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0" yWindow="60" windowWidth="20730" windowHeight="6990"/>
  </bookViews>
  <sheets>
    <sheet name="Sheet" sheetId="26" r:id="rId1"/>
  </sheets>
  <definedNames>
    <definedName name="AgencyCode">#REF!</definedName>
    <definedName name="AgencyName">#REF!</definedName>
    <definedName name="Functional1">#REF!</definedName>
    <definedName name="PANature">#REF!</definedName>
    <definedName name="PAType">#REF!</definedName>
    <definedName name="Performance2">#REF!</definedName>
    <definedName name="PerformanceType">#REF!</definedName>
  </definedNames>
  <calcPr calcId="144525"/>
</workbook>
</file>

<file path=xl/calcChain.xml><?xml version="1.0" encoding="utf-8"?>
<calcChain xmlns="http://schemas.openxmlformats.org/spreadsheetml/2006/main">
  <c r="E32" i="26" l="1"/>
  <c r="U32" i="26" l="1"/>
  <c r="AL32" i="26"/>
  <c r="BR32" i="26"/>
  <c r="BR28" i="26"/>
  <c r="BB32" i="26"/>
  <c r="BX28" i="26"/>
  <c r="BY28" i="26"/>
  <c r="BB22" i="26" l="1"/>
  <c r="F16" i="26"/>
  <c r="G16" i="26"/>
  <c r="H16" i="26"/>
  <c r="I16" i="26"/>
  <c r="J16" i="26"/>
  <c r="K16" i="26"/>
  <c r="L16" i="26"/>
  <c r="M16" i="26"/>
  <c r="N16" i="26"/>
  <c r="O16" i="26"/>
  <c r="P16" i="26"/>
  <c r="Q16" i="26"/>
  <c r="R16" i="26"/>
  <c r="S16" i="26"/>
  <c r="T16" i="26"/>
  <c r="V16" i="26"/>
  <c r="W16" i="26"/>
  <c r="X16" i="26"/>
  <c r="Y16" i="26"/>
  <c r="Z16" i="26"/>
  <c r="AA16" i="26"/>
  <c r="AB16" i="26"/>
  <c r="AC16" i="26"/>
  <c r="AD16" i="26"/>
  <c r="AE16" i="26"/>
  <c r="AF16" i="26"/>
  <c r="AG16" i="26"/>
  <c r="AH16" i="26"/>
  <c r="AI16" i="26"/>
  <c r="AJ16" i="26"/>
  <c r="AK16" i="26"/>
  <c r="AM16" i="26"/>
  <c r="AN16" i="26"/>
  <c r="AO16" i="26"/>
  <c r="AP16" i="26"/>
  <c r="AQ16" i="26"/>
  <c r="AR16" i="26"/>
  <c r="AS16" i="26"/>
  <c r="AT16" i="26"/>
  <c r="AU16" i="26"/>
  <c r="AV16" i="26"/>
  <c r="AW16" i="26"/>
  <c r="AX16" i="26"/>
  <c r="AY16" i="26"/>
  <c r="AZ16" i="26"/>
  <c r="BA16" i="26"/>
  <c r="BC16" i="26"/>
  <c r="BD16" i="26"/>
  <c r="BE16" i="26"/>
  <c r="BF16" i="26"/>
  <c r="BG16" i="26"/>
  <c r="BH16" i="26"/>
  <c r="BI16" i="26"/>
  <c r="BJ16" i="26"/>
  <c r="BK16" i="26"/>
  <c r="BL16" i="26"/>
  <c r="BM16" i="26"/>
  <c r="BN16" i="26"/>
  <c r="BO16" i="26"/>
  <c r="BP16" i="26"/>
  <c r="BQ16" i="26"/>
  <c r="BS16" i="26"/>
  <c r="BT16" i="26"/>
  <c r="BU16" i="26"/>
  <c r="BV16" i="26"/>
  <c r="BW16" i="26"/>
  <c r="BX16" i="26"/>
  <c r="BY16" i="26"/>
  <c r="BZ16" i="26"/>
  <c r="CA16" i="26"/>
  <c r="CB16" i="26"/>
  <c r="CC16" i="26"/>
  <c r="CD16" i="26"/>
  <c r="CE16" i="26"/>
  <c r="CF16" i="26"/>
  <c r="CG16" i="26"/>
  <c r="BR22" i="26"/>
  <c r="AL22" i="26"/>
  <c r="E22" i="26"/>
  <c r="AL10" i="26" l="1"/>
  <c r="CE39" i="26" l="1"/>
  <c r="CE28" i="26"/>
  <c r="CE23" i="26"/>
  <c r="CE14" i="26"/>
  <c r="CE11" i="26"/>
  <c r="CE6" i="26"/>
  <c r="BO39" i="26"/>
  <c r="BO28" i="26"/>
  <c r="BO23" i="26"/>
  <c r="BO14" i="26"/>
  <c r="BO11" i="26"/>
  <c r="BO6" i="26"/>
  <c r="AY39" i="26"/>
  <c r="AY28" i="26"/>
  <c r="AY23" i="26"/>
  <c r="AY14" i="26"/>
  <c r="AY11" i="26"/>
  <c r="AY6" i="26"/>
  <c r="AI39" i="26"/>
  <c r="AI28" i="26"/>
  <c r="AI23" i="26"/>
  <c r="AI14" i="26"/>
  <c r="AI11" i="26"/>
  <c r="AI6" i="26"/>
  <c r="R39" i="26"/>
  <c r="R28" i="26"/>
  <c r="R23" i="26"/>
  <c r="R14" i="26"/>
  <c r="R11" i="26"/>
  <c r="R6" i="26"/>
  <c r="BB50" i="26"/>
  <c r="AL50" i="26"/>
  <c r="BR33" i="26" l="1"/>
  <c r="CD39" i="26" l="1"/>
  <c r="CC39" i="26"/>
  <c r="CD28" i="26"/>
  <c r="CC28" i="26"/>
  <c r="CD23" i="26"/>
  <c r="CC23" i="26"/>
  <c r="CD14" i="26"/>
  <c r="CC14" i="26"/>
  <c r="CD11" i="26"/>
  <c r="CC11" i="26"/>
  <c r="CD6" i="26"/>
  <c r="CC6" i="26"/>
  <c r="BN39" i="26"/>
  <c r="BM39" i="26"/>
  <c r="BN28" i="26"/>
  <c r="BM28" i="26"/>
  <c r="BN23" i="26"/>
  <c r="BM23" i="26"/>
  <c r="BN14" i="26"/>
  <c r="BM14" i="26"/>
  <c r="BN11" i="26"/>
  <c r="BM11" i="26"/>
  <c r="BN6" i="26"/>
  <c r="BM6" i="26"/>
  <c r="AX39" i="26"/>
  <c r="AW39" i="26"/>
  <c r="AX28" i="26"/>
  <c r="AW28" i="26"/>
  <c r="AX23" i="26"/>
  <c r="AW23" i="26"/>
  <c r="AX14" i="26"/>
  <c r="AW14" i="26"/>
  <c r="AX11" i="26"/>
  <c r="AW11" i="26"/>
  <c r="AX6" i="26"/>
  <c r="AW6" i="26"/>
  <c r="AH39" i="26"/>
  <c r="AG39" i="26"/>
  <c r="AH28" i="26"/>
  <c r="AG28" i="26"/>
  <c r="AH23" i="26"/>
  <c r="AG23" i="26"/>
  <c r="AH14" i="26"/>
  <c r="AG14" i="26"/>
  <c r="AH11" i="26"/>
  <c r="AG11" i="26"/>
  <c r="AH6" i="26"/>
  <c r="AG6" i="26"/>
  <c r="Q39" i="26"/>
  <c r="Q28" i="26"/>
  <c r="Q23" i="26"/>
  <c r="Q14" i="26"/>
  <c r="Q11" i="26"/>
  <c r="Q6" i="26"/>
  <c r="P39" i="26"/>
  <c r="P28" i="26"/>
  <c r="P23" i="26"/>
  <c r="P14" i="26"/>
  <c r="P11" i="26"/>
  <c r="P6" i="26"/>
  <c r="CB39" i="26"/>
  <c r="CB28" i="26"/>
  <c r="CB23" i="26"/>
  <c r="CB14" i="26"/>
  <c r="CB11" i="26"/>
  <c r="CB6" i="26"/>
  <c r="BL39" i="26"/>
  <c r="BL28" i="26"/>
  <c r="BL23" i="26"/>
  <c r="BL14" i="26"/>
  <c r="BL11" i="26"/>
  <c r="BL6" i="26"/>
  <c r="AV39" i="26"/>
  <c r="AV28" i="26"/>
  <c r="AV23" i="26"/>
  <c r="AV14" i="26"/>
  <c r="AV11" i="26"/>
  <c r="AV6" i="26"/>
  <c r="AF39" i="26"/>
  <c r="AF28" i="26"/>
  <c r="AF23" i="26"/>
  <c r="AF14" i="26"/>
  <c r="AF11" i="26"/>
  <c r="AF6" i="26"/>
  <c r="O39" i="26"/>
  <c r="O28" i="26"/>
  <c r="O23" i="26"/>
  <c r="O14" i="26"/>
  <c r="O11" i="26"/>
  <c r="O6" i="26"/>
  <c r="F14" i="26"/>
  <c r="G14" i="26"/>
  <c r="H14" i="26"/>
  <c r="I14" i="26"/>
  <c r="J14" i="26"/>
  <c r="K14" i="26"/>
  <c r="L14" i="26"/>
  <c r="M14" i="26"/>
  <c r="N14" i="26"/>
  <c r="S14" i="26"/>
  <c r="T14" i="26"/>
  <c r="V14" i="26"/>
  <c r="W14" i="26"/>
  <c r="X14" i="26"/>
  <c r="Y14" i="26"/>
  <c r="Z14" i="26"/>
  <c r="AA14" i="26"/>
  <c r="AB14" i="26"/>
  <c r="AC14" i="26"/>
  <c r="AD14" i="26"/>
  <c r="AE14" i="26"/>
  <c r="AJ14" i="26"/>
  <c r="AK14" i="26"/>
  <c r="AM14" i="26"/>
  <c r="AN14" i="26"/>
  <c r="AO14" i="26"/>
  <c r="AP14" i="26"/>
  <c r="AQ14" i="26"/>
  <c r="AR14" i="26"/>
  <c r="AS14" i="26"/>
  <c r="AT14" i="26"/>
  <c r="AU14" i="26"/>
  <c r="AZ14" i="26"/>
  <c r="BA14" i="26"/>
  <c r="BC14" i="26"/>
  <c r="BD14" i="26"/>
  <c r="BE14" i="26"/>
  <c r="BF14" i="26"/>
  <c r="BG14" i="26"/>
  <c r="BH14" i="26"/>
  <c r="BI14" i="26"/>
  <c r="BJ14" i="26"/>
  <c r="BK14" i="26"/>
  <c r="BP14" i="26"/>
  <c r="BQ14" i="26"/>
  <c r="BS14" i="26"/>
  <c r="BT14" i="26"/>
  <c r="BU14" i="26"/>
  <c r="BV14" i="26"/>
  <c r="BW14" i="26"/>
  <c r="BX14" i="26"/>
  <c r="BY14" i="26"/>
  <c r="BZ14" i="26"/>
  <c r="CA14" i="26"/>
  <c r="CF14" i="26"/>
  <c r="CG14" i="26"/>
  <c r="BR15" i="26"/>
  <c r="BR14" i="26" s="1"/>
  <c r="BB15" i="26"/>
  <c r="BB14" i="26" s="1"/>
  <c r="AL15" i="26"/>
  <c r="AL14" i="26" s="1"/>
  <c r="U15" i="26"/>
  <c r="U14" i="26" s="1"/>
  <c r="E15" i="26"/>
  <c r="E14" i="26" s="1"/>
  <c r="F11" i="26"/>
  <c r="G11" i="26"/>
  <c r="H11" i="26"/>
  <c r="I11" i="26"/>
  <c r="J11" i="26"/>
  <c r="K11" i="26"/>
  <c r="L11" i="26"/>
  <c r="M11" i="26"/>
  <c r="N11" i="26"/>
  <c r="S11" i="26"/>
  <c r="T11" i="26"/>
  <c r="V11" i="26"/>
  <c r="W11" i="26"/>
  <c r="X11" i="26"/>
  <c r="Y11" i="26"/>
  <c r="Z11" i="26"/>
  <c r="AA11" i="26"/>
  <c r="AB11" i="26"/>
  <c r="AC11" i="26"/>
  <c r="AD11" i="26"/>
  <c r="AE11" i="26"/>
  <c r="AJ11" i="26"/>
  <c r="AK11" i="26"/>
  <c r="AM11" i="26"/>
  <c r="AN11" i="26"/>
  <c r="AO11" i="26"/>
  <c r="AP11" i="26"/>
  <c r="AQ11" i="26"/>
  <c r="AR11" i="26"/>
  <c r="AS11" i="26"/>
  <c r="AT11" i="26"/>
  <c r="AU11" i="26"/>
  <c r="AZ11" i="26"/>
  <c r="BA11" i="26"/>
  <c r="BC11" i="26"/>
  <c r="BD11" i="26"/>
  <c r="BE11" i="26"/>
  <c r="BF11" i="26"/>
  <c r="BG11" i="26"/>
  <c r="BH11" i="26"/>
  <c r="BI11" i="26"/>
  <c r="BJ11" i="26"/>
  <c r="BK11" i="26"/>
  <c r="BP11" i="26"/>
  <c r="BQ11" i="26"/>
  <c r="BS11" i="26"/>
  <c r="BT11" i="26"/>
  <c r="BU11" i="26"/>
  <c r="BV11" i="26"/>
  <c r="BW11" i="26"/>
  <c r="BX11" i="26"/>
  <c r="BY11" i="26"/>
  <c r="BZ11" i="26"/>
  <c r="CA11" i="26"/>
  <c r="CF11" i="26"/>
  <c r="CG11" i="26"/>
  <c r="BR13" i="26"/>
  <c r="BB13" i="26"/>
  <c r="AL13" i="26"/>
  <c r="U13" i="26"/>
  <c r="E13" i="26"/>
  <c r="BR12" i="26"/>
  <c r="BB12" i="26"/>
  <c r="AL12" i="26"/>
  <c r="U12" i="26"/>
  <c r="E12" i="26"/>
  <c r="CA29" i="26"/>
  <c r="CA28" i="26" s="1"/>
  <c r="BK29" i="26"/>
  <c r="BK28" i="26" s="1"/>
  <c r="AU29" i="26"/>
  <c r="AU28" i="26" s="1"/>
  <c r="U33" i="26"/>
  <c r="AE29" i="26"/>
  <c r="AE28" i="26" s="1"/>
  <c r="CA39" i="26"/>
  <c r="CA23" i="26"/>
  <c r="CA6" i="26"/>
  <c r="BK39" i="26"/>
  <c r="BK23" i="26"/>
  <c r="BK6" i="26"/>
  <c r="AU39" i="26"/>
  <c r="AU23" i="26"/>
  <c r="AU6" i="26"/>
  <c r="AE39" i="26"/>
  <c r="AE23" i="26"/>
  <c r="AE6" i="26"/>
  <c r="N39" i="26"/>
  <c r="N28" i="26"/>
  <c r="N23" i="26"/>
  <c r="N6" i="26"/>
  <c r="BB11" i="26" l="1"/>
  <c r="BR11" i="26"/>
  <c r="AL11" i="26"/>
  <c r="E11" i="26"/>
  <c r="U11" i="26"/>
  <c r="AD39" i="26"/>
  <c r="AD28" i="26"/>
  <c r="AD23" i="26"/>
  <c r="AD6" i="26"/>
  <c r="BR37" i="26"/>
  <c r="BB37" i="26"/>
  <c r="AL37" i="26"/>
  <c r="U37" i="26"/>
  <c r="E37" i="26"/>
  <c r="BZ39" i="26"/>
  <c r="BZ28" i="26"/>
  <c r="BZ23" i="26"/>
  <c r="BZ6" i="26"/>
  <c r="BJ39" i="26"/>
  <c r="BJ28" i="26"/>
  <c r="BJ23" i="26"/>
  <c r="BJ6" i="26"/>
  <c r="AT39" i="26"/>
  <c r="AT28" i="26"/>
  <c r="AT23" i="26"/>
  <c r="AT6" i="26"/>
  <c r="AC39" i="26"/>
  <c r="AC28" i="26"/>
  <c r="AC23" i="26"/>
  <c r="AC6" i="26"/>
  <c r="M39" i="26"/>
  <c r="M28" i="26"/>
  <c r="M23" i="26"/>
  <c r="M6" i="26"/>
  <c r="BT39" i="26" l="1"/>
  <c r="BT28" i="26"/>
  <c r="BT23" i="26"/>
  <c r="BT6" i="26"/>
  <c r="BD39" i="26"/>
  <c r="BD28" i="26"/>
  <c r="BD23" i="26"/>
  <c r="BD6" i="26"/>
  <c r="AN39" i="26"/>
  <c r="AN28" i="26"/>
  <c r="AN23" i="26"/>
  <c r="AN6" i="26"/>
  <c r="W39" i="26"/>
  <c r="W28" i="26"/>
  <c r="W23" i="26"/>
  <c r="W6" i="26"/>
  <c r="G39" i="26"/>
  <c r="G28" i="26"/>
  <c r="G23" i="26"/>
  <c r="G6" i="26"/>
  <c r="BR26" i="26"/>
  <c r="BB26" i="26"/>
  <c r="AL26" i="26"/>
  <c r="U26" i="26"/>
  <c r="E26" i="26"/>
  <c r="BY39" i="26"/>
  <c r="BY23" i="26"/>
  <c r="BY6" i="26"/>
  <c r="BI39" i="26"/>
  <c r="BI28" i="26"/>
  <c r="BI23" i="26"/>
  <c r="BI6" i="26"/>
  <c r="AS39" i="26"/>
  <c r="AS28" i="26"/>
  <c r="AS23" i="26"/>
  <c r="AS6" i="26"/>
  <c r="AB39" i="26"/>
  <c r="AB28" i="26"/>
  <c r="AB23" i="26"/>
  <c r="AB6" i="26"/>
  <c r="L39" i="26"/>
  <c r="L28" i="26"/>
  <c r="L23" i="26"/>
  <c r="L6" i="26"/>
  <c r="BB21" i="26"/>
  <c r="BX39" i="26"/>
  <c r="BX23" i="26"/>
  <c r="BX6" i="26"/>
  <c r="BH39" i="26"/>
  <c r="BH28" i="26"/>
  <c r="BH23" i="26"/>
  <c r="BH6" i="26"/>
  <c r="AR39" i="26"/>
  <c r="AR28" i="26"/>
  <c r="AR23" i="26"/>
  <c r="AR6" i="26"/>
  <c r="AA39" i="26"/>
  <c r="AA28" i="26"/>
  <c r="AA23" i="26"/>
  <c r="AA6" i="26"/>
  <c r="K39" i="26"/>
  <c r="K28" i="26"/>
  <c r="K23" i="26"/>
  <c r="K6" i="26"/>
  <c r="E47" i="26"/>
  <c r="E46" i="26"/>
  <c r="E45" i="26"/>
  <c r="E44" i="26"/>
  <c r="E43" i="26"/>
  <c r="E42" i="26"/>
  <c r="E41" i="26"/>
  <c r="E40" i="26"/>
  <c r="E38" i="26"/>
  <c r="E36" i="26"/>
  <c r="E35" i="26"/>
  <c r="E34" i="26"/>
  <c r="E33" i="26"/>
  <c r="E31" i="26"/>
  <c r="E30" i="26"/>
  <c r="E29" i="26"/>
  <c r="E27" i="26"/>
  <c r="E25" i="26"/>
  <c r="E24" i="26"/>
  <c r="E21" i="26"/>
  <c r="U47" i="26"/>
  <c r="U46" i="26"/>
  <c r="U45" i="26"/>
  <c r="U44" i="26"/>
  <c r="U43" i="26"/>
  <c r="U42" i="26"/>
  <c r="U41" i="26"/>
  <c r="U40" i="26"/>
  <c r="U38" i="26"/>
  <c r="U36" i="26"/>
  <c r="U35" i="26"/>
  <c r="U34" i="26"/>
  <c r="U31" i="26"/>
  <c r="U30" i="26"/>
  <c r="U29" i="26"/>
  <c r="U27" i="26"/>
  <c r="U25" i="26"/>
  <c r="U24" i="26"/>
  <c r="U21" i="26"/>
  <c r="U20" i="26"/>
  <c r="U19" i="26"/>
  <c r="U18" i="26"/>
  <c r="U17" i="26"/>
  <c r="U10" i="26"/>
  <c r="U7" i="26"/>
  <c r="AL47" i="26"/>
  <c r="AL46" i="26"/>
  <c r="AL45" i="26"/>
  <c r="AL44" i="26"/>
  <c r="AL43" i="26"/>
  <c r="AL42" i="26"/>
  <c r="AL41" i="26"/>
  <c r="AL40" i="26"/>
  <c r="AL38" i="26"/>
  <c r="AL36" i="26"/>
  <c r="AL35" i="26"/>
  <c r="AL34" i="26"/>
  <c r="AL33" i="26"/>
  <c r="AL31" i="26"/>
  <c r="AL30" i="26"/>
  <c r="AL29" i="26"/>
  <c r="AL27" i="26"/>
  <c r="AL25" i="26"/>
  <c r="AL24" i="26"/>
  <c r="AL21" i="26"/>
  <c r="AL20" i="26"/>
  <c r="AL19" i="26"/>
  <c r="AL18" i="26"/>
  <c r="AL17" i="26"/>
  <c r="AL7" i="26"/>
  <c r="BB47" i="26"/>
  <c r="BB46" i="26"/>
  <c r="BB45" i="26"/>
  <c r="BB44" i="26"/>
  <c r="BB43" i="26"/>
  <c r="BB42" i="26"/>
  <c r="BB41" i="26"/>
  <c r="BB40" i="26"/>
  <c r="BB38" i="26"/>
  <c r="BB36" i="26"/>
  <c r="BB35" i="26"/>
  <c r="BB34" i="26"/>
  <c r="BB33" i="26"/>
  <c r="BB31" i="26"/>
  <c r="BB30" i="26"/>
  <c r="BB29" i="26"/>
  <c r="BB27" i="26"/>
  <c r="BB25" i="26"/>
  <c r="BB24" i="26"/>
  <c r="BB20" i="26"/>
  <c r="BB19" i="26"/>
  <c r="BB18" i="26"/>
  <c r="BB17" i="26"/>
  <c r="BR47" i="26"/>
  <c r="BR46" i="26"/>
  <c r="BR45" i="26"/>
  <c r="BR44" i="26"/>
  <c r="BR43" i="26"/>
  <c r="BR42" i="26"/>
  <c r="BR41" i="26"/>
  <c r="BR40" i="26"/>
  <c r="BR38" i="26"/>
  <c r="BR36" i="26"/>
  <c r="BR35" i="26"/>
  <c r="BR34" i="26"/>
  <c r="BR31" i="26"/>
  <c r="BR30" i="26"/>
  <c r="BR29" i="26"/>
  <c r="BR27" i="26"/>
  <c r="BR25" i="26"/>
  <c r="BR24" i="26"/>
  <c r="BR21" i="26"/>
  <c r="BR20" i="26"/>
  <c r="BR19" i="26"/>
  <c r="BR18" i="26"/>
  <c r="BR17" i="26"/>
  <c r="BR8" i="26"/>
  <c r="BR9" i="26"/>
  <c r="BR10" i="26"/>
  <c r="BR7" i="26"/>
  <c r="BB8" i="26"/>
  <c r="BB9" i="26"/>
  <c r="BB10" i="26"/>
  <c r="BB7" i="26"/>
  <c r="AL8" i="26"/>
  <c r="AL9" i="26"/>
  <c r="U8" i="26"/>
  <c r="U9" i="26"/>
  <c r="E7" i="26"/>
  <c r="CG39" i="26"/>
  <c r="CF39" i="26"/>
  <c r="CG28" i="26"/>
  <c r="CF28" i="26"/>
  <c r="CG23" i="26"/>
  <c r="CF23" i="26"/>
  <c r="CG6" i="26"/>
  <c r="CF6" i="26"/>
  <c r="BQ39" i="26"/>
  <c r="BP39" i="26"/>
  <c r="BQ28" i="26"/>
  <c r="BP28" i="26"/>
  <c r="BQ23" i="26"/>
  <c r="BP23" i="26"/>
  <c r="BQ6" i="26"/>
  <c r="BP6" i="26"/>
  <c r="BA39" i="26"/>
  <c r="AZ39" i="26"/>
  <c r="BA28" i="26"/>
  <c r="AZ28" i="26"/>
  <c r="BA23" i="26"/>
  <c r="AZ23" i="26"/>
  <c r="BA6" i="26"/>
  <c r="AZ6" i="26"/>
  <c r="AK39" i="26"/>
  <c r="AJ39" i="26"/>
  <c r="AK28" i="26"/>
  <c r="AJ28" i="26"/>
  <c r="AK23" i="26"/>
  <c r="AJ23" i="26"/>
  <c r="AK6" i="26"/>
  <c r="AJ6" i="26"/>
  <c r="S39" i="26"/>
  <c r="T39" i="26"/>
  <c r="S28" i="26"/>
  <c r="T28" i="26"/>
  <c r="S23" i="26"/>
  <c r="T23" i="26"/>
  <c r="E18" i="26"/>
  <c r="E19" i="26"/>
  <c r="E20" i="26"/>
  <c r="E17" i="26"/>
  <c r="E8" i="26"/>
  <c r="E9" i="26"/>
  <c r="E10" i="26"/>
  <c r="S6" i="26"/>
  <c r="T6" i="26"/>
  <c r="F39" i="26"/>
  <c r="H39" i="26"/>
  <c r="I39" i="26"/>
  <c r="J39" i="26"/>
  <c r="V39" i="26"/>
  <c r="X39" i="26"/>
  <c r="Y39" i="26"/>
  <c r="Z39" i="26"/>
  <c r="AM39" i="26"/>
  <c r="AO39" i="26"/>
  <c r="AP39" i="26"/>
  <c r="AQ39" i="26"/>
  <c r="BC39" i="26"/>
  <c r="BE39" i="26"/>
  <c r="BF39" i="26"/>
  <c r="BG39" i="26"/>
  <c r="BS39" i="26"/>
  <c r="BU39" i="26"/>
  <c r="BV39" i="26"/>
  <c r="BW39" i="26"/>
  <c r="F28" i="26"/>
  <c r="H28" i="26"/>
  <c r="I28" i="26"/>
  <c r="J28" i="26"/>
  <c r="V28" i="26"/>
  <c r="X28" i="26"/>
  <c r="Y28" i="26"/>
  <c r="Z28" i="26"/>
  <c r="AM28" i="26"/>
  <c r="AO28" i="26"/>
  <c r="AP28" i="26"/>
  <c r="AQ28" i="26"/>
  <c r="BC28" i="26"/>
  <c r="BE28" i="26"/>
  <c r="BF28" i="26"/>
  <c r="BG28" i="26"/>
  <c r="BS28" i="26"/>
  <c r="BU28" i="26"/>
  <c r="BV28" i="26"/>
  <c r="BW28" i="26"/>
  <c r="F23" i="26"/>
  <c r="H23" i="26"/>
  <c r="I23" i="26"/>
  <c r="J23" i="26"/>
  <c r="V23" i="26"/>
  <c r="X23" i="26"/>
  <c r="Y23" i="26"/>
  <c r="Z23" i="26"/>
  <c r="AM23" i="26"/>
  <c r="AO23" i="26"/>
  <c r="AP23" i="26"/>
  <c r="AQ23" i="26"/>
  <c r="BC23" i="26"/>
  <c r="BE23" i="26"/>
  <c r="BF23" i="26"/>
  <c r="BG23" i="26"/>
  <c r="BS23" i="26"/>
  <c r="BU23" i="26"/>
  <c r="BV23" i="26"/>
  <c r="BW23" i="26"/>
  <c r="BU6" i="26"/>
  <c r="F6" i="26"/>
  <c r="BW6" i="26"/>
  <c r="BV6" i="26"/>
  <c r="BS6" i="26"/>
  <c r="BG6" i="26"/>
  <c r="BF6" i="26"/>
  <c r="BE6" i="26"/>
  <c r="BC6" i="26"/>
  <c r="AM6" i="26"/>
  <c r="AO6" i="26"/>
  <c r="AP6" i="26"/>
  <c r="AQ6" i="26"/>
  <c r="V6" i="26"/>
  <c r="X6" i="26"/>
  <c r="Y6" i="26"/>
  <c r="Z6" i="26"/>
  <c r="H6" i="26"/>
  <c r="I6" i="26"/>
  <c r="J6" i="26"/>
  <c r="BB16" i="26" l="1"/>
  <c r="AL16" i="26"/>
  <c r="BR16" i="26"/>
  <c r="E16" i="26"/>
  <c r="U16" i="26"/>
  <c r="BR39" i="26"/>
  <c r="BB23" i="26"/>
  <c r="E28" i="26"/>
  <c r="E6" i="26"/>
  <c r="E39" i="26"/>
  <c r="E23" i="26"/>
  <c r="AL28" i="26"/>
  <c r="BB39" i="26"/>
  <c r="BR6" i="26"/>
  <c r="BB28" i="26"/>
  <c r="U39" i="26"/>
  <c r="U28" i="26"/>
  <c r="AL23" i="26"/>
  <c r="AL39" i="26"/>
  <c r="U23" i="26"/>
  <c r="BR23" i="26"/>
  <c r="BB6" i="26"/>
  <c r="AL6" i="26"/>
  <c r="U6" i="26"/>
  <c r="U49" i="26" l="1"/>
  <c r="AL49" i="26"/>
  <c r="BB49" i="26"/>
</calcChain>
</file>

<file path=xl/sharedStrings.xml><?xml version="1.0" encoding="utf-8"?>
<sst xmlns="http://schemas.openxmlformats.org/spreadsheetml/2006/main" count="123" uniqueCount="65">
  <si>
    <t xml:space="preserve"> Ժողովրդագրական վիճակի բարելավում</t>
  </si>
  <si>
    <t xml:space="preserve"> Կենսաթոշակային ապահովություն</t>
  </si>
  <si>
    <t xml:space="preserve"> Սոցիալական ապահովություն</t>
  </si>
  <si>
    <t xml:space="preserve"> Սոցիալական աջակցություն անաշխատունակության դեպքում</t>
  </si>
  <si>
    <t xml:space="preserve"> Զոհված՛ հետմահու «Հայաստանի ազգային հերոս»  ՀՀ բարձրագույն կոչում ստացած կամ «Մարտական խաչ» շքանշանով պարգևատրված անձի ընտանիքին պարգևավճարի տրամադրման ապահովում </t>
  </si>
  <si>
    <t xml:space="preserve"> Վետերանների պատվովճարներ </t>
  </si>
  <si>
    <t xml:space="preserve"> Զոհված՛ հետմահու «Հայաստանի ազգային հերոս» ՀՀ բարձրագույն կոչում ստացած կամ «Մարտական խաչ» շքանշանով պարգևատրված անձի ընտանիքին տրվող պարգևավճար </t>
  </si>
  <si>
    <t xml:space="preserve"> Մինչև 2 տարեկան երեխայի խնամքի նպաստ </t>
  </si>
  <si>
    <t xml:space="preserve"> Երեխայի ծննդյան միանվագ նպաստ </t>
  </si>
  <si>
    <t xml:space="preserve"> Ժամանակավոր անաշխատունակության թերթիկների տպագրություն </t>
  </si>
  <si>
    <t xml:space="preserve"> Ժամանակավոր անաշխատունակության դեպքում նպաստ </t>
  </si>
  <si>
    <t xml:space="preserve"> Մայրության նպաստ </t>
  </si>
  <si>
    <t xml:space="preserve"> Կենսաթոշակների և այլ դրամական վճարների տրամադրման տեղեկատվական միասնական համակարգերի սպասարկում և շահագործում </t>
  </si>
  <si>
    <t xml:space="preserve"> Կենսաթոշակների և այլ դրամական վճարների իրականացման ապահովում </t>
  </si>
  <si>
    <t xml:space="preserve"> Շարքային զինծառայողների և նրանց ընտանիքների անդամների զինվորական կենսաթոշակներ </t>
  </si>
  <si>
    <t xml:space="preserve"> Աշխատանքային կենսաթոշակներ </t>
  </si>
  <si>
    <t xml:space="preserve"> ՀՀ օրենքով նշանակված կենսաթոշակներ </t>
  </si>
  <si>
    <t xml:space="preserve"> Կուտակային հատկացումներ մասնակցի կենսաթոշակային հաշվին </t>
  </si>
  <si>
    <t xml:space="preserve"> Ծերության՝ հաշմանդամության՝ կերակրողին կորցնելու դեպքում նպաստներ </t>
  </si>
  <si>
    <t xml:space="preserve"> Կենսաթոշակառուի՝ ծերության՝ հաշմանդամության՝ կերակրողին կորցնելու դեպքում նպաստառուի մահվան դեպքում տրվող թաղման նպաստ </t>
  </si>
  <si>
    <t xml:space="preserve"> ՀՀ քաղաքացիական գործերով վերաքննիչ դատարանի վճիռների համաձայն կերակրողը կորցրած անձանց կրած վնասի փոխհատուցում </t>
  </si>
  <si>
    <t xml:space="preserve"> Աջակցություն հաշմանդամ դարձած զինծառայողներին և զոհվածների ընտանիքներին </t>
  </si>
  <si>
    <t xml:space="preserve"> Աջակցություն զոհվածների ընտանիքներին </t>
  </si>
  <si>
    <t xml:space="preserve"> Վնասի փոխհատուցում կերակրողը կորցրած անձանց </t>
  </si>
  <si>
    <t xml:space="preserve"> ՀՀ ՊՆ՝ ՀՀ ԿԱ ԱԱԾ կրտսեր՝ միջին՝ ավագ և ՀՀ ԿԱ ՀՀ ոստիկանության միջին՝ ավագ՝ գլխավոր սպայական անձնակազմին սոցիալական աջակցություն </t>
  </si>
  <si>
    <t xml:space="preserve"> ԱՊՀ տարածքում Հայրենական մեծ պատերազմի հաշմանդամների և մասնակիցների օդային տրանսպորտով մատուցվող ծառայությունների դիմաց փոխհատուցում </t>
  </si>
  <si>
    <t>Պարգևավճարներ և պատվովճարներ</t>
  </si>
  <si>
    <t xml:space="preserve">Զինծառայողներին, 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 </t>
  </si>
  <si>
    <t xml:space="preserve">Մինչև 2 տարեկան երեխայի խնամքի նպաստի տրամադրման ապահովում </t>
  </si>
  <si>
    <t xml:space="preserve">Կենսաթոշակների ձևաթղթերի տպագրություն </t>
  </si>
  <si>
    <t xml:space="preserve">Սպայական անձնակազմի և նրանց ընտանիքների անդամների կենսաթոշակներ </t>
  </si>
  <si>
    <t>Բյուջետային ծրագրերի գծով ամփոփ ծախսերն ըստ բյուջետային ծախսերի տնտեսագիտական դասակարգման հոդվածների</t>
  </si>
  <si>
    <t>Ծրագիր/ØÇçáó³éáõÙ</t>
  </si>
  <si>
    <t>Ìñ³·րային դասիչը</t>
  </si>
  <si>
    <t>Ընդամենը</t>
  </si>
  <si>
    <t>2018թ. Փաստ. (հազ. դրամ)</t>
  </si>
  <si>
    <t>2019թ. սպասվող (հազ. դրամ)</t>
  </si>
  <si>
    <t>Կապի ծառայություններ 4214</t>
  </si>
  <si>
    <t>Այլ նպաստներ բյուջեից 4729</t>
  </si>
  <si>
    <t>Երեխաների կամ ընտանեկան նպաստներ բյուջեից 4723</t>
  </si>
  <si>
    <t>2020թ. բյուջե. (հազ. դրամ)</t>
  </si>
  <si>
    <t>2021թ. բյուջե. (հազ. դրամ)</t>
  </si>
  <si>
    <t>2022թ. բյուջե. (հազ. դրամ)</t>
  </si>
  <si>
    <t>նոր դասիչ</t>
  </si>
  <si>
    <t>Մինչև 3 տարեկան երեխայի խնամքի նպաստ</t>
  </si>
  <si>
    <t>Մինչև 3 տարեկան երեխայի խնամքի նպաստի տրամադրման ապահովում</t>
  </si>
  <si>
    <t>Մայրության նպաստներ բյուջեից 4722</t>
  </si>
  <si>
    <t>Տեղեկատվական ծառայություններ 4234</t>
  </si>
  <si>
    <t>Հիվանդության և հաշմանդամության նպաստներ բյուջեից 4721</t>
  </si>
  <si>
    <t xml:space="preserve"> Աշխատողների աշխատանքային պարտականությունների կատարման հետ կապված խեղման՝ մասնագիտական հիվանդության և առողջության այլ վնասման հետևանքով պատճառված վնասի փոխհատուցում</t>
  </si>
  <si>
    <t>Գործառնական և բանկային ծառայությունների ծախսեր 4211</t>
  </si>
  <si>
    <t>Կենսաթոշակներ 4741</t>
  </si>
  <si>
    <t>Վարչական սարքավորումներ 5122</t>
  </si>
  <si>
    <t>Համակարգչային ծառայություններ 4232</t>
  </si>
  <si>
    <t>ՀՀ աշխատանքի և սոցիալական հարցերի նախարարության սոցիալական ապահովության ծառայության տեխնիկական հագեցվածության ապահովում</t>
  </si>
  <si>
    <t xml:space="preserve"> Ընտանիքի կենսամակարդակի բարձրացմանն ուղղված նպաստներ</t>
  </si>
  <si>
    <t>Ընտանիքի կենսամակարդակի բարձրացմանն ուղղված նպաստների իրականացման ապահովում</t>
  </si>
  <si>
    <t xml:space="preserve"> Անապահով սոցիալական խմբերին աջակցություն</t>
  </si>
  <si>
    <t>Պետական հիմնարկների և կազմակերպությունների աշխատողների սոցիալական փաթեթով ապահովում</t>
  </si>
  <si>
    <t>Կրթական, մշակութային և սպորտային նպաստներ բյուջեից 4727</t>
  </si>
  <si>
    <t>Հուղարկավորության նպաստներ բյուջեից 4726</t>
  </si>
  <si>
    <t>Այլ ընթացիկ դրամաշնորհներ 4639</t>
  </si>
  <si>
    <t>Դատարանների կողմից նշանակված տույժեր և տուգանքներ</t>
  </si>
  <si>
    <t>Աջակցություն երիտասարդ և երեխաներ ունեցող ընտանիքներին</t>
  </si>
  <si>
    <t xml:space="preserve"> Կենսաթոշակային համակարգի հանրային իրազեկման աշխատանքներ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</si>
</sst>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#,##0.0;\(##,##0.0\);\-"/>
    <numFmt numFmtId="165" formatCode="_(* #,##0.0_);_(* \(#,##0.0\);_(* &quot;-&quot;??_);_(@_)"/>
    <numFmt numFmtId="166" formatCode="0.0"/>
    <numFmt numFmtId="167" formatCode="_(* #,##0_);_(* \(#,##0\);_(* &quot;-&quot;??_);_(@_)"/>
    <numFmt numFmtId="168" formatCode="#,##0.0"/>
  </numFmts>
  <fonts count="28" x14ac:knownFonts="1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b/>
      <sz val="10"/>
      <color rgb="FFC00000"/>
      <name val="Arial Armenian"/>
      <family val="2"/>
    </font>
    <font>
      <sz val="10"/>
      <color theme="1"/>
      <name val="Arial Armenian"/>
      <family val="2"/>
    </font>
    <font>
      <i/>
      <sz val="10"/>
      <color theme="1"/>
      <name val="Arial Armenian"/>
      <family val="2"/>
    </font>
    <font>
      <sz val="11"/>
      <color theme="1"/>
      <name val="Arial Armenian"/>
      <family val="2"/>
    </font>
    <font>
      <sz val="8"/>
      <name val="GHEA Grapalat"/>
      <family val="2"/>
    </font>
    <font>
      <sz val="11"/>
      <color theme="1"/>
      <name val="Times Armeni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Armenian"/>
      <family val="2"/>
    </font>
    <font>
      <b/>
      <sz val="13"/>
      <color theme="3"/>
      <name val="Times Armenian"/>
      <family val="2"/>
    </font>
    <font>
      <b/>
      <sz val="11"/>
      <color theme="3"/>
      <name val="Times Armenian"/>
      <family val="2"/>
    </font>
    <font>
      <sz val="11"/>
      <color rgb="FF006100"/>
      <name val="Times Armenian"/>
      <family val="2"/>
    </font>
    <font>
      <sz val="11"/>
      <color rgb="FF9C0006"/>
      <name val="Times Armenian"/>
      <family val="2"/>
    </font>
    <font>
      <sz val="11"/>
      <color rgb="FF9C6500"/>
      <name val="Times Armenian"/>
      <family val="2"/>
    </font>
    <font>
      <sz val="11"/>
      <color rgb="FF3F3F76"/>
      <name val="Times Armenian"/>
      <family val="2"/>
    </font>
    <font>
      <b/>
      <sz val="11"/>
      <color rgb="FF3F3F3F"/>
      <name val="Times Armenian"/>
      <family val="2"/>
    </font>
    <font>
      <b/>
      <sz val="11"/>
      <color rgb="FFFA7D00"/>
      <name val="Times Armenian"/>
      <family val="2"/>
    </font>
    <font>
      <sz val="11"/>
      <color rgb="FFFA7D00"/>
      <name val="Times Armenian"/>
      <family val="2"/>
    </font>
    <font>
      <b/>
      <sz val="11"/>
      <color theme="0"/>
      <name val="Times Armenian"/>
      <family val="2"/>
    </font>
    <font>
      <sz val="11"/>
      <color rgb="FFFF0000"/>
      <name val="Times Armenian"/>
      <family val="2"/>
    </font>
    <font>
      <i/>
      <sz val="11"/>
      <color rgb="FF7F7F7F"/>
      <name val="Times Armenian"/>
      <family val="2"/>
    </font>
    <font>
      <b/>
      <sz val="11"/>
      <color theme="1"/>
      <name val="Times Armenian"/>
      <family val="2"/>
    </font>
    <font>
      <sz val="11"/>
      <color theme="0"/>
      <name val="Times Armenian"/>
      <family val="2"/>
    </font>
    <font>
      <sz val="11"/>
      <color theme="1"/>
      <name val="Calibri"/>
      <family val="2"/>
      <charset val="1"/>
      <scheme val="minor"/>
    </font>
    <font>
      <sz val="11"/>
      <name val="GHEA Grapalat"/>
      <family val="3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8" fillId="0" borderId="0">
      <alignment horizontal="left" vertical="top" wrapText="1"/>
    </xf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9" applyNumberFormat="0" applyAlignment="0" applyProtection="0"/>
    <xf numFmtId="0" fontId="18" fillId="7" borderId="10" applyNumberFormat="0" applyAlignment="0" applyProtection="0"/>
    <xf numFmtId="0" fontId="19" fillId="7" borderId="9" applyNumberFormat="0" applyAlignment="0" applyProtection="0"/>
    <xf numFmtId="0" fontId="20" fillId="0" borderId="11" applyNumberFormat="0" applyFill="0" applyAlignment="0" applyProtection="0"/>
    <xf numFmtId="0" fontId="21" fillId="8" borderId="12" applyNumberFormat="0" applyAlignment="0" applyProtection="0"/>
    <xf numFmtId="0" fontId="22" fillId="0" borderId="0" applyNumberFormat="0" applyFill="0" applyBorder="0" applyAlignment="0" applyProtection="0"/>
    <xf numFmtId="0" fontId="9" fillId="9" borderId="13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5" fillId="33" borderId="0" applyNumberFormat="0" applyBorder="0" applyAlignment="0" applyProtection="0"/>
    <xf numFmtId="164" fontId="8" fillId="0" borderId="0" applyFill="0" applyBorder="0" applyProtection="0">
      <alignment horizontal="right" vertical="top"/>
    </xf>
    <xf numFmtId="43" fontId="26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Fill="1" applyBorder="1" applyAlignment="1">
      <alignment vertical="top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15" xfId="0" applyBorder="1"/>
    <xf numFmtId="0" fontId="6" fillId="0" borderId="15" xfId="0" applyFont="1" applyBorder="1" applyAlignment="1">
      <alignment vertical="center" wrapText="1"/>
    </xf>
    <xf numFmtId="0" fontId="6" fillId="0" borderId="15" xfId="0" applyFont="1" applyFill="1" applyBorder="1" applyAlignment="1">
      <alignment horizontal="right" wrapText="1"/>
    </xf>
    <xf numFmtId="0" fontId="6" fillId="0" borderId="15" xfId="0" applyFont="1" applyBorder="1" applyAlignment="1">
      <alignment wrapText="1"/>
    </xf>
    <xf numFmtId="0" fontId="0" fillId="34" borderId="15" xfId="0" applyFill="1" applyBorder="1" applyAlignment="1">
      <alignment horizontal="center"/>
    </xf>
    <xf numFmtId="0" fontId="0" fillId="34" borderId="15" xfId="0" applyFill="1" applyBorder="1" applyAlignment="1">
      <alignment horizontal="center" textRotation="90"/>
    </xf>
    <xf numFmtId="0" fontId="0" fillId="34" borderId="15" xfId="0" applyFill="1" applyBorder="1" applyAlignment="1">
      <alignment textRotation="90"/>
    </xf>
    <xf numFmtId="0" fontId="0" fillId="35" borderId="15" xfId="0" applyFill="1" applyBorder="1" applyAlignment="1">
      <alignment textRotation="90"/>
    </xf>
    <xf numFmtId="0" fontId="6" fillId="35" borderId="16" xfId="0" applyFont="1" applyFill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34" borderId="15" xfId="0" applyFill="1" applyBorder="1" applyAlignment="1">
      <alignment horizontal="center" textRotation="90" wrapText="1"/>
    </xf>
    <xf numFmtId="0" fontId="0" fillId="34" borderId="15" xfId="0" applyFill="1" applyBorder="1" applyAlignment="1">
      <alignment textRotation="90" wrapText="1"/>
    </xf>
    <xf numFmtId="165" fontId="0" fillId="35" borderId="15" xfId="47" applyNumberFormat="1" applyFont="1" applyFill="1" applyBorder="1"/>
    <xf numFmtId="165" fontId="0" fillId="0" borderId="15" xfId="47" applyNumberFormat="1" applyFont="1" applyBorder="1"/>
    <xf numFmtId="165" fontId="0" fillId="0" borderId="0" xfId="0" applyNumberFormat="1"/>
    <xf numFmtId="0" fontId="6" fillId="0" borderId="16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0" fillId="34" borderId="15" xfId="0" applyFill="1" applyBorder="1" applyAlignment="1">
      <alignment horizontal="center"/>
    </xf>
    <xf numFmtId="166" fontId="0" fillId="0" borderId="0" xfId="0" applyNumberFormat="1"/>
    <xf numFmtId="0" fontId="6" fillId="0" borderId="2" xfId="0" applyFont="1" applyFill="1" applyBorder="1" applyAlignment="1">
      <alignment wrapText="1"/>
    </xf>
    <xf numFmtId="165" fontId="0" fillId="0" borderId="15" xfId="47" applyNumberFormat="1" applyFont="1" applyFill="1" applyBorder="1"/>
    <xf numFmtId="0" fontId="0" fillId="0" borderId="0" xfId="0" applyFill="1"/>
    <xf numFmtId="0" fontId="0" fillId="0" borderId="2" xfId="0" applyFill="1" applyBorder="1"/>
    <xf numFmtId="0" fontId="0" fillId="0" borderId="16" xfId="0" applyFill="1" applyBorder="1" applyAlignment="1">
      <alignment wrapText="1"/>
    </xf>
    <xf numFmtId="0" fontId="0" fillId="0" borderId="15" xfId="0" applyFill="1" applyBorder="1"/>
    <xf numFmtId="0" fontId="0" fillId="36" borderId="4" xfId="0" applyFill="1" applyBorder="1"/>
    <xf numFmtId="0" fontId="6" fillId="36" borderId="15" xfId="0" applyFont="1" applyFill="1" applyBorder="1" applyAlignment="1">
      <alignment vertical="center" wrapText="1"/>
    </xf>
    <xf numFmtId="0" fontId="6" fillId="0" borderId="21" xfId="0" applyFont="1" applyBorder="1" applyAlignment="1">
      <alignment wrapText="1"/>
    </xf>
    <xf numFmtId="0" fontId="0" fillId="0" borderId="17" xfId="0" applyFill="1" applyBorder="1"/>
    <xf numFmtId="167" fontId="0" fillId="0" borderId="15" xfId="47" applyNumberFormat="1" applyFont="1" applyBorder="1" applyAlignment="1">
      <alignment horizontal="right"/>
    </xf>
    <xf numFmtId="0" fontId="6" fillId="35" borderId="16" xfId="0" applyFont="1" applyFill="1" applyBorder="1" applyAlignment="1">
      <alignment horizontal="center" wrapText="1"/>
    </xf>
    <xf numFmtId="0" fontId="6" fillId="35" borderId="17" xfId="0" applyFont="1" applyFill="1" applyBorder="1" applyAlignment="1">
      <alignment horizontal="center" wrapText="1"/>
    </xf>
    <xf numFmtId="0" fontId="6" fillId="35" borderId="4" xfId="0" applyFont="1" applyFill="1" applyBorder="1" applyAlignment="1">
      <alignment horizontal="center" wrapText="1"/>
    </xf>
    <xf numFmtId="0" fontId="6" fillId="35" borderId="15" xfId="0" applyFont="1" applyFill="1" applyBorder="1" applyAlignment="1">
      <alignment horizontal="center" wrapText="1"/>
    </xf>
    <xf numFmtId="0" fontId="0" fillId="34" borderId="15" xfId="0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168" fontId="27" fillId="37" borderId="15" xfId="47" applyNumberFormat="1" applyFont="1" applyFill="1" applyBorder="1" applyAlignment="1" applyProtection="1">
      <alignment horizontal="right" vertical="center" wrapText="1"/>
    </xf>
  </cellXfs>
  <cellStyles count="48">
    <cellStyle name="20% - Accent1 2" xfId="23"/>
    <cellStyle name="20% - Accent2 2" xfId="27"/>
    <cellStyle name="20% - Accent3 2" xfId="31"/>
    <cellStyle name="20% - Accent4 2" xfId="35"/>
    <cellStyle name="20% - Accent5 2" xfId="39"/>
    <cellStyle name="20% - Accent6 2" xfId="43"/>
    <cellStyle name="40% - Accent1 2" xfId="24"/>
    <cellStyle name="40% - Accent2 2" xfId="28"/>
    <cellStyle name="40% - Accent3 2" xfId="32"/>
    <cellStyle name="40% - Accent4 2" xfId="36"/>
    <cellStyle name="40% - Accent5 2" xfId="40"/>
    <cellStyle name="40% - Accent6 2" xfId="44"/>
    <cellStyle name="60% - Accent1 2" xfId="25"/>
    <cellStyle name="60% - Accent2 2" xfId="29"/>
    <cellStyle name="60% - Accent3 2" xfId="33"/>
    <cellStyle name="60% - Accent4 2" xfId="37"/>
    <cellStyle name="60% - Accent5 2" xfId="41"/>
    <cellStyle name="60% - Accent6 2" xfId="45"/>
    <cellStyle name="Accent1 2" xfId="22"/>
    <cellStyle name="Accent2 2" xfId="26"/>
    <cellStyle name="Accent3 2" xfId="30"/>
    <cellStyle name="Accent4 2" xfId="34"/>
    <cellStyle name="Accent5 2" xfId="38"/>
    <cellStyle name="Accent6 2" xfId="42"/>
    <cellStyle name="Bad 2" xfId="11"/>
    <cellStyle name="Calculation 2" xfId="15"/>
    <cellStyle name="Check Cell 2" xfId="17"/>
    <cellStyle name="Comma" xfId="47" builtinId="3"/>
    <cellStyle name="Explanatory Text 2" xfId="20"/>
    <cellStyle name="Good 2" xfId="10"/>
    <cellStyle name="Heading 1 2" xfId="6"/>
    <cellStyle name="Heading 2 2" xfId="7"/>
    <cellStyle name="Heading 3 2" xfId="8"/>
    <cellStyle name="Heading 4 2" xfId="9"/>
    <cellStyle name="Input 2" xfId="13"/>
    <cellStyle name="Linked Cell 2" xfId="16"/>
    <cellStyle name="Neutral 2" xfId="12"/>
    <cellStyle name="Normal" xfId="0" builtinId="0"/>
    <cellStyle name="Normal 2" xfId="1"/>
    <cellStyle name="Normal 3" xfId="3"/>
    <cellStyle name="Normal 4" xfId="4"/>
    <cellStyle name="Note 2" xfId="19"/>
    <cellStyle name="Output 2" xfId="14"/>
    <cellStyle name="Percent 2" xfId="2"/>
    <cellStyle name="SN_241" xfId="46"/>
    <cellStyle name="Title 2" xfId="5"/>
    <cellStyle name="Total 2" xfId="21"/>
    <cellStyle name="Warning Text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G50"/>
  <sheetViews>
    <sheetView tabSelected="1" zoomScale="85" zoomScaleNormal="85" workbookViewId="0">
      <pane xSplit="6780" ySplit="3915" topLeftCell="A22" activePane="bottomRight"/>
      <selection activeCell="D2" sqref="D2"/>
      <selection pane="topRight" activeCell="L5" sqref="L5"/>
      <selection pane="bottomLeft" activeCell="D32" sqref="D32"/>
      <selection pane="bottomRight" activeCell="E31" sqref="E31:E32"/>
    </sheetView>
  </sheetViews>
  <sheetFormatPr defaultRowHeight="15" outlineLevelRow="1" x14ac:dyDescent="0.25"/>
  <cols>
    <col min="1" max="1" width="3.85546875" customWidth="1"/>
    <col min="2" max="2" width="6.5703125" customWidth="1"/>
    <col min="3" max="3" width="18.28515625" customWidth="1"/>
    <col min="4" max="4" width="72.140625" customWidth="1"/>
    <col min="5" max="5" width="14.28515625" bestFit="1" customWidth="1"/>
    <col min="6" max="6" width="12.140625" bestFit="1" customWidth="1"/>
    <col min="7" max="7" width="14.7109375" customWidth="1"/>
    <col min="8" max="8" width="14" customWidth="1"/>
    <col min="9" max="19" width="14.7109375" customWidth="1"/>
    <col min="20" max="20" width="6.140625" customWidth="1"/>
    <col min="21" max="21" width="14.28515625" bestFit="1" customWidth="1"/>
    <col min="22" max="22" width="12.140625" bestFit="1" customWidth="1"/>
    <col min="23" max="23" width="14.7109375" customWidth="1"/>
    <col min="24" max="25" width="14.28515625" bestFit="1" customWidth="1"/>
    <col min="26" max="26" width="13.28515625" bestFit="1" customWidth="1"/>
    <col min="27" max="36" width="14.7109375" customWidth="1"/>
    <col min="37" max="37" width="6.140625" customWidth="1"/>
    <col min="38" max="38" width="14.28515625" bestFit="1" customWidth="1"/>
    <col min="39" max="39" width="12.140625" bestFit="1" customWidth="1"/>
    <col min="40" max="40" width="14.7109375" customWidth="1"/>
    <col min="41" max="42" width="14.28515625" bestFit="1" customWidth="1"/>
    <col min="43" max="43" width="13.28515625" bestFit="1" customWidth="1"/>
    <col min="44" max="44" width="11.28515625" customWidth="1"/>
    <col min="45" max="52" width="14.7109375" customWidth="1"/>
    <col min="53" max="53" width="6.140625" customWidth="1"/>
    <col min="54" max="54" width="14.28515625" bestFit="1" customWidth="1"/>
    <col min="55" max="55" width="12.140625" bestFit="1" customWidth="1"/>
    <col min="56" max="56" width="14.7109375" customWidth="1"/>
    <col min="57" max="58" width="14.28515625" bestFit="1" customWidth="1"/>
    <col min="59" max="59" width="13.28515625" bestFit="1" customWidth="1"/>
    <col min="60" max="68" width="14.7109375" customWidth="1"/>
    <col min="69" max="69" width="6.140625" customWidth="1"/>
    <col min="70" max="70" width="14.28515625" bestFit="1" customWidth="1"/>
    <col min="71" max="71" width="13.140625" customWidth="1"/>
    <col min="72" max="72" width="14.7109375" customWidth="1"/>
    <col min="73" max="75" width="14.28515625" bestFit="1" customWidth="1"/>
    <col min="76" max="84" width="14.7109375" customWidth="1"/>
    <col min="85" max="85" width="6.140625" customWidth="1"/>
  </cols>
  <sheetData>
    <row r="1" spans="2:85" x14ac:dyDescent="0.25">
      <c r="D1" s="2"/>
    </row>
    <row r="2" spans="2:85" x14ac:dyDescent="0.25">
      <c r="B2" s="1" t="s">
        <v>31</v>
      </c>
      <c r="C2" s="1"/>
      <c r="D2" s="2"/>
    </row>
    <row r="3" spans="2:85" x14ac:dyDescent="0.25">
      <c r="B3" s="3"/>
      <c r="C3" s="3"/>
      <c r="D3" s="3"/>
    </row>
    <row r="4" spans="2:85" ht="15" customHeight="1" x14ac:dyDescent="0.25">
      <c r="B4" s="47" t="s">
        <v>33</v>
      </c>
      <c r="C4" s="48"/>
      <c r="D4" s="51" t="s">
        <v>32</v>
      </c>
      <c r="E4" s="46" t="s">
        <v>35</v>
      </c>
      <c r="F4" s="46"/>
      <c r="G4" s="46"/>
      <c r="H4" s="46"/>
      <c r="I4" s="46"/>
      <c r="J4" s="46"/>
      <c r="K4" s="15"/>
      <c r="L4" s="15"/>
      <c r="M4" s="15"/>
      <c r="N4" s="15"/>
      <c r="O4" s="15"/>
      <c r="P4" s="15"/>
      <c r="Q4" s="15"/>
      <c r="R4" s="29"/>
      <c r="S4" s="15"/>
      <c r="T4" s="15"/>
      <c r="U4" s="46" t="s">
        <v>36</v>
      </c>
      <c r="V4" s="46"/>
      <c r="W4" s="46"/>
      <c r="X4" s="46"/>
      <c r="Y4" s="46"/>
      <c r="Z4" s="46"/>
      <c r="AA4" s="15"/>
      <c r="AB4" s="15"/>
      <c r="AC4" s="15"/>
      <c r="AD4" s="15"/>
      <c r="AE4" s="15"/>
      <c r="AF4" s="15"/>
      <c r="AG4" s="15"/>
      <c r="AH4" s="15"/>
      <c r="AI4" s="29"/>
      <c r="AJ4" s="15"/>
      <c r="AK4" s="15"/>
      <c r="AL4" s="46" t="s">
        <v>40</v>
      </c>
      <c r="AM4" s="46"/>
      <c r="AN4" s="46"/>
      <c r="AO4" s="46"/>
      <c r="AP4" s="46"/>
      <c r="AQ4" s="46"/>
      <c r="AR4" s="15"/>
      <c r="AS4" s="15"/>
      <c r="AT4" s="15"/>
      <c r="AU4" s="15"/>
      <c r="AV4" s="15"/>
      <c r="AW4" s="15"/>
      <c r="AX4" s="15"/>
      <c r="AY4" s="29"/>
      <c r="AZ4" s="15"/>
      <c r="BA4" s="15"/>
      <c r="BB4" s="46" t="s">
        <v>41</v>
      </c>
      <c r="BC4" s="46"/>
      <c r="BD4" s="46"/>
      <c r="BE4" s="46"/>
      <c r="BF4" s="46"/>
      <c r="BG4" s="46"/>
      <c r="BH4" s="15"/>
      <c r="BI4" s="15"/>
      <c r="BJ4" s="15"/>
      <c r="BK4" s="15"/>
      <c r="BL4" s="15"/>
      <c r="BM4" s="15"/>
      <c r="BN4" s="15"/>
      <c r="BO4" s="29"/>
      <c r="BP4" s="15"/>
      <c r="BQ4" s="15"/>
      <c r="BR4" s="46" t="s">
        <v>42</v>
      </c>
      <c r="BS4" s="46"/>
      <c r="BT4" s="46"/>
      <c r="BU4" s="46"/>
      <c r="BV4" s="46"/>
      <c r="BW4" s="46"/>
      <c r="BX4" s="15"/>
      <c r="BY4" s="15"/>
      <c r="BZ4" s="15"/>
      <c r="CA4" s="15"/>
      <c r="CB4" s="15"/>
      <c r="CC4" s="15"/>
      <c r="CD4" s="15"/>
      <c r="CE4" s="29"/>
      <c r="CF4" s="15"/>
      <c r="CG4" s="15"/>
    </row>
    <row r="5" spans="2:85" ht="196.5" customHeight="1" x14ac:dyDescent="0.25">
      <c r="B5" s="49"/>
      <c r="C5" s="50"/>
      <c r="D5" s="52"/>
      <c r="E5" s="18" t="s">
        <v>34</v>
      </c>
      <c r="F5" s="23" t="s">
        <v>37</v>
      </c>
      <c r="G5" s="16" t="s">
        <v>50</v>
      </c>
      <c r="H5" s="23" t="s">
        <v>38</v>
      </c>
      <c r="I5" s="22" t="s">
        <v>39</v>
      </c>
      <c r="J5" s="16" t="s">
        <v>46</v>
      </c>
      <c r="K5" s="22" t="s">
        <v>47</v>
      </c>
      <c r="L5" s="22" t="s">
        <v>48</v>
      </c>
      <c r="M5" s="16" t="s">
        <v>51</v>
      </c>
      <c r="N5" s="22" t="s">
        <v>53</v>
      </c>
      <c r="O5" s="22" t="s">
        <v>59</v>
      </c>
      <c r="P5" s="16" t="s">
        <v>60</v>
      </c>
      <c r="Q5" s="16" t="s">
        <v>61</v>
      </c>
      <c r="R5" s="16" t="s">
        <v>62</v>
      </c>
      <c r="S5" s="16"/>
      <c r="T5" s="16"/>
      <c r="U5" s="18" t="s">
        <v>34</v>
      </c>
      <c r="V5" s="17" t="s">
        <v>37</v>
      </c>
      <c r="W5" s="16" t="s">
        <v>50</v>
      </c>
      <c r="X5" s="17" t="s">
        <v>38</v>
      </c>
      <c r="Y5" s="16" t="s">
        <v>39</v>
      </c>
      <c r="Z5" s="16" t="s">
        <v>46</v>
      </c>
      <c r="AA5" s="22" t="s">
        <v>47</v>
      </c>
      <c r="AB5" s="22" t="s">
        <v>48</v>
      </c>
      <c r="AC5" s="16" t="s">
        <v>51</v>
      </c>
      <c r="AD5" s="16" t="s">
        <v>52</v>
      </c>
      <c r="AE5" s="22" t="s">
        <v>53</v>
      </c>
      <c r="AF5" s="22" t="s">
        <v>59</v>
      </c>
      <c r="AG5" s="16" t="s">
        <v>60</v>
      </c>
      <c r="AH5" s="16" t="s">
        <v>61</v>
      </c>
      <c r="AI5" s="16" t="s">
        <v>62</v>
      </c>
      <c r="AJ5" s="16"/>
      <c r="AK5" s="16"/>
      <c r="AL5" s="18" t="s">
        <v>34</v>
      </c>
      <c r="AM5" s="17" t="s">
        <v>37</v>
      </c>
      <c r="AN5" s="16" t="s">
        <v>50</v>
      </c>
      <c r="AO5" s="17" t="s">
        <v>38</v>
      </c>
      <c r="AP5" s="16" t="s">
        <v>39</v>
      </c>
      <c r="AQ5" s="16" t="s">
        <v>46</v>
      </c>
      <c r="AR5" s="22" t="s">
        <v>47</v>
      </c>
      <c r="AS5" s="22" t="s">
        <v>48</v>
      </c>
      <c r="AT5" s="16" t="s">
        <v>51</v>
      </c>
      <c r="AU5" s="22" t="s">
        <v>53</v>
      </c>
      <c r="AV5" s="22" t="s">
        <v>59</v>
      </c>
      <c r="AW5" s="16" t="s">
        <v>60</v>
      </c>
      <c r="AX5" s="16" t="s">
        <v>61</v>
      </c>
      <c r="AY5" s="16" t="s">
        <v>62</v>
      </c>
      <c r="AZ5" s="16"/>
      <c r="BA5" s="16"/>
      <c r="BB5" s="18" t="s">
        <v>34</v>
      </c>
      <c r="BC5" s="17" t="s">
        <v>37</v>
      </c>
      <c r="BD5" s="16" t="s">
        <v>50</v>
      </c>
      <c r="BE5" s="17" t="s">
        <v>38</v>
      </c>
      <c r="BF5" s="16" t="s">
        <v>39</v>
      </c>
      <c r="BG5" s="16" t="s">
        <v>46</v>
      </c>
      <c r="BH5" s="22" t="s">
        <v>47</v>
      </c>
      <c r="BI5" s="22" t="s">
        <v>48</v>
      </c>
      <c r="BJ5" s="16" t="s">
        <v>51</v>
      </c>
      <c r="BK5" s="22" t="s">
        <v>53</v>
      </c>
      <c r="BL5" s="22" t="s">
        <v>59</v>
      </c>
      <c r="BM5" s="16" t="s">
        <v>60</v>
      </c>
      <c r="BN5" s="16" t="s">
        <v>61</v>
      </c>
      <c r="BO5" s="16" t="s">
        <v>62</v>
      </c>
      <c r="BP5" s="16"/>
      <c r="BQ5" s="16"/>
      <c r="BR5" s="18" t="s">
        <v>34</v>
      </c>
      <c r="BS5" s="17" t="s">
        <v>37</v>
      </c>
      <c r="BT5" s="16" t="s">
        <v>50</v>
      </c>
      <c r="BU5" s="17" t="s">
        <v>38</v>
      </c>
      <c r="BV5" s="16" t="s">
        <v>39</v>
      </c>
      <c r="BW5" s="16" t="s">
        <v>46</v>
      </c>
      <c r="BX5" s="22" t="s">
        <v>47</v>
      </c>
      <c r="BY5" s="22" t="s">
        <v>48</v>
      </c>
      <c r="BZ5" s="16" t="s">
        <v>51</v>
      </c>
      <c r="CA5" s="22" t="s">
        <v>53</v>
      </c>
      <c r="CB5" s="22" t="s">
        <v>59</v>
      </c>
      <c r="CC5" s="16" t="s">
        <v>60</v>
      </c>
      <c r="CD5" s="16" t="s">
        <v>61</v>
      </c>
      <c r="CE5" s="16" t="s">
        <v>62</v>
      </c>
      <c r="CF5" s="16"/>
      <c r="CG5" s="16"/>
    </row>
    <row r="6" spans="2:85" ht="27.75" customHeight="1" x14ac:dyDescent="0.25">
      <c r="B6" s="42">
        <v>1005</v>
      </c>
      <c r="C6" s="43"/>
      <c r="D6" s="19" t="s">
        <v>26</v>
      </c>
      <c r="E6" s="24">
        <f>SUM(E7:E10)</f>
        <v>11471224.100000001</v>
      </c>
      <c r="F6" s="24">
        <f>SUM(F7:F10)</f>
        <v>646.6</v>
      </c>
      <c r="G6" s="24">
        <f t="shared" ref="G6" si="0">SUM(G7:G10)</f>
        <v>0</v>
      </c>
      <c r="H6" s="24">
        <f t="shared" ref="H6:J6" si="1">SUM(H7:H10)</f>
        <v>11470577.500000002</v>
      </c>
      <c r="I6" s="24">
        <f t="shared" si="1"/>
        <v>0</v>
      </c>
      <c r="J6" s="24">
        <f t="shared" si="1"/>
        <v>0</v>
      </c>
      <c r="K6" s="24">
        <f t="shared" ref="K6:S6" si="2">SUM(K7:K10)</f>
        <v>0</v>
      </c>
      <c r="L6" s="24">
        <f t="shared" si="2"/>
        <v>0</v>
      </c>
      <c r="M6" s="24">
        <f t="shared" si="2"/>
        <v>0</v>
      </c>
      <c r="N6" s="24">
        <f t="shared" si="2"/>
        <v>0</v>
      </c>
      <c r="O6" s="24">
        <f t="shared" si="2"/>
        <v>0</v>
      </c>
      <c r="P6" s="24">
        <f t="shared" si="2"/>
        <v>0</v>
      </c>
      <c r="Q6" s="24">
        <f t="shared" si="2"/>
        <v>0</v>
      </c>
      <c r="R6" s="24">
        <f t="shared" ref="R6" si="3">SUM(R7:R10)</f>
        <v>0</v>
      </c>
      <c r="S6" s="24">
        <f t="shared" si="2"/>
        <v>0</v>
      </c>
      <c r="T6" s="24">
        <f t="shared" ref="T6" si="4">SUM(T7:T10)</f>
        <v>0</v>
      </c>
      <c r="U6" s="24">
        <f>SUM(U7:U10)</f>
        <v>12070522.699999999</v>
      </c>
      <c r="V6" s="24">
        <f t="shared" ref="V6:AC6" si="5">SUM(V7:V10)</f>
        <v>780.5</v>
      </c>
      <c r="W6" s="24">
        <f t="shared" si="5"/>
        <v>0</v>
      </c>
      <c r="X6" s="24">
        <f t="shared" si="5"/>
        <v>12069742.199999999</v>
      </c>
      <c r="Y6" s="24">
        <f t="shared" si="5"/>
        <v>0</v>
      </c>
      <c r="Z6" s="24">
        <f t="shared" si="5"/>
        <v>0</v>
      </c>
      <c r="AA6" s="24">
        <f t="shared" si="5"/>
        <v>0</v>
      </c>
      <c r="AB6" s="24">
        <f t="shared" si="5"/>
        <v>0</v>
      </c>
      <c r="AC6" s="24">
        <f t="shared" si="5"/>
        <v>0</v>
      </c>
      <c r="AD6" s="24">
        <f t="shared" ref="AD6:AJ6" si="6">SUM(AD7:AD10)</f>
        <v>0</v>
      </c>
      <c r="AE6" s="24">
        <f t="shared" si="6"/>
        <v>0</v>
      </c>
      <c r="AF6" s="24">
        <f t="shared" si="6"/>
        <v>0</v>
      </c>
      <c r="AG6" s="24">
        <f t="shared" ref="AG6" si="7">SUM(AG7:AG10)</f>
        <v>0</v>
      </c>
      <c r="AH6" s="24">
        <f t="shared" ref="AH6:AI6" si="8">SUM(AH7:AH10)</f>
        <v>0</v>
      </c>
      <c r="AI6" s="24">
        <f t="shared" si="8"/>
        <v>0</v>
      </c>
      <c r="AJ6" s="24">
        <f t="shared" si="6"/>
        <v>0</v>
      </c>
      <c r="AK6" s="24">
        <f t="shared" ref="AK6" si="9">SUM(AK7:AK10)</f>
        <v>0</v>
      </c>
      <c r="AL6" s="24">
        <f>SUM(AL7:AL10)</f>
        <v>11802615</v>
      </c>
      <c r="AM6" s="24">
        <f t="shared" ref="AM6:AQ6" si="10">SUM(AM7:AM10)</f>
        <v>831</v>
      </c>
      <c r="AN6" s="24">
        <f t="shared" ref="AN6" si="11">SUM(AN7:AN10)</f>
        <v>0</v>
      </c>
      <c r="AO6" s="24">
        <f t="shared" si="10"/>
        <v>11801784</v>
      </c>
      <c r="AP6" s="24">
        <f t="shared" si="10"/>
        <v>0</v>
      </c>
      <c r="AQ6" s="24">
        <f t="shared" si="10"/>
        <v>0</v>
      </c>
      <c r="AR6" s="24">
        <f t="shared" ref="AR6:AV6" si="12">SUM(AR7:AR10)</f>
        <v>0</v>
      </c>
      <c r="AS6" s="24">
        <f t="shared" si="12"/>
        <v>0</v>
      </c>
      <c r="AT6" s="24">
        <f t="shared" si="12"/>
        <v>0</v>
      </c>
      <c r="AU6" s="24">
        <f t="shared" si="12"/>
        <v>0</v>
      </c>
      <c r="AV6" s="24">
        <f t="shared" si="12"/>
        <v>0</v>
      </c>
      <c r="AW6" s="24">
        <f t="shared" ref="AW6" si="13">SUM(AW7:AW10)</f>
        <v>0</v>
      </c>
      <c r="AX6" s="24">
        <f t="shared" ref="AX6:AY6" si="14">SUM(AX7:AX10)</f>
        <v>0</v>
      </c>
      <c r="AY6" s="24">
        <f t="shared" si="14"/>
        <v>0</v>
      </c>
      <c r="AZ6" s="24">
        <f t="shared" ref="AZ6" si="15">SUM(AZ7:AZ10)</f>
        <v>0</v>
      </c>
      <c r="BA6" s="24">
        <f t="shared" ref="BA6" si="16">SUM(BA7:BA10)</f>
        <v>0</v>
      </c>
      <c r="BB6" s="24">
        <f>SUM(BB7:BB10)</f>
        <v>11714115</v>
      </c>
      <c r="BC6" s="24">
        <f t="shared" ref="BC6" si="17">SUM(BC7:BC10)</f>
        <v>831</v>
      </c>
      <c r="BD6" s="24">
        <f t="shared" ref="BD6" si="18">SUM(BD7:BD10)</f>
        <v>0</v>
      </c>
      <c r="BE6" s="24">
        <f t="shared" ref="BE6" si="19">SUM(BE7:BE10)</f>
        <v>11713284</v>
      </c>
      <c r="BF6" s="24">
        <f t="shared" ref="BF6" si="20">SUM(BF7:BF10)</f>
        <v>0</v>
      </c>
      <c r="BG6" s="24">
        <f t="shared" ref="BG6" si="21">SUM(BG7:BG10)</f>
        <v>0</v>
      </c>
      <c r="BH6" s="24">
        <f t="shared" ref="BH6:BL6" si="22">SUM(BH7:BH10)</f>
        <v>0</v>
      </c>
      <c r="BI6" s="24">
        <f t="shared" si="22"/>
        <v>0</v>
      </c>
      <c r="BJ6" s="24">
        <f t="shared" si="22"/>
        <v>0</v>
      </c>
      <c r="BK6" s="24">
        <f t="shared" si="22"/>
        <v>0</v>
      </c>
      <c r="BL6" s="24">
        <f t="shared" si="22"/>
        <v>0</v>
      </c>
      <c r="BM6" s="24">
        <f t="shared" ref="BM6" si="23">SUM(BM7:BM10)</f>
        <v>0</v>
      </c>
      <c r="BN6" s="24">
        <f t="shared" ref="BN6:BO6" si="24">SUM(BN7:BN10)</f>
        <v>0</v>
      </c>
      <c r="BO6" s="24">
        <f t="shared" si="24"/>
        <v>0</v>
      </c>
      <c r="BP6" s="24">
        <f t="shared" ref="BP6" si="25">SUM(BP7:BP10)</f>
        <v>0</v>
      </c>
      <c r="BQ6" s="24">
        <f t="shared" ref="BQ6" si="26">SUM(BQ7:BQ10)</f>
        <v>0</v>
      </c>
      <c r="BR6" s="24">
        <f>SUM(BR7:BR10)</f>
        <v>11631615</v>
      </c>
      <c r="BS6" s="24">
        <f t="shared" ref="BS6" si="27">SUM(BS7:BS10)</f>
        <v>831</v>
      </c>
      <c r="BT6" s="24">
        <f t="shared" ref="BT6" si="28">SUM(BT7:BT10)</f>
        <v>0</v>
      </c>
      <c r="BU6" s="24">
        <f>SUM(BU7:BU10)</f>
        <v>11630784</v>
      </c>
      <c r="BV6" s="24">
        <f t="shared" ref="BV6" si="29">SUM(BV7:BV10)</f>
        <v>0</v>
      </c>
      <c r="BW6" s="24">
        <f t="shared" ref="BW6" si="30">SUM(BW7:BW10)</f>
        <v>0</v>
      </c>
      <c r="BX6" s="24">
        <f t="shared" ref="BX6:CB6" si="31">SUM(BX7:BX10)</f>
        <v>0</v>
      </c>
      <c r="BY6" s="24">
        <f t="shared" si="31"/>
        <v>0</v>
      </c>
      <c r="BZ6" s="24">
        <f t="shared" si="31"/>
        <v>0</v>
      </c>
      <c r="CA6" s="24">
        <f t="shared" si="31"/>
        <v>0</v>
      </c>
      <c r="CB6" s="24">
        <f t="shared" si="31"/>
        <v>0</v>
      </c>
      <c r="CC6" s="24">
        <f t="shared" ref="CC6" si="32">SUM(CC7:CC10)</f>
        <v>0</v>
      </c>
      <c r="CD6" s="24">
        <f t="shared" ref="CD6:CE6" si="33">SUM(CD7:CD10)</f>
        <v>0</v>
      </c>
      <c r="CE6" s="24">
        <f t="shared" si="33"/>
        <v>0</v>
      </c>
      <c r="CF6" s="24">
        <f t="shared" ref="CF6" si="34">SUM(CF7:CF10)</f>
        <v>0</v>
      </c>
      <c r="CG6" s="24">
        <f t="shared" ref="CG6" si="35">SUM(CG7:CG10)</f>
        <v>0</v>
      </c>
    </row>
    <row r="7" spans="2:85" ht="66.75" customHeight="1" x14ac:dyDescent="0.25">
      <c r="B7" s="4"/>
      <c r="C7" s="13">
        <v>11001</v>
      </c>
      <c r="D7" s="20" t="s">
        <v>4</v>
      </c>
      <c r="E7" s="25">
        <f>SUM(F7:T7)</f>
        <v>646.6</v>
      </c>
      <c r="F7" s="25">
        <v>646.6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>
        <f>SUM(V7:AK7)</f>
        <v>780.5</v>
      </c>
      <c r="V7" s="25">
        <v>780.5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>
        <f>SUM(AM7:BA7)</f>
        <v>831</v>
      </c>
      <c r="AM7" s="25">
        <v>831</v>
      </c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>
        <f>SUM(BC7:BQ7)</f>
        <v>831</v>
      </c>
      <c r="BC7" s="25">
        <v>831</v>
      </c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>
        <f>SUM(BS7:CG7)</f>
        <v>831</v>
      </c>
      <c r="BS7" s="25">
        <v>831</v>
      </c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</row>
    <row r="8" spans="2:85" ht="55.5" customHeight="1" x14ac:dyDescent="0.25">
      <c r="B8" s="5"/>
      <c r="C8" s="14">
        <v>12001</v>
      </c>
      <c r="D8" s="20" t="s">
        <v>27</v>
      </c>
      <c r="E8" s="25">
        <f t="shared" ref="E8:E10" si="36">SUM(F8:T8)</f>
        <v>11050840.800000001</v>
      </c>
      <c r="F8" s="25"/>
      <c r="G8" s="25"/>
      <c r="H8" s="25">
        <v>11050840.800000001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>
        <f>SUM(V8:AK8)</f>
        <v>11668942.199999999</v>
      </c>
      <c r="V8" s="25"/>
      <c r="W8" s="25"/>
      <c r="X8" s="25">
        <v>11668942.199999999</v>
      </c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>
        <f>SUM(AM8:BA8)</f>
        <v>11400684</v>
      </c>
      <c r="AM8" s="25"/>
      <c r="AN8" s="25"/>
      <c r="AO8" s="25">
        <v>11400684</v>
      </c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>
        <f t="shared" ref="BB8:BB10" si="37">SUM(BC8:BQ8)</f>
        <v>11400684</v>
      </c>
      <c r="BC8" s="25"/>
      <c r="BD8" s="25"/>
      <c r="BE8" s="25">
        <v>11400684</v>
      </c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>
        <f t="shared" ref="BR8:BR10" si="38">SUM(BS8:CG8)</f>
        <v>11400684</v>
      </c>
      <c r="BS8" s="25"/>
      <c r="BT8" s="25"/>
      <c r="BU8" s="25">
        <v>11400684</v>
      </c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</row>
    <row r="9" spans="2:85" ht="39" customHeight="1" x14ac:dyDescent="0.25">
      <c r="B9" s="5"/>
      <c r="C9" s="14">
        <v>12002</v>
      </c>
      <c r="D9" s="20" t="s">
        <v>5</v>
      </c>
      <c r="E9" s="25">
        <f t="shared" si="36"/>
        <v>259989.8</v>
      </c>
      <c r="F9" s="25"/>
      <c r="G9" s="25"/>
      <c r="H9" s="25">
        <v>259989.8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>
        <f>SUM(V9:AK9)</f>
        <v>238200</v>
      </c>
      <c r="V9" s="25"/>
      <c r="W9" s="25"/>
      <c r="X9" s="25">
        <v>238200</v>
      </c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>
        <f>SUM(AM9:BA9)</f>
        <v>234900</v>
      </c>
      <c r="AM9" s="25"/>
      <c r="AN9" s="25"/>
      <c r="AO9" s="25">
        <v>234900</v>
      </c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>
        <f t="shared" si="37"/>
        <v>146400</v>
      </c>
      <c r="BC9" s="25"/>
      <c r="BD9" s="25"/>
      <c r="BE9" s="25">
        <v>146400</v>
      </c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>
        <f t="shared" si="38"/>
        <v>63900</v>
      </c>
      <c r="BS9" s="25"/>
      <c r="BT9" s="25"/>
      <c r="BU9" s="25">
        <v>63900</v>
      </c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</row>
    <row r="10" spans="2:85" ht="38.25" customHeight="1" x14ac:dyDescent="0.25">
      <c r="B10" s="5"/>
      <c r="C10" s="5">
        <v>12003</v>
      </c>
      <c r="D10" s="20" t="s">
        <v>6</v>
      </c>
      <c r="E10" s="25">
        <f t="shared" si="36"/>
        <v>159746.9</v>
      </c>
      <c r="F10" s="25"/>
      <c r="G10" s="25"/>
      <c r="H10" s="25">
        <v>159746.9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>
        <f>SUM(V10:AK10)</f>
        <v>162600</v>
      </c>
      <c r="V10" s="25"/>
      <c r="W10" s="25"/>
      <c r="X10" s="25">
        <v>162600</v>
      </c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>
        <f>SUM(AM10:BA10)</f>
        <v>166200</v>
      </c>
      <c r="AM10" s="25"/>
      <c r="AN10" s="25"/>
      <c r="AO10" s="25">
        <v>166200</v>
      </c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>
        <f t="shared" si="37"/>
        <v>166200</v>
      </c>
      <c r="BC10" s="25"/>
      <c r="BD10" s="25"/>
      <c r="BE10" s="25">
        <v>166200</v>
      </c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>
        <f t="shared" si="38"/>
        <v>166200</v>
      </c>
      <c r="BS10" s="25"/>
      <c r="BT10" s="25"/>
      <c r="BU10" s="25">
        <v>166200</v>
      </c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</row>
    <row r="11" spans="2:85" ht="15" hidden="1" customHeight="1" outlineLevel="1" x14ac:dyDescent="0.25">
      <c r="B11" s="45">
        <v>1011</v>
      </c>
      <c r="C11" s="45"/>
      <c r="D11" s="19" t="s">
        <v>57</v>
      </c>
      <c r="E11" s="24">
        <f>SUM(E12:E13)</f>
        <v>34918157.700000003</v>
      </c>
      <c r="F11" s="24">
        <f t="shared" ref="F11:CG11" si="39">SUM(F12:F13)</f>
        <v>375199.6</v>
      </c>
      <c r="G11" s="24">
        <f t="shared" si="39"/>
        <v>0</v>
      </c>
      <c r="H11" s="24">
        <f t="shared" si="39"/>
        <v>34542958.100000001</v>
      </c>
      <c r="I11" s="24">
        <f t="shared" si="39"/>
        <v>0</v>
      </c>
      <c r="J11" s="24">
        <f t="shared" si="39"/>
        <v>0</v>
      </c>
      <c r="K11" s="24">
        <f t="shared" si="39"/>
        <v>0</v>
      </c>
      <c r="L11" s="24">
        <f t="shared" si="39"/>
        <v>0</v>
      </c>
      <c r="M11" s="24">
        <f t="shared" si="39"/>
        <v>0</v>
      </c>
      <c r="N11" s="24">
        <f t="shared" si="39"/>
        <v>0</v>
      </c>
      <c r="O11" s="24">
        <f t="shared" si="39"/>
        <v>0</v>
      </c>
      <c r="P11" s="24">
        <f t="shared" si="39"/>
        <v>0</v>
      </c>
      <c r="Q11" s="24">
        <f t="shared" si="39"/>
        <v>0</v>
      </c>
      <c r="R11" s="24">
        <f t="shared" ref="R11" si="40">SUM(R12:R13)</f>
        <v>0</v>
      </c>
      <c r="S11" s="24">
        <f t="shared" si="39"/>
        <v>0</v>
      </c>
      <c r="T11" s="24">
        <f t="shared" si="39"/>
        <v>0</v>
      </c>
      <c r="U11" s="24">
        <f t="shared" si="39"/>
        <v>38075298.600000001</v>
      </c>
      <c r="V11" s="24">
        <f t="shared" si="39"/>
        <v>376983.2</v>
      </c>
      <c r="W11" s="24">
        <f t="shared" si="39"/>
        <v>0</v>
      </c>
      <c r="X11" s="24">
        <f t="shared" si="39"/>
        <v>37698315.399999999</v>
      </c>
      <c r="Y11" s="24">
        <f t="shared" si="39"/>
        <v>0</v>
      </c>
      <c r="Z11" s="24">
        <f t="shared" si="39"/>
        <v>0</v>
      </c>
      <c r="AA11" s="24">
        <f t="shared" si="39"/>
        <v>0</v>
      </c>
      <c r="AB11" s="24">
        <f t="shared" si="39"/>
        <v>0</v>
      </c>
      <c r="AC11" s="24">
        <f t="shared" si="39"/>
        <v>0</v>
      </c>
      <c r="AD11" s="24">
        <f t="shared" si="39"/>
        <v>0</v>
      </c>
      <c r="AE11" s="24">
        <f t="shared" si="39"/>
        <v>0</v>
      </c>
      <c r="AF11" s="24">
        <f t="shared" si="39"/>
        <v>0</v>
      </c>
      <c r="AG11" s="24">
        <f t="shared" ref="AG11" si="41">SUM(AG12:AG13)</f>
        <v>0</v>
      </c>
      <c r="AH11" s="24">
        <f t="shared" ref="AH11:AI11" si="42">SUM(AH12:AH13)</f>
        <v>0</v>
      </c>
      <c r="AI11" s="24">
        <f t="shared" si="42"/>
        <v>0</v>
      </c>
      <c r="AJ11" s="24">
        <f t="shared" si="39"/>
        <v>0</v>
      </c>
      <c r="AK11" s="24">
        <f t="shared" si="39"/>
        <v>0</v>
      </c>
      <c r="AL11" s="24">
        <f t="shared" si="39"/>
        <v>48269188.199999996</v>
      </c>
      <c r="AM11" s="24">
        <f t="shared" si="39"/>
        <v>477912.8</v>
      </c>
      <c r="AN11" s="24">
        <f t="shared" si="39"/>
        <v>0</v>
      </c>
      <c r="AO11" s="24">
        <f t="shared" si="39"/>
        <v>47791275.399999999</v>
      </c>
      <c r="AP11" s="24">
        <f t="shared" si="39"/>
        <v>0</v>
      </c>
      <c r="AQ11" s="24">
        <f t="shared" si="39"/>
        <v>0</v>
      </c>
      <c r="AR11" s="24">
        <f t="shared" si="39"/>
        <v>0</v>
      </c>
      <c r="AS11" s="24">
        <f t="shared" si="39"/>
        <v>0</v>
      </c>
      <c r="AT11" s="24">
        <f t="shared" si="39"/>
        <v>0</v>
      </c>
      <c r="AU11" s="24">
        <f t="shared" si="39"/>
        <v>0</v>
      </c>
      <c r="AV11" s="24">
        <f t="shared" si="39"/>
        <v>0</v>
      </c>
      <c r="AW11" s="24">
        <f t="shared" ref="AW11" si="43">SUM(AW12:AW13)</f>
        <v>0</v>
      </c>
      <c r="AX11" s="24">
        <f t="shared" ref="AX11:AY11" si="44">SUM(AX12:AX13)</f>
        <v>0</v>
      </c>
      <c r="AY11" s="24">
        <f t="shared" si="44"/>
        <v>0</v>
      </c>
      <c r="AZ11" s="24">
        <f t="shared" si="39"/>
        <v>0</v>
      </c>
      <c r="BA11" s="24">
        <f t="shared" si="39"/>
        <v>0</v>
      </c>
      <c r="BB11" s="24">
        <f t="shared" si="39"/>
        <v>48269188.199999996</v>
      </c>
      <c r="BC11" s="24">
        <f t="shared" si="39"/>
        <v>477912.8</v>
      </c>
      <c r="BD11" s="24">
        <f t="shared" si="39"/>
        <v>0</v>
      </c>
      <c r="BE11" s="24">
        <f t="shared" si="39"/>
        <v>47791275.399999999</v>
      </c>
      <c r="BF11" s="24">
        <f t="shared" si="39"/>
        <v>0</v>
      </c>
      <c r="BG11" s="24">
        <f t="shared" si="39"/>
        <v>0</v>
      </c>
      <c r="BH11" s="24">
        <f t="shared" si="39"/>
        <v>0</v>
      </c>
      <c r="BI11" s="24">
        <f t="shared" si="39"/>
        <v>0</v>
      </c>
      <c r="BJ11" s="24">
        <f t="shared" si="39"/>
        <v>0</v>
      </c>
      <c r="BK11" s="24">
        <f t="shared" si="39"/>
        <v>0</v>
      </c>
      <c r="BL11" s="24">
        <f t="shared" si="39"/>
        <v>0</v>
      </c>
      <c r="BM11" s="24">
        <f t="shared" ref="BM11" si="45">SUM(BM12:BM13)</f>
        <v>0</v>
      </c>
      <c r="BN11" s="24">
        <f t="shared" ref="BN11:BO11" si="46">SUM(BN12:BN13)</f>
        <v>0</v>
      </c>
      <c r="BO11" s="24">
        <f t="shared" si="46"/>
        <v>0</v>
      </c>
      <c r="BP11" s="24">
        <f t="shared" si="39"/>
        <v>0</v>
      </c>
      <c r="BQ11" s="24">
        <f t="shared" si="39"/>
        <v>0</v>
      </c>
      <c r="BR11" s="24">
        <f t="shared" si="39"/>
        <v>48269188.199999996</v>
      </c>
      <c r="BS11" s="24">
        <f t="shared" si="39"/>
        <v>477912.8</v>
      </c>
      <c r="BT11" s="24">
        <f t="shared" si="39"/>
        <v>0</v>
      </c>
      <c r="BU11" s="24">
        <f t="shared" si="39"/>
        <v>47791275.399999999</v>
      </c>
      <c r="BV11" s="24">
        <f t="shared" si="39"/>
        <v>0</v>
      </c>
      <c r="BW11" s="24">
        <f t="shared" si="39"/>
        <v>0</v>
      </c>
      <c r="BX11" s="24">
        <f t="shared" si="39"/>
        <v>0</v>
      </c>
      <c r="BY11" s="24">
        <f t="shared" si="39"/>
        <v>0</v>
      </c>
      <c r="BZ11" s="24">
        <f t="shared" si="39"/>
        <v>0</v>
      </c>
      <c r="CA11" s="24">
        <f t="shared" si="39"/>
        <v>0</v>
      </c>
      <c r="CB11" s="24">
        <f t="shared" si="39"/>
        <v>0</v>
      </c>
      <c r="CC11" s="24">
        <f t="shared" ref="CC11" si="47">SUM(CC12:CC13)</f>
        <v>0</v>
      </c>
      <c r="CD11" s="24">
        <f t="shared" ref="CD11:CE11" si="48">SUM(CD12:CD13)</f>
        <v>0</v>
      </c>
      <c r="CE11" s="24">
        <f t="shared" si="48"/>
        <v>0</v>
      </c>
      <c r="CF11" s="24">
        <f t="shared" si="39"/>
        <v>0</v>
      </c>
      <c r="CG11" s="24">
        <f t="shared" si="39"/>
        <v>0</v>
      </c>
    </row>
    <row r="12" spans="2:85" ht="26.25" hidden="1" customHeight="1" outlineLevel="1" x14ac:dyDescent="0.25">
      <c r="B12" s="4"/>
      <c r="C12" s="9">
        <v>11001</v>
      </c>
      <c r="D12" s="20" t="s">
        <v>56</v>
      </c>
      <c r="E12" s="25">
        <f t="shared" ref="E12:E13" si="49">SUM(F12:T12)</f>
        <v>375199.6</v>
      </c>
      <c r="F12" s="25">
        <v>375199.6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>
        <f t="shared" ref="U12:U13" si="50">SUM(V12:AK12)</f>
        <v>376983.2</v>
      </c>
      <c r="V12" s="25">
        <v>376983.2</v>
      </c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>
        <f t="shared" ref="AL12:AL13" si="51">SUM(AM12:BA12)</f>
        <v>477912.8</v>
      </c>
      <c r="AM12" s="25">
        <v>477912.8</v>
      </c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>
        <f t="shared" ref="BB12:BB13" si="52">SUM(BC12:BQ12)</f>
        <v>477912.8</v>
      </c>
      <c r="BC12" s="25">
        <v>477912.8</v>
      </c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>
        <f t="shared" ref="BR12:BR13" si="53">SUM(BS12:CG12)</f>
        <v>477912.8</v>
      </c>
      <c r="BS12" s="25">
        <v>477912.8</v>
      </c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</row>
    <row r="13" spans="2:85" ht="39.75" hidden="1" customHeight="1" outlineLevel="1" x14ac:dyDescent="0.25">
      <c r="B13" s="5"/>
      <c r="C13" s="10">
        <v>12001</v>
      </c>
      <c r="D13" s="20" t="s">
        <v>55</v>
      </c>
      <c r="E13" s="25">
        <f t="shared" si="49"/>
        <v>34542958.100000001</v>
      </c>
      <c r="F13" s="25"/>
      <c r="G13" s="25"/>
      <c r="H13" s="25">
        <v>34542958.100000001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>
        <f t="shared" si="50"/>
        <v>37698315.399999999</v>
      </c>
      <c r="V13" s="25"/>
      <c r="W13" s="25"/>
      <c r="X13" s="25">
        <v>37698315.399999999</v>
      </c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>
        <f t="shared" si="51"/>
        <v>47791275.399999999</v>
      </c>
      <c r="AM13" s="25"/>
      <c r="AN13" s="25"/>
      <c r="AO13" s="25">
        <v>47791275.399999999</v>
      </c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>
        <f t="shared" si="52"/>
        <v>47791275.399999999</v>
      </c>
      <c r="BC13" s="25"/>
      <c r="BD13" s="25"/>
      <c r="BE13" s="25">
        <v>47791275.399999999</v>
      </c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>
        <f t="shared" si="53"/>
        <v>47791275.399999999</v>
      </c>
      <c r="BS13" s="25"/>
      <c r="BT13" s="25"/>
      <c r="BU13" s="25">
        <v>47791275.399999999</v>
      </c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</row>
    <row r="14" spans="2:85" ht="15" hidden="1" customHeight="1" outlineLevel="1" x14ac:dyDescent="0.25">
      <c r="B14" s="45">
        <v>1015</v>
      </c>
      <c r="C14" s="45"/>
      <c r="D14" s="19"/>
      <c r="E14" s="24">
        <f>SUM(E15:E15)</f>
        <v>37823</v>
      </c>
      <c r="F14" s="24">
        <f t="shared" ref="F14:CG14" si="54">SUM(F15:F15)</f>
        <v>0</v>
      </c>
      <c r="G14" s="24">
        <f t="shared" si="54"/>
        <v>0</v>
      </c>
      <c r="H14" s="24">
        <f t="shared" si="54"/>
        <v>37823</v>
      </c>
      <c r="I14" s="24">
        <f t="shared" si="54"/>
        <v>0</v>
      </c>
      <c r="J14" s="24">
        <f t="shared" si="54"/>
        <v>0</v>
      </c>
      <c r="K14" s="24">
        <f t="shared" si="54"/>
        <v>0</v>
      </c>
      <c r="L14" s="24">
        <f t="shared" si="54"/>
        <v>0</v>
      </c>
      <c r="M14" s="24">
        <f t="shared" si="54"/>
        <v>0</v>
      </c>
      <c r="N14" s="24">
        <f t="shared" si="54"/>
        <v>0</v>
      </c>
      <c r="O14" s="24">
        <f t="shared" si="54"/>
        <v>0</v>
      </c>
      <c r="P14" s="24">
        <f t="shared" si="54"/>
        <v>0</v>
      </c>
      <c r="Q14" s="24">
        <f t="shared" si="54"/>
        <v>0</v>
      </c>
      <c r="R14" s="24">
        <f t="shared" si="54"/>
        <v>0</v>
      </c>
      <c r="S14" s="24">
        <f t="shared" si="54"/>
        <v>0</v>
      </c>
      <c r="T14" s="24">
        <f t="shared" si="54"/>
        <v>0</v>
      </c>
      <c r="U14" s="24">
        <f t="shared" si="54"/>
        <v>44856</v>
      </c>
      <c r="V14" s="24">
        <f t="shared" si="54"/>
        <v>0</v>
      </c>
      <c r="W14" s="24">
        <f t="shared" si="54"/>
        <v>0</v>
      </c>
      <c r="X14" s="24">
        <f t="shared" si="54"/>
        <v>44856</v>
      </c>
      <c r="Y14" s="24">
        <f t="shared" si="54"/>
        <v>0</v>
      </c>
      <c r="Z14" s="24">
        <f t="shared" si="54"/>
        <v>0</v>
      </c>
      <c r="AA14" s="24">
        <f t="shared" si="54"/>
        <v>0</v>
      </c>
      <c r="AB14" s="24">
        <f t="shared" si="54"/>
        <v>0</v>
      </c>
      <c r="AC14" s="24">
        <f t="shared" si="54"/>
        <v>0</v>
      </c>
      <c r="AD14" s="24">
        <f t="shared" si="54"/>
        <v>0</v>
      </c>
      <c r="AE14" s="24">
        <f t="shared" si="54"/>
        <v>0</v>
      </c>
      <c r="AF14" s="24">
        <f t="shared" si="54"/>
        <v>0</v>
      </c>
      <c r="AG14" s="24">
        <f t="shared" ref="AG14" si="55">SUM(AG15:AG15)</f>
        <v>0</v>
      </c>
      <c r="AH14" s="24">
        <f t="shared" ref="AH14" si="56">SUM(AH15:AH15)</f>
        <v>0</v>
      </c>
      <c r="AI14" s="24">
        <f t="shared" si="54"/>
        <v>0</v>
      </c>
      <c r="AJ14" s="24">
        <f t="shared" si="54"/>
        <v>0</v>
      </c>
      <c r="AK14" s="24">
        <f t="shared" si="54"/>
        <v>0</v>
      </c>
      <c r="AL14" s="24">
        <f t="shared" si="54"/>
        <v>44856</v>
      </c>
      <c r="AM14" s="24">
        <f t="shared" si="54"/>
        <v>0</v>
      </c>
      <c r="AN14" s="24">
        <f t="shared" si="54"/>
        <v>0</v>
      </c>
      <c r="AO14" s="24">
        <f t="shared" si="54"/>
        <v>44856</v>
      </c>
      <c r="AP14" s="24">
        <f t="shared" si="54"/>
        <v>0</v>
      </c>
      <c r="AQ14" s="24">
        <f t="shared" si="54"/>
        <v>0</v>
      </c>
      <c r="AR14" s="24">
        <f t="shared" si="54"/>
        <v>0</v>
      </c>
      <c r="AS14" s="24">
        <f t="shared" si="54"/>
        <v>0</v>
      </c>
      <c r="AT14" s="24">
        <f t="shared" si="54"/>
        <v>0</v>
      </c>
      <c r="AU14" s="24">
        <f t="shared" si="54"/>
        <v>0</v>
      </c>
      <c r="AV14" s="24">
        <f t="shared" si="54"/>
        <v>0</v>
      </c>
      <c r="AW14" s="24">
        <f t="shared" ref="AW14" si="57">SUM(AW15:AW15)</f>
        <v>0</v>
      </c>
      <c r="AX14" s="24">
        <f t="shared" ref="AX14" si="58">SUM(AX15:AX15)</f>
        <v>0</v>
      </c>
      <c r="AY14" s="24">
        <f t="shared" si="54"/>
        <v>0</v>
      </c>
      <c r="AZ14" s="24">
        <f t="shared" si="54"/>
        <v>0</v>
      </c>
      <c r="BA14" s="24">
        <f t="shared" si="54"/>
        <v>0</v>
      </c>
      <c r="BB14" s="24">
        <f t="shared" si="54"/>
        <v>44856</v>
      </c>
      <c r="BC14" s="24">
        <f t="shared" si="54"/>
        <v>0</v>
      </c>
      <c r="BD14" s="24">
        <f t="shared" si="54"/>
        <v>0</v>
      </c>
      <c r="BE14" s="24">
        <f t="shared" si="54"/>
        <v>44856</v>
      </c>
      <c r="BF14" s="24">
        <f t="shared" si="54"/>
        <v>0</v>
      </c>
      <c r="BG14" s="24">
        <f t="shared" si="54"/>
        <v>0</v>
      </c>
      <c r="BH14" s="24">
        <f t="shared" si="54"/>
        <v>0</v>
      </c>
      <c r="BI14" s="24">
        <f t="shared" si="54"/>
        <v>0</v>
      </c>
      <c r="BJ14" s="24">
        <f t="shared" si="54"/>
        <v>0</v>
      </c>
      <c r="BK14" s="24">
        <f t="shared" si="54"/>
        <v>0</v>
      </c>
      <c r="BL14" s="24">
        <f t="shared" si="54"/>
        <v>0</v>
      </c>
      <c r="BM14" s="24">
        <f t="shared" ref="BM14" si="59">SUM(BM15:BM15)</f>
        <v>0</v>
      </c>
      <c r="BN14" s="24">
        <f t="shared" ref="BN14" si="60">SUM(BN15:BN15)</f>
        <v>0</v>
      </c>
      <c r="BO14" s="24">
        <f t="shared" si="54"/>
        <v>0</v>
      </c>
      <c r="BP14" s="24">
        <f t="shared" si="54"/>
        <v>0</v>
      </c>
      <c r="BQ14" s="24">
        <f t="shared" si="54"/>
        <v>0</v>
      </c>
      <c r="BR14" s="24">
        <f t="shared" si="54"/>
        <v>44856</v>
      </c>
      <c r="BS14" s="24">
        <f t="shared" si="54"/>
        <v>0</v>
      </c>
      <c r="BT14" s="24">
        <f t="shared" si="54"/>
        <v>0</v>
      </c>
      <c r="BU14" s="24">
        <f t="shared" si="54"/>
        <v>44856</v>
      </c>
      <c r="BV14" s="24">
        <f t="shared" si="54"/>
        <v>0</v>
      </c>
      <c r="BW14" s="24">
        <f t="shared" si="54"/>
        <v>0</v>
      </c>
      <c r="BX14" s="24">
        <f t="shared" si="54"/>
        <v>0</v>
      </c>
      <c r="BY14" s="24">
        <f t="shared" si="54"/>
        <v>0</v>
      </c>
      <c r="BZ14" s="24">
        <f t="shared" si="54"/>
        <v>0</v>
      </c>
      <c r="CA14" s="24">
        <f t="shared" si="54"/>
        <v>0</v>
      </c>
      <c r="CB14" s="24">
        <f t="shared" si="54"/>
        <v>0</v>
      </c>
      <c r="CC14" s="24">
        <f t="shared" ref="CC14" si="61">SUM(CC15:CC15)</f>
        <v>0</v>
      </c>
      <c r="CD14" s="24">
        <f t="shared" ref="CD14" si="62">SUM(CD15:CD15)</f>
        <v>0</v>
      </c>
      <c r="CE14" s="24">
        <f t="shared" si="54"/>
        <v>0</v>
      </c>
      <c r="CF14" s="24">
        <f t="shared" si="54"/>
        <v>0</v>
      </c>
      <c r="CG14" s="24">
        <f t="shared" si="54"/>
        <v>0</v>
      </c>
    </row>
    <row r="15" spans="2:85" ht="26.25" hidden="1" customHeight="1" outlineLevel="1" x14ac:dyDescent="0.25">
      <c r="B15" s="4"/>
      <c r="C15" s="9">
        <v>12001</v>
      </c>
      <c r="D15" s="20" t="s">
        <v>58</v>
      </c>
      <c r="E15" s="25">
        <f>SUM(F15:T15)</f>
        <v>37823</v>
      </c>
      <c r="F15" s="25"/>
      <c r="G15" s="25"/>
      <c r="H15" s="25">
        <v>37823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>
        <f>SUM(V15:AK15)</f>
        <v>44856</v>
      </c>
      <c r="V15" s="25"/>
      <c r="W15" s="25"/>
      <c r="X15" s="25">
        <v>44856</v>
      </c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>
        <f>SUM(AM15:BA15)</f>
        <v>44856</v>
      </c>
      <c r="AM15" s="25"/>
      <c r="AN15" s="25"/>
      <c r="AO15" s="25">
        <v>44856</v>
      </c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>
        <f>SUM(BC15:BQ15)</f>
        <v>44856</v>
      </c>
      <c r="BC15" s="25"/>
      <c r="BD15" s="25"/>
      <c r="BE15" s="25">
        <v>44856</v>
      </c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>
        <f>SUM(BS15:CG15)</f>
        <v>44856</v>
      </c>
      <c r="BS15" s="25"/>
      <c r="BT15" s="25"/>
      <c r="BU15" s="25">
        <v>44856</v>
      </c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</row>
    <row r="16" spans="2:85" ht="28.5" customHeight="1" collapsed="1" x14ac:dyDescent="0.25">
      <c r="B16" s="42">
        <v>1068</v>
      </c>
      <c r="C16" s="43"/>
      <c r="D16" s="19" t="s">
        <v>0</v>
      </c>
      <c r="E16" s="24">
        <f t="shared" ref="E16" si="63">SUM(E17:E22)</f>
        <v>12638786.300000001</v>
      </c>
      <c r="F16" s="24">
        <f t="shared" ref="F16" si="64">SUM(F17:F22)</f>
        <v>13653.2</v>
      </c>
      <c r="G16" s="24">
        <f t="shared" ref="G16" si="65">SUM(G17:G22)</f>
        <v>0</v>
      </c>
      <c r="H16" s="24">
        <f t="shared" ref="H16" si="66">SUM(H17:H22)</f>
        <v>0</v>
      </c>
      <c r="I16" s="24">
        <f t="shared" ref="I16" si="67">SUM(I17:I22)</f>
        <v>9868642.0999999996</v>
      </c>
      <c r="J16" s="24">
        <f t="shared" ref="J16" si="68">SUM(J17:J22)</f>
        <v>2756491</v>
      </c>
      <c r="K16" s="24">
        <f t="shared" ref="K16" si="69">SUM(K17:K22)</f>
        <v>0</v>
      </c>
      <c r="L16" s="24">
        <f t="shared" ref="L16" si="70">SUM(L17:L22)</f>
        <v>0</v>
      </c>
      <c r="M16" s="24">
        <f t="shared" ref="M16" si="71">SUM(M17:M22)</f>
        <v>0</v>
      </c>
      <c r="N16" s="24">
        <f t="shared" ref="N16" si="72">SUM(N17:N22)</f>
        <v>0</v>
      </c>
      <c r="O16" s="24">
        <f t="shared" ref="O16" si="73">SUM(O17:O22)</f>
        <v>0</v>
      </c>
      <c r="P16" s="24">
        <f t="shared" ref="P16" si="74">SUM(P17:P22)</f>
        <v>0</v>
      </c>
      <c r="Q16" s="24">
        <f t="shared" ref="Q16" si="75">SUM(Q17:Q22)</f>
        <v>0</v>
      </c>
      <c r="R16" s="24">
        <f t="shared" ref="R16" si="76">SUM(R17:R22)</f>
        <v>0</v>
      </c>
      <c r="S16" s="24">
        <f t="shared" ref="S16" si="77">SUM(S17:S22)</f>
        <v>0</v>
      </c>
      <c r="T16" s="24">
        <f t="shared" ref="T16" si="78">SUM(T17:T22)</f>
        <v>0</v>
      </c>
      <c r="U16" s="24">
        <f t="shared" ref="U16" si="79">SUM(U17:U22)</f>
        <v>14062980</v>
      </c>
      <c r="V16" s="24">
        <f t="shared" ref="V16" si="80">SUM(V17:V22)</f>
        <v>18226</v>
      </c>
      <c r="W16" s="24">
        <f t="shared" ref="W16" si="81">SUM(W17:W22)</f>
        <v>0</v>
      </c>
      <c r="X16" s="24">
        <f t="shared" ref="X16" si="82">SUM(X17:X22)</f>
        <v>0</v>
      </c>
      <c r="Y16" s="24">
        <f t="shared" ref="Y16" si="83">SUM(Y17:Y22)</f>
        <v>11324450</v>
      </c>
      <c r="Z16" s="24">
        <f t="shared" ref="Z16" si="84">SUM(Z17:Z22)</f>
        <v>2720304</v>
      </c>
      <c r="AA16" s="24">
        <f t="shared" ref="AA16" si="85">SUM(AA17:AA22)</f>
        <v>0</v>
      </c>
      <c r="AB16" s="24">
        <f t="shared" ref="AB16" si="86">SUM(AB17:AB22)</f>
        <v>0</v>
      </c>
      <c r="AC16" s="24">
        <f t="shared" ref="AC16" si="87">SUM(AC17:AC22)</f>
        <v>0</v>
      </c>
      <c r="AD16" s="24">
        <f t="shared" ref="AD16" si="88">SUM(AD17:AD22)</f>
        <v>0</v>
      </c>
      <c r="AE16" s="24">
        <f t="shared" ref="AE16" si="89">SUM(AE17:AE22)</f>
        <v>0</v>
      </c>
      <c r="AF16" s="24">
        <f t="shared" ref="AF16" si="90">SUM(AF17:AF22)</f>
        <v>0</v>
      </c>
      <c r="AG16" s="24">
        <f t="shared" ref="AG16" si="91">SUM(AG17:AG22)</f>
        <v>0</v>
      </c>
      <c r="AH16" s="24">
        <f t="shared" ref="AH16" si="92">SUM(AH17:AH22)</f>
        <v>0</v>
      </c>
      <c r="AI16" s="24">
        <f t="shared" ref="AI16" si="93">SUM(AI17:AI22)</f>
        <v>0</v>
      </c>
      <c r="AJ16" s="24">
        <f t="shared" ref="AJ16" si="94">SUM(AJ17:AJ22)</f>
        <v>0</v>
      </c>
      <c r="AK16" s="24">
        <f t="shared" ref="AK16" si="95">SUM(AK17:AK22)</f>
        <v>0</v>
      </c>
      <c r="AL16" s="24">
        <f t="shared" ref="AL16" si="96">SUM(AL17:AL22)</f>
        <v>13673144.300000001</v>
      </c>
      <c r="AM16" s="24">
        <f t="shared" ref="AM16" si="97">SUM(AM17:AM22)</f>
        <v>17046.3</v>
      </c>
      <c r="AN16" s="24">
        <f t="shared" ref="AN16" si="98">SUM(AN17:AN22)</f>
        <v>0</v>
      </c>
      <c r="AO16" s="24">
        <f t="shared" ref="AO16" si="99">SUM(AO17:AO22)</f>
        <v>0</v>
      </c>
      <c r="AP16" s="24">
        <f t="shared" ref="AP16" si="100">SUM(AP17:AP22)</f>
        <v>10923050</v>
      </c>
      <c r="AQ16" s="24">
        <f t="shared" ref="AQ16" si="101">SUM(AQ17:AQ22)</f>
        <v>2733048</v>
      </c>
      <c r="AR16" s="24">
        <f t="shared" ref="AR16" si="102">SUM(AR17:AR22)</f>
        <v>0</v>
      </c>
      <c r="AS16" s="24">
        <f t="shared" ref="AS16" si="103">SUM(AS17:AS22)</f>
        <v>0</v>
      </c>
      <c r="AT16" s="24">
        <f t="shared" ref="AT16" si="104">SUM(AT17:AT22)</f>
        <v>0</v>
      </c>
      <c r="AU16" s="24">
        <f t="shared" ref="AU16" si="105">SUM(AU17:AU22)</f>
        <v>0</v>
      </c>
      <c r="AV16" s="24">
        <f t="shared" ref="AV16" si="106">SUM(AV17:AV22)</f>
        <v>0</v>
      </c>
      <c r="AW16" s="24">
        <f t="shared" ref="AW16" si="107">SUM(AW17:AW22)</f>
        <v>0</v>
      </c>
      <c r="AX16" s="24">
        <f t="shared" ref="AX16" si="108">SUM(AX17:AX22)</f>
        <v>0</v>
      </c>
      <c r="AY16" s="24">
        <f t="shared" ref="AY16" si="109">SUM(AY17:AY22)</f>
        <v>0</v>
      </c>
      <c r="AZ16" s="24">
        <f t="shared" ref="AZ16" si="110">SUM(AZ17:AZ22)</f>
        <v>0</v>
      </c>
      <c r="BA16" s="24">
        <f t="shared" ref="BA16" si="111">SUM(BA17:BA22)</f>
        <v>0</v>
      </c>
      <c r="BB16" s="24">
        <f t="shared" ref="BB16" si="112">SUM(BB17:BB22)</f>
        <v>29431865.599999998</v>
      </c>
      <c r="BC16" s="24">
        <f t="shared" ref="BC16" si="113">SUM(BC17:BC22)</f>
        <v>45042.6</v>
      </c>
      <c r="BD16" s="24">
        <f t="shared" ref="BD16" si="114">SUM(BD17:BD22)</f>
        <v>0</v>
      </c>
      <c r="BE16" s="24">
        <f t="shared" ref="BE16" si="115">SUM(BE17:BE22)</f>
        <v>4200000</v>
      </c>
      <c r="BF16" s="24">
        <f t="shared" ref="BF16" si="116">SUM(BF17:BF22)</f>
        <v>18002000</v>
      </c>
      <c r="BG16" s="24">
        <f t="shared" ref="BG16" si="117">SUM(BG17:BG22)</f>
        <v>7184823</v>
      </c>
      <c r="BH16" s="24">
        <f t="shared" ref="BH16" si="118">SUM(BH17:BH22)</f>
        <v>0</v>
      </c>
      <c r="BI16" s="24">
        <f t="shared" ref="BI16" si="119">SUM(BI17:BI22)</f>
        <v>0</v>
      </c>
      <c r="BJ16" s="24">
        <f t="shared" ref="BJ16" si="120">SUM(BJ17:BJ22)</f>
        <v>0</v>
      </c>
      <c r="BK16" s="24">
        <f t="shared" ref="BK16" si="121">SUM(BK17:BK22)</f>
        <v>0</v>
      </c>
      <c r="BL16" s="24">
        <f t="shared" ref="BL16" si="122">SUM(BL17:BL22)</f>
        <v>0</v>
      </c>
      <c r="BM16" s="24">
        <f t="shared" ref="BM16" si="123">SUM(BM17:BM22)</f>
        <v>0</v>
      </c>
      <c r="BN16" s="24">
        <f t="shared" ref="BN16" si="124">SUM(BN17:BN22)</f>
        <v>0</v>
      </c>
      <c r="BO16" s="24">
        <f t="shared" ref="BO16" si="125">SUM(BO17:BO22)</f>
        <v>0</v>
      </c>
      <c r="BP16" s="24">
        <f t="shared" ref="BP16" si="126">SUM(BP17:BP22)</f>
        <v>0</v>
      </c>
      <c r="BQ16" s="24">
        <f t="shared" ref="BQ16" si="127">SUM(BQ17:BQ22)</f>
        <v>0</v>
      </c>
      <c r="BR16" s="24">
        <f t="shared" ref="BR16" si="128">SUM(BR17:BR22)</f>
        <v>40463363.199999996</v>
      </c>
      <c r="BS16" s="24">
        <f t="shared" ref="BS16" si="129">SUM(BS17:BS22)</f>
        <v>104263.2</v>
      </c>
      <c r="BT16" s="24">
        <f t="shared" ref="BT16" si="130">SUM(BT17:BT22)</f>
        <v>0</v>
      </c>
      <c r="BU16" s="24">
        <f t="shared" ref="BU16" si="131">SUM(BU17:BU22)</f>
        <v>5400000</v>
      </c>
      <c r="BV16" s="24">
        <f t="shared" ref="BV16" si="132">SUM(BV17:BV22)</f>
        <v>18062500</v>
      </c>
      <c r="BW16" s="24">
        <f t="shared" ref="BW16" si="133">SUM(BW17:BW22)</f>
        <v>16896600</v>
      </c>
      <c r="BX16" s="24">
        <f t="shared" ref="BX16" si="134">SUM(BX17:BX22)</f>
        <v>0</v>
      </c>
      <c r="BY16" s="24">
        <f t="shared" ref="BY16:CG16" si="135">SUM(BY17:BY22)</f>
        <v>0</v>
      </c>
      <c r="BZ16" s="24">
        <f t="shared" si="135"/>
        <v>0</v>
      </c>
      <c r="CA16" s="24">
        <f t="shared" si="135"/>
        <v>0</v>
      </c>
      <c r="CB16" s="24">
        <f t="shared" si="135"/>
        <v>0</v>
      </c>
      <c r="CC16" s="24">
        <f t="shared" si="135"/>
        <v>0</v>
      </c>
      <c r="CD16" s="24">
        <f t="shared" si="135"/>
        <v>0</v>
      </c>
      <c r="CE16" s="24">
        <f t="shared" si="135"/>
        <v>0</v>
      </c>
      <c r="CF16" s="24">
        <f t="shared" si="135"/>
        <v>0</v>
      </c>
      <c r="CG16" s="24">
        <f t="shared" si="135"/>
        <v>0</v>
      </c>
    </row>
    <row r="17" spans="2:85" ht="40.5" customHeight="1" x14ac:dyDescent="0.25">
      <c r="B17" s="4"/>
      <c r="C17" s="9">
        <v>11001</v>
      </c>
      <c r="D17" s="20" t="s">
        <v>28</v>
      </c>
      <c r="E17" s="25">
        <f t="shared" ref="E17:E22" si="136">SUM(F17:T17)</f>
        <v>13653.2</v>
      </c>
      <c r="F17" s="25">
        <v>13653.2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>
        <f t="shared" ref="U17:U21" si="137">SUM(V17:AK17)</f>
        <v>18226</v>
      </c>
      <c r="V17" s="25">
        <v>18226</v>
      </c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>
        <f t="shared" ref="AL17:AL22" si="138">SUM(AM17:BA17)</f>
        <v>17046.3</v>
      </c>
      <c r="AM17" s="25">
        <v>17046.3</v>
      </c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>
        <f t="shared" ref="BB17:BB22" si="139">SUM(BC17:BQ17)</f>
        <v>14119.9</v>
      </c>
      <c r="BC17" s="25">
        <v>14119.9</v>
      </c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>
        <f t="shared" ref="BR17:BR22" si="140">SUM(BS17:CG17)</f>
        <v>7293.9</v>
      </c>
      <c r="BS17" s="25">
        <v>7293.9</v>
      </c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</row>
    <row r="18" spans="2:85" ht="43.5" customHeight="1" x14ac:dyDescent="0.25">
      <c r="B18" s="5"/>
      <c r="C18" s="12">
        <v>12001</v>
      </c>
      <c r="D18" s="20" t="s">
        <v>7</v>
      </c>
      <c r="E18" s="25">
        <f t="shared" si="136"/>
        <v>2756491</v>
      </c>
      <c r="F18" s="25"/>
      <c r="G18" s="25"/>
      <c r="H18" s="25"/>
      <c r="I18" s="25"/>
      <c r="J18" s="25">
        <v>2756491</v>
      </c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>
        <f t="shared" si="137"/>
        <v>2720304</v>
      </c>
      <c r="V18" s="25"/>
      <c r="W18" s="25"/>
      <c r="X18" s="25"/>
      <c r="Y18" s="25"/>
      <c r="Z18" s="25">
        <v>2720304</v>
      </c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>
        <f t="shared" si="138"/>
        <v>2733048</v>
      </c>
      <c r="AM18" s="25"/>
      <c r="AN18" s="25"/>
      <c r="AO18" s="25"/>
      <c r="AP18" s="25"/>
      <c r="AQ18" s="25">
        <v>2733048</v>
      </c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>
        <f t="shared" si="139"/>
        <v>2031048</v>
      </c>
      <c r="BC18" s="25"/>
      <c r="BD18" s="25"/>
      <c r="BE18" s="25"/>
      <c r="BF18" s="25"/>
      <c r="BG18" s="25">
        <v>2031048</v>
      </c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>
        <f t="shared" si="140"/>
        <v>735048</v>
      </c>
      <c r="BS18" s="25"/>
      <c r="BT18" s="25"/>
      <c r="BU18" s="25"/>
      <c r="BV18" s="25"/>
      <c r="BW18" s="25">
        <v>735048</v>
      </c>
      <c r="BX18" s="25"/>
      <c r="BY18" s="25"/>
      <c r="BZ18" s="25"/>
      <c r="CA18" s="25"/>
      <c r="CB18" s="25"/>
      <c r="CC18" s="25"/>
      <c r="CD18" s="25"/>
      <c r="CE18" s="25"/>
      <c r="CF18" s="25"/>
      <c r="CG18" s="25"/>
    </row>
    <row r="19" spans="2:85" ht="23.25" customHeight="1" x14ac:dyDescent="0.25">
      <c r="B19" s="5"/>
      <c r="C19" s="6">
        <v>12002</v>
      </c>
      <c r="D19" s="20" t="s">
        <v>8</v>
      </c>
      <c r="E19" s="25">
        <f t="shared" si="136"/>
        <v>9868642.0999999996</v>
      </c>
      <c r="F19" s="25"/>
      <c r="G19" s="25"/>
      <c r="H19" s="25"/>
      <c r="I19" s="25">
        <v>9868642.0999999996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>
        <f t="shared" si="137"/>
        <v>11324450</v>
      </c>
      <c r="V19" s="25"/>
      <c r="W19" s="25"/>
      <c r="X19" s="25"/>
      <c r="Y19" s="25">
        <v>11324450</v>
      </c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>
        <f t="shared" si="138"/>
        <v>10923050</v>
      </c>
      <c r="AM19" s="25"/>
      <c r="AN19" s="25"/>
      <c r="AO19" s="25"/>
      <c r="AP19" s="25">
        <v>10923050</v>
      </c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>
        <f t="shared" si="139"/>
        <v>18002000</v>
      </c>
      <c r="BC19" s="25"/>
      <c r="BD19" s="25"/>
      <c r="BE19" s="25"/>
      <c r="BF19" s="25">
        <v>18002000</v>
      </c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>
        <f t="shared" si="140"/>
        <v>18062500</v>
      </c>
      <c r="BS19" s="25"/>
      <c r="BT19" s="25"/>
      <c r="BU19" s="25"/>
      <c r="BV19" s="25">
        <v>18062500</v>
      </c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</row>
    <row r="20" spans="2:85" ht="23.25" customHeight="1" x14ac:dyDescent="0.25">
      <c r="B20" s="5"/>
      <c r="C20" s="6" t="s">
        <v>43</v>
      </c>
      <c r="D20" s="20" t="s">
        <v>44</v>
      </c>
      <c r="E20" s="25">
        <f t="shared" si="136"/>
        <v>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>
        <f t="shared" si="137"/>
        <v>0</v>
      </c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>
        <f t="shared" si="138"/>
        <v>0</v>
      </c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>
        <f t="shared" si="139"/>
        <v>5153775</v>
      </c>
      <c r="BC20" s="25"/>
      <c r="BD20" s="25"/>
      <c r="BE20" s="25"/>
      <c r="BF20" s="25"/>
      <c r="BG20" s="25">
        <v>5153775</v>
      </c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>
        <f t="shared" si="140"/>
        <v>16161552</v>
      </c>
      <c r="BS20" s="25"/>
      <c r="BT20" s="25"/>
      <c r="BU20" s="25"/>
      <c r="BV20" s="25"/>
      <c r="BW20" s="25">
        <v>16161552</v>
      </c>
      <c r="BX20" s="25"/>
      <c r="BY20" s="25"/>
      <c r="BZ20" s="25"/>
      <c r="CA20" s="25"/>
      <c r="CB20" s="25"/>
      <c r="CC20" s="25"/>
      <c r="CD20" s="25"/>
      <c r="CE20" s="25"/>
      <c r="CF20" s="25"/>
      <c r="CG20" s="25"/>
    </row>
    <row r="21" spans="2:85" ht="43.5" customHeight="1" x14ac:dyDescent="0.25">
      <c r="B21" s="5"/>
      <c r="C21" s="28" t="s">
        <v>43</v>
      </c>
      <c r="D21" s="27" t="s">
        <v>45</v>
      </c>
      <c r="E21" s="25">
        <f t="shared" si="136"/>
        <v>0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>
        <f t="shared" si="137"/>
        <v>0</v>
      </c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>
        <f t="shared" si="138"/>
        <v>0</v>
      </c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>
        <f t="shared" si="139"/>
        <v>30922.7</v>
      </c>
      <c r="BC21" s="25">
        <v>30922.7</v>
      </c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>
        <f t="shared" si="140"/>
        <v>96969.3</v>
      </c>
      <c r="BS21" s="25">
        <v>96969.3</v>
      </c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</row>
    <row r="22" spans="2:85" x14ac:dyDescent="0.25">
      <c r="B22" s="39"/>
      <c r="C22" s="28" t="s">
        <v>43</v>
      </c>
      <c r="D22" s="27" t="s">
        <v>63</v>
      </c>
      <c r="E22" s="25">
        <f t="shared" si="136"/>
        <v>0</v>
      </c>
      <c r="F22" s="27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>
        <f t="shared" si="138"/>
        <v>0</v>
      </c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>
        <f t="shared" si="139"/>
        <v>4200000</v>
      </c>
      <c r="BC22" s="25"/>
      <c r="BD22" s="25"/>
      <c r="BE22" s="25">
        <v>4200000</v>
      </c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>
        <f t="shared" si="140"/>
        <v>5400000</v>
      </c>
      <c r="BS22" s="25"/>
      <c r="BT22" s="25"/>
      <c r="BU22" s="25">
        <v>5400000</v>
      </c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</row>
    <row r="23" spans="2:85" ht="23.25" customHeight="1" x14ac:dyDescent="0.25">
      <c r="B23" s="42">
        <v>1082</v>
      </c>
      <c r="C23" s="44"/>
      <c r="D23" s="19" t="s">
        <v>3</v>
      </c>
      <c r="E23" s="24">
        <f>SUM(E24:E27)</f>
        <v>11991904.6</v>
      </c>
      <c r="F23" s="24">
        <f t="shared" ref="F23:CB23" si="141">SUM(F24:F27)</f>
        <v>0</v>
      </c>
      <c r="G23" s="24">
        <f t="shared" si="141"/>
        <v>0</v>
      </c>
      <c r="H23" s="24">
        <f t="shared" si="141"/>
        <v>75949.899999999994</v>
      </c>
      <c r="I23" s="24">
        <f t="shared" si="141"/>
        <v>0</v>
      </c>
      <c r="J23" s="24">
        <f t="shared" si="141"/>
        <v>9786147.5</v>
      </c>
      <c r="K23" s="24">
        <f t="shared" ref="K23:S23" si="142">SUM(K24:K27)</f>
        <v>0</v>
      </c>
      <c r="L23" s="24">
        <f t="shared" si="142"/>
        <v>2129807.2000000002</v>
      </c>
      <c r="M23" s="24">
        <f t="shared" si="142"/>
        <v>0</v>
      </c>
      <c r="N23" s="24">
        <f t="shared" si="142"/>
        <v>0</v>
      </c>
      <c r="O23" s="24">
        <f t="shared" si="142"/>
        <v>0</v>
      </c>
      <c r="P23" s="24">
        <f t="shared" si="142"/>
        <v>0</v>
      </c>
      <c r="Q23" s="24">
        <f t="shared" si="142"/>
        <v>0</v>
      </c>
      <c r="R23" s="24">
        <f t="shared" ref="R23" si="143">SUM(R24:R27)</f>
        <v>0</v>
      </c>
      <c r="S23" s="24">
        <f t="shared" si="142"/>
        <v>0</v>
      </c>
      <c r="T23" s="24">
        <f t="shared" ref="T23" si="144">SUM(T24:T27)</f>
        <v>0</v>
      </c>
      <c r="U23" s="24">
        <f t="shared" si="141"/>
        <v>12538113.699999999</v>
      </c>
      <c r="V23" s="24">
        <f t="shared" si="141"/>
        <v>0</v>
      </c>
      <c r="W23" s="24">
        <f t="shared" si="141"/>
        <v>0</v>
      </c>
      <c r="X23" s="24">
        <f t="shared" si="141"/>
        <v>76626</v>
      </c>
      <c r="Y23" s="24">
        <f t="shared" si="141"/>
        <v>0</v>
      </c>
      <c r="Z23" s="24">
        <f t="shared" si="141"/>
        <v>10163769.199999999</v>
      </c>
      <c r="AA23" s="24">
        <f t="shared" si="141"/>
        <v>1308</v>
      </c>
      <c r="AB23" s="24">
        <f t="shared" si="141"/>
        <v>2296410.5</v>
      </c>
      <c r="AC23" s="24">
        <f t="shared" si="141"/>
        <v>0</v>
      </c>
      <c r="AD23" s="24">
        <f t="shared" ref="AD23:AJ23" si="145">SUM(AD24:AD27)</f>
        <v>0</v>
      </c>
      <c r="AE23" s="24">
        <f t="shared" si="145"/>
        <v>0</v>
      </c>
      <c r="AF23" s="24">
        <f t="shared" si="145"/>
        <v>0</v>
      </c>
      <c r="AG23" s="24">
        <f t="shared" ref="AG23" si="146">SUM(AG24:AG27)</f>
        <v>0</v>
      </c>
      <c r="AH23" s="24">
        <f t="shared" ref="AH23:AI23" si="147">SUM(AH24:AH27)</f>
        <v>0</v>
      </c>
      <c r="AI23" s="24">
        <f t="shared" si="147"/>
        <v>0</v>
      </c>
      <c r="AJ23" s="24">
        <f t="shared" si="145"/>
        <v>0</v>
      </c>
      <c r="AK23" s="24">
        <f t="shared" ref="AK23" si="148">SUM(AK24:AK27)</f>
        <v>0</v>
      </c>
      <c r="AL23" s="24">
        <f t="shared" si="141"/>
        <v>12567150</v>
      </c>
      <c r="AM23" s="24">
        <f t="shared" si="141"/>
        <v>0</v>
      </c>
      <c r="AN23" s="24">
        <f t="shared" si="141"/>
        <v>0</v>
      </c>
      <c r="AO23" s="24">
        <f t="shared" si="141"/>
        <v>239137.8</v>
      </c>
      <c r="AP23" s="24">
        <f t="shared" si="141"/>
        <v>0</v>
      </c>
      <c r="AQ23" s="24">
        <f t="shared" si="141"/>
        <v>9929661.5999999996</v>
      </c>
      <c r="AR23" s="24">
        <f t="shared" si="141"/>
        <v>6976</v>
      </c>
      <c r="AS23" s="24">
        <f t="shared" si="141"/>
        <v>2391374.6</v>
      </c>
      <c r="AT23" s="24">
        <f t="shared" si="141"/>
        <v>0</v>
      </c>
      <c r="AU23" s="24">
        <f t="shared" si="141"/>
        <v>0</v>
      </c>
      <c r="AV23" s="24">
        <f t="shared" si="141"/>
        <v>0</v>
      </c>
      <c r="AW23" s="24">
        <f t="shared" ref="AW23" si="149">SUM(AW24:AW27)</f>
        <v>0</v>
      </c>
      <c r="AX23" s="24">
        <f t="shared" ref="AX23:AY23" si="150">SUM(AX24:AX27)</f>
        <v>0</v>
      </c>
      <c r="AY23" s="24">
        <f t="shared" si="150"/>
        <v>0</v>
      </c>
      <c r="AZ23" s="24">
        <f t="shared" ref="AZ23" si="151">SUM(AZ24:AZ27)</f>
        <v>0</v>
      </c>
      <c r="BA23" s="24">
        <f t="shared" ref="BA23" si="152">SUM(BA24:BA27)</f>
        <v>0</v>
      </c>
      <c r="BB23" s="24">
        <f t="shared" si="141"/>
        <v>12455953.899999999</v>
      </c>
      <c r="BC23" s="24">
        <f t="shared" si="141"/>
        <v>0</v>
      </c>
      <c r="BD23" s="24">
        <f t="shared" si="141"/>
        <v>0</v>
      </c>
      <c r="BE23" s="24">
        <f t="shared" si="141"/>
        <v>112444.2</v>
      </c>
      <c r="BF23" s="24">
        <f t="shared" si="141"/>
        <v>0</v>
      </c>
      <c r="BG23" s="24">
        <f t="shared" si="141"/>
        <v>9945159.0999999996</v>
      </c>
      <c r="BH23" s="24">
        <f t="shared" si="141"/>
        <v>6976</v>
      </c>
      <c r="BI23" s="24">
        <f t="shared" si="141"/>
        <v>2391374.6</v>
      </c>
      <c r="BJ23" s="24">
        <f t="shared" si="141"/>
        <v>0</v>
      </c>
      <c r="BK23" s="24">
        <f t="shared" si="141"/>
        <v>0</v>
      </c>
      <c r="BL23" s="24">
        <f t="shared" si="141"/>
        <v>0</v>
      </c>
      <c r="BM23" s="24">
        <f t="shared" ref="BM23" si="153">SUM(BM24:BM27)</f>
        <v>0</v>
      </c>
      <c r="BN23" s="24">
        <f t="shared" ref="BN23:BO23" si="154">SUM(BN24:BN27)</f>
        <v>0</v>
      </c>
      <c r="BO23" s="24">
        <f t="shared" si="154"/>
        <v>0</v>
      </c>
      <c r="BP23" s="24">
        <f t="shared" ref="BP23" si="155">SUM(BP24:BP27)</f>
        <v>0</v>
      </c>
      <c r="BQ23" s="24">
        <f t="shared" ref="BQ23" si="156">SUM(BQ24:BQ27)</f>
        <v>0</v>
      </c>
      <c r="BR23" s="24">
        <f t="shared" si="141"/>
        <v>12534734.299999999</v>
      </c>
      <c r="BS23" s="24">
        <f t="shared" si="141"/>
        <v>0</v>
      </c>
      <c r="BT23" s="24">
        <f t="shared" si="141"/>
        <v>0</v>
      </c>
      <c r="BU23" s="24">
        <f t="shared" si="141"/>
        <v>110365.2</v>
      </c>
      <c r="BV23" s="24">
        <f t="shared" si="141"/>
        <v>0</v>
      </c>
      <c r="BW23" s="24">
        <f t="shared" si="141"/>
        <v>10026018.5</v>
      </c>
      <c r="BX23" s="24">
        <f t="shared" si="141"/>
        <v>6976</v>
      </c>
      <c r="BY23" s="24">
        <f t="shared" si="141"/>
        <v>2391374.6</v>
      </c>
      <c r="BZ23" s="24">
        <f t="shared" si="141"/>
        <v>0</v>
      </c>
      <c r="CA23" s="24">
        <f t="shared" si="141"/>
        <v>0</v>
      </c>
      <c r="CB23" s="24">
        <f t="shared" si="141"/>
        <v>0</v>
      </c>
      <c r="CC23" s="24">
        <f t="shared" ref="CC23" si="157">SUM(CC24:CC27)</f>
        <v>0</v>
      </c>
      <c r="CD23" s="24">
        <f t="shared" ref="CD23:CE23" si="158">SUM(CD24:CD27)</f>
        <v>0</v>
      </c>
      <c r="CE23" s="24">
        <f t="shared" si="158"/>
        <v>0</v>
      </c>
      <c r="CF23" s="24">
        <f t="shared" ref="CF23" si="159">SUM(CF24:CF27)</f>
        <v>0</v>
      </c>
      <c r="CG23" s="24">
        <f t="shared" ref="CG23" si="160">SUM(CG24:CG27)</f>
        <v>0</v>
      </c>
    </row>
    <row r="24" spans="2:85" ht="15" customHeight="1" x14ac:dyDescent="0.25">
      <c r="B24" s="4"/>
      <c r="C24" s="6">
        <v>11001</v>
      </c>
      <c r="D24" s="20" t="s">
        <v>9</v>
      </c>
      <c r="E24" s="25">
        <f t="shared" ref="E24:E27" si="161">SUM(F24:T24)</f>
        <v>0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>
        <f t="shared" ref="U24:U27" si="162">SUM(V24:AK24)</f>
        <v>1308</v>
      </c>
      <c r="V24" s="25"/>
      <c r="W24" s="25"/>
      <c r="X24" s="25"/>
      <c r="Y24" s="25"/>
      <c r="Z24" s="25"/>
      <c r="AA24" s="25">
        <v>1308</v>
      </c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>
        <f t="shared" ref="AL24:AL27" si="163">SUM(AM24:BA24)</f>
        <v>6976</v>
      </c>
      <c r="AM24" s="25"/>
      <c r="AN24" s="25"/>
      <c r="AO24" s="25"/>
      <c r="AP24" s="25"/>
      <c r="AQ24" s="25"/>
      <c r="AR24" s="25">
        <v>6976</v>
      </c>
      <c r="AS24" s="25"/>
      <c r="AT24" s="25"/>
      <c r="AU24" s="25"/>
      <c r="AV24" s="25"/>
      <c r="AW24" s="25"/>
      <c r="AX24" s="25"/>
      <c r="AY24" s="25"/>
      <c r="AZ24" s="25"/>
      <c r="BA24" s="25"/>
      <c r="BB24" s="25">
        <f t="shared" ref="BB24:BB27" si="164">SUM(BC24:BQ24)</f>
        <v>6976</v>
      </c>
      <c r="BC24" s="25"/>
      <c r="BD24" s="25"/>
      <c r="BE24" s="25"/>
      <c r="BF24" s="25"/>
      <c r="BG24" s="25"/>
      <c r="BH24" s="25">
        <v>6976</v>
      </c>
      <c r="BI24" s="25"/>
      <c r="BJ24" s="25"/>
      <c r="BK24" s="25"/>
      <c r="BL24" s="25"/>
      <c r="BM24" s="25"/>
      <c r="BN24" s="25"/>
      <c r="BO24" s="25"/>
      <c r="BP24" s="25"/>
      <c r="BQ24" s="25"/>
      <c r="BR24" s="25">
        <f t="shared" ref="BR24:BR27" si="165">SUM(BS24:CG24)</f>
        <v>6976</v>
      </c>
      <c r="BS24" s="25"/>
      <c r="BT24" s="25"/>
      <c r="BU24" s="25"/>
      <c r="BV24" s="25"/>
      <c r="BW24" s="25"/>
      <c r="BX24" s="25">
        <v>6976</v>
      </c>
      <c r="BY24" s="25"/>
      <c r="BZ24" s="25"/>
      <c r="CA24" s="25"/>
      <c r="CB24" s="25"/>
      <c r="CC24" s="25"/>
      <c r="CD24" s="25"/>
      <c r="CE24" s="25"/>
      <c r="CF24" s="25"/>
      <c r="CG24" s="25"/>
    </row>
    <row r="25" spans="2:85" ht="15" customHeight="1" x14ac:dyDescent="0.25">
      <c r="B25" s="5"/>
      <c r="C25" s="12">
        <v>12001</v>
      </c>
      <c r="D25" s="20" t="s">
        <v>10</v>
      </c>
      <c r="E25" s="25">
        <f t="shared" si="161"/>
        <v>2129807.2000000002</v>
      </c>
      <c r="F25" s="25"/>
      <c r="G25" s="25"/>
      <c r="H25" s="25"/>
      <c r="I25" s="25"/>
      <c r="J25" s="25"/>
      <c r="K25" s="25"/>
      <c r="L25" s="25">
        <v>2129807.2000000002</v>
      </c>
      <c r="M25" s="25"/>
      <c r="N25" s="25"/>
      <c r="O25" s="25"/>
      <c r="P25" s="25"/>
      <c r="Q25" s="25"/>
      <c r="R25" s="25"/>
      <c r="S25" s="25"/>
      <c r="T25" s="25"/>
      <c r="U25" s="25">
        <f t="shared" si="162"/>
        <v>2296410.5</v>
      </c>
      <c r="V25" s="25"/>
      <c r="W25" s="25"/>
      <c r="X25" s="25"/>
      <c r="Y25" s="25"/>
      <c r="Z25" s="25"/>
      <c r="AA25" s="25"/>
      <c r="AB25" s="25">
        <v>2296410.5</v>
      </c>
      <c r="AC25" s="25"/>
      <c r="AD25" s="25"/>
      <c r="AE25" s="25"/>
      <c r="AF25" s="25"/>
      <c r="AG25" s="25"/>
      <c r="AH25" s="25"/>
      <c r="AI25" s="25"/>
      <c r="AJ25" s="25"/>
      <c r="AK25" s="25"/>
      <c r="AL25" s="25">
        <f t="shared" si="163"/>
        <v>2391374.6</v>
      </c>
      <c r="AM25" s="25"/>
      <c r="AN25" s="25"/>
      <c r="AO25" s="25"/>
      <c r="AP25" s="25"/>
      <c r="AQ25" s="25"/>
      <c r="AR25" s="25"/>
      <c r="AS25" s="25">
        <v>2391374.6</v>
      </c>
      <c r="AT25" s="25"/>
      <c r="AU25" s="25"/>
      <c r="AV25" s="25"/>
      <c r="AW25" s="25"/>
      <c r="AX25" s="25"/>
      <c r="AY25" s="25"/>
      <c r="AZ25" s="25"/>
      <c r="BA25" s="25"/>
      <c r="BB25" s="25">
        <f t="shared" si="164"/>
        <v>2391374.6</v>
      </c>
      <c r="BC25" s="25"/>
      <c r="BD25" s="25"/>
      <c r="BE25" s="25"/>
      <c r="BF25" s="25"/>
      <c r="BG25" s="25"/>
      <c r="BH25" s="25"/>
      <c r="BI25" s="25">
        <v>2391374.6</v>
      </c>
      <c r="BJ25" s="25"/>
      <c r="BK25" s="25"/>
      <c r="BL25" s="25"/>
      <c r="BM25" s="25"/>
      <c r="BN25" s="25"/>
      <c r="BO25" s="25"/>
      <c r="BP25" s="25"/>
      <c r="BQ25" s="25"/>
      <c r="BR25" s="25">
        <f t="shared" si="165"/>
        <v>2391374.6</v>
      </c>
      <c r="BS25" s="25"/>
      <c r="BT25" s="25"/>
      <c r="BU25" s="25"/>
      <c r="BV25" s="25"/>
      <c r="BW25" s="25"/>
      <c r="BX25" s="25"/>
      <c r="BY25" s="25">
        <v>2391374.6</v>
      </c>
      <c r="BZ25" s="25"/>
      <c r="CA25" s="25"/>
      <c r="CB25" s="25"/>
      <c r="CC25" s="25"/>
      <c r="CD25" s="25"/>
      <c r="CE25" s="25"/>
      <c r="CF25" s="25"/>
      <c r="CG25" s="25"/>
    </row>
    <row r="26" spans="2:85" ht="15" customHeight="1" x14ac:dyDescent="0.25">
      <c r="B26" s="5"/>
      <c r="C26" s="12">
        <v>12002</v>
      </c>
      <c r="D26" s="20" t="s">
        <v>11</v>
      </c>
      <c r="E26" s="25">
        <f t="shared" ref="E26" si="166">SUM(F26:T26)</f>
        <v>9786147.5</v>
      </c>
      <c r="F26" s="25"/>
      <c r="G26" s="25"/>
      <c r="H26" s="25"/>
      <c r="I26" s="25"/>
      <c r="J26" s="25">
        <v>9786147.5</v>
      </c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>
        <f t="shared" ref="U26" si="167">SUM(V26:AK26)</f>
        <v>10163769.199999999</v>
      </c>
      <c r="V26" s="25"/>
      <c r="W26" s="25"/>
      <c r="X26" s="25"/>
      <c r="Y26" s="25"/>
      <c r="Z26" s="25">
        <v>10163769.199999999</v>
      </c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>
        <f t="shared" ref="AL26" si="168">SUM(AM26:BA26)</f>
        <v>9929661.5999999996</v>
      </c>
      <c r="AM26" s="25"/>
      <c r="AN26" s="25"/>
      <c r="AO26" s="25"/>
      <c r="AP26" s="25"/>
      <c r="AQ26" s="25">
        <v>9929661.5999999996</v>
      </c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>
        <f t="shared" ref="BB26" si="169">SUM(BC26:BQ26)</f>
        <v>9945159.0999999996</v>
      </c>
      <c r="BC26" s="25"/>
      <c r="BD26" s="25"/>
      <c r="BE26" s="25"/>
      <c r="BF26" s="25"/>
      <c r="BG26" s="25">
        <v>9945159.0999999996</v>
      </c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>
        <f t="shared" ref="BR26" si="170">SUM(BS26:CG26)</f>
        <v>10026018.5</v>
      </c>
      <c r="BS26" s="25"/>
      <c r="BT26" s="25"/>
      <c r="BU26" s="25"/>
      <c r="BV26" s="25"/>
      <c r="BW26" s="25">
        <v>10026018.5</v>
      </c>
      <c r="BX26" s="25"/>
      <c r="BY26" s="25"/>
      <c r="BZ26" s="25"/>
      <c r="CA26" s="25"/>
      <c r="CB26" s="25"/>
      <c r="CC26" s="25"/>
      <c r="CD26" s="25"/>
      <c r="CE26" s="25"/>
      <c r="CF26" s="25"/>
      <c r="CG26" s="25"/>
    </row>
    <row r="27" spans="2:85" ht="38.25" x14ac:dyDescent="0.25">
      <c r="B27" s="5"/>
      <c r="C27" s="12">
        <v>12003</v>
      </c>
      <c r="D27" s="20" t="s">
        <v>49</v>
      </c>
      <c r="E27" s="25">
        <f t="shared" si="161"/>
        <v>75949.899999999994</v>
      </c>
      <c r="F27" s="25"/>
      <c r="G27" s="25"/>
      <c r="H27" s="25">
        <v>75949.899999999994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>
        <f t="shared" si="162"/>
        <v>76626</v>
      </c>
      <c r="V27" s="25"/>
      <c r="W27" s="25"/>
      <c r="X27" s="25">
        <v>76626</v>
      </c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>
        <f t="shared" si="163"/>
        <v>239137.8</v>
      </c>
      <c r="AM27" s="25"/>
      <c r="AN27" s="25"/>
      <c r="AO27" s="25">
        <v>239137.8</v>
      </c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>
        <f t="shared" si="164"/>
        <v>112444.2</v>
      </c>
      <c r="BC27" s="25"/>
      <c r="BD27" s="25"/>
      <c r="BE27" s="25">
        <v>112444.2</v>
      </c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>
        <f t="shared" si="165"/>
        <v>110365.2</v>
      </c>
      <c r="BS27" s="25"/>
      <c r="BT27" s="25"/>
      <c r="BU27" s="25">
        <v>110365.2</v>
      </c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</row>
    <row r="28" spans="2:85" ht="15" customHeight="1" x14ac:dyDescent="0.25">
      <c r="B28" s="42">
        <v>1102</v>
      </c>
      <c r="C28" s="43"/>
      <c r="D28" s="19" t="s">
        <v>1</v>
      </c>
      <c r="E28" s="24">
        <f t="shared" ref="E28:AJ28" si="171">SUM(E29:E38)</f>
        <v>296192670.32999998</v>
      </c>
      <c r="F28" s="24">
        <f t="shared" si="171"/>
        <v>1330798.3999999999</v>
      </c>
      <c r="G28" s="24">
        <f t="shared" si="171"/>
        <v>86545</v>
      </c>
      <c r="H28" s="24">
        <f t="shared" si="171"/>
        <v>0</v>
      </c>
      <c r="I28" s="24">
        <f t="shared" si="171"/>
        <v>0</v>
      </c>
      <c r="J28" s="24">
        <f t="shared" si="171"/>
        <v>0</v>
      </c>
      <c r="K28" s="24">
        <f t="shared" si="171"/>
        <v>44508.4</v>
      </c>
      <c r="L28" s="24">
        <f t="shared" si="171"/>
        <v>0</v>
      </c>
      <c r="M28" s="24">
        <f t="shared" si="171"/>
        <v>294666818.52999997</v>
      </c>
      <c r="N28" s="24">
        <f t="shared" si="171"/>
        <v>64000</v>
      </c>
      <c r="O28" s="24">
        <f t="shared" si="171"/>
        <v>0</v>
      </c>
      <c r="P28" s="24">
        <f t="shared" si="171"/>
        <v>0</v>
      </c>
      <c r="Q28" s="24">
        <f t="shared" si="171"/>
        <v>0</v>
      </c>
      <c r="R28" s="24">
        <f t="shared" si="171"/>
        <v>0</v>
      </c>
      <c r="S28" s="24">
        <f t="shared" si="171"/>
        <v>0</v>
      </c>
      <c r="T28" s="24">
        <f t="shared" si="171"/>
        <v>0</v>
      </c>
      <c r="U28" s="24">
        <f t="shared" si="171"/>
        <v>318572412.89999998</v>
      </c>
      <c r="V28" s="24">
        <f t="shared" si="171"/>
        <v>1428320.8</v>
      </c>
      <c r="W28" s="24">
        <f t="shared" si="171"/>
        <v>117786.7</v>
      </c>
      <c r="X28" s="24">
        <f t="shared" si="171"/>
        <v>0</v>
      </c>
      <c r="Y28" s="24">
        <f t="shared" si="171"/>
        <v>0</v>
      </c>
      <c r="Z28" s="24">
        <f t="shared" si="171"/>
        <v>0</v>
      </c>
      <c r="AA28" s="24">
        <f t="shared" si="171"/>
        <v>634.29999999999995</v>
      </c>
      <c r="AB28" s="24">
        <f t="shared" si="171"/>
        <v>0</v>
      </c>
      <c r="AC28" s="24">
        <f t="shared" si="171"/>
        <v>316945175.10000002</v>
      </c>
      <c r="AD28" s="24">
        <f t="shared" si="171"/>
        <v>1096</v>
      </c>
      <c r="AE28" s="24">
        <f t="shared" si="171"/>
        <v>79400</v>
      </c>
      <c r="AF28" s="24">
        <f t="shared" si="171"/>
        <v>0</v>
      </c>
      <c r="AG28" s="24">
        <f t="shared" si="171"/>
        <v>0</v>
      </c>
      <c r="AH28" s="24">
        <f t="shared" si="171"/>
        <v>0</v>
      </c>
      <c r="AI28" s="24">
        <f t="shared" si="171"/>
        <v>0</v>
      </c>
      <c r="AJ28" s="24">
        <f t="shared" si="171"/>
        <v>0</v>
      </c>
      <c r="AK28" s="24">
        <f t="shared" ref="AK28:BP28" si="172">SUM(AK29:AK38)</f>
        <v>0</v>
      </c>
      <c r="AL28" s="24">
        <f t="shared" si="172"/>
        <v>351817649.11600006</v>
      </c>
      <c r="AM28" s="24">
        <f t="shared" si="172"/>
        <v>1407560</v>
      </c>
      <c r="AN28" s="24">
        <f t="shared" si="172"/>
        <v>132440</v>
      </c>
      <c r="AO28" s="24">
        <f t="shared" si="172"/>
        <v>0</v>
      </c>
      <c r="AP28" s="24">
        <f t="shared" si="172"/>
        <v>0</v>
      </c>
      <c r="AQ28" s="24">
        <f t="shared" si="172"/>
        <v>0</v>
      </c>
      <c r="AR28" s="24">
        <f t="shared" si="172"/>
        <v>10523.5</v>
      </c>
      <c r="AS28" s="24">
        <f t="shared" si="172"/>
        <v>0</v>
      </c>
      <c r="AT28" s="24">
        <f t="shared" si="172"/>
        <v>350194725.61600006</v>
      </c>
      <c r="AU28" s="24">
        <f t="shared" si="172"/>
        <v>72400</v>
      </c>
      <c r="AV28" s="24">
        <f t="shared" si="172"/>
        <v>0</v>
      </c>
      <c r="AW28" s="24">
        <f t="shared" si="172"/>
        <v>0</v>
      </c>
      <c r="AX28" s="24">
        <f t="shared" si="172"/>
        <v>0</v>
      </c>
      <c r="AY28" s="24">
        <f t="shared" si="172"/>
        <v>0</v>
      </c>
      <c r="AZ28" s="24">
        <f t="shared" si="172"/>
        <v>0</v>
      </c>
      <c r="BA28" s="24">
        <f t="shared" si="172"/>
        <v>0</v>
      </c>
      <c r="BB28" s="24">
        <f t="shared" si="172"/>
        <v>391014284.91340005</v>
      </c>
      <c r="BC28" s="24">
        <f t="shared" si="172"/>
        <v>1144316</v>
      </c>
      <c r="BD28" s="24">
        <f t="shared" si="172"/>
        <v>145684</v>
      </c>
      <c r="BE28" s="24">
        <f t="shared" si="172"/>
        <v>0</v>
      </c>
      <c r="BF28" s="24">
        <f t="shared" si="172"/>
        <v>0</v>
      </c>
      <c r="BG28" s="24">
        <f t="shared" si="172"/>
        <v>0</v>
      </c>
      <c r="BH28" s="24">
        <f t="shared" si="172"/>
        <v>10523.5</v>
      </c>
      <c r="BI28" s="24">
        <f t="shared" si="172"/>
        <v>0</v>
      </c>
      <c r="BJ28" s="24">
        <f t="shared" si="172"/>
        <v>389641361.41340005</v>
      </c>
      <c r="BK28" s="24">
        <f t="shared" si="172"/>
        <v>72400</v>
      </c>
      <c r="BL28" s="24">
        <f t="shared" si="172"/>
        <v>0</v>
      </c>
      <c r="BM28" s="24">
        <f t="shared" si="172"/>
        <v>0</v>
      </c>
      <c r="BN28" s="24">
        <f t="shared" si="172"/>
        <v>0</v>
      </c>
      <c r="BO28" s="24">
        <f t="shared" si="172"/>
        <v>0</v>
      </c>
      <c r="BP28" s="24">
        <f t="shared" si="172"/>
        <v>0</v>
      </c>
      <c r="BQ28" s="24">
        <f t="shared" ref="BQ28:CG28" si="173">SUM(BQ29:BQ38)</f>
        <v>0</v>
      </c>
      <c r="BR28" s="24">
        <f t="shared" si="173"/>
        <v>420988582.11339998</v>
      </c>
      <c r="BS28" s="24">
        <f t="shared" si="173"/>
        <v>879747.6</v>
      </c>
      <c r="BT28" s="24">
        <f t="shared" si="173"/>
        <v>160252.4</v>
      </c>
      <c r="BU28" s="24">
        <f t="shared" si="173"/>
        <v>0</v>
      </c>
      <c r="BV28" s="24">
        <f t="shared" si="173"/>
        <v>0</v>
      </c>
      <c r="BW28" s="24">
        <f t="shared" si="173"/>
        <v>0</v>
      </c>
      <c r="BX28" s="24">
        <f t="shared" si="173"/>
        <v>10523.5</v>
      </c>
      <c r="BY28" s="24">
        <f t="shared" si="173"/>
        <v>0</v>
      </c>
      <c r="BZ28" s="24">
        <f t="shared" si="173"/>
        <v>419865658.61339998</v>
      </c>
      <c r="CA28" s="24">
        <f t="shared" si="173"/>
        <v>72400</v>
      </c>
      <c r="CB28" s="24">
        <f t="shared" si="173"/>
        <v>0</v>
      </c>
      <c r="CC28" s="24">
        <f t="shared" si="173"/>
        <v>0</v>
      </c>
      <c r="CD28" s="24">
        <f t="shared" si="173"/>
        <v>0</v>
      </c>
      <c r="CE28" s="24">
        <f t="shared" si="173"/>
        <v>0</v>
      </c>
      <c r="CF28" s="24">
        <f t="shared" si="173"/>
        <v>0</v>
      </c>
      <c r="CG28" s="24">
        <f t="shared" si="173"/>
        <v>0</v>
      </c>
    </row>
    <row r="29" spans="2:85" ht="24.75" customHeight="1" x14ac:dyDescent="0.25">
      <c r="B29" s="4"/>
      <c r="C29" s="12">
        <v>11001</v>
      </c>
      <c r="D29" s="20" t="s">
        <v>12</v>
      </c>
      <c r="E29" s="25">
        <f t="shared" ref="E29:E36" si="174">SUM(F29:T29)</f>
        <v>64000</v>
      </c>
      <c r="F29" s="25"/>
      <c r="G29" s="25"/>
      <c r="H29" s="25"/>
      <c r="I29" s="25"/>
      <c r="J29" s="25"/>
      <c r="K29" s="25"/>
      <c r="L29" s="25"/>
      <c r="M29" s="25"/>
      <c r="N29" s="25">
        <v>64000</v>
      </c>
      <c r="O29" s="25"/>
      <c r="P29" s="25"/>
      <c r="Q29" s="25"/>
      <c r="R29" s="25"/>
      <c r="S29" s="25"/>
      <c r="T29" s="25"/>
      <c r="U29" s="25">
        <f t="shared" ref="U29:U36" si="175">SUM(V29:AK29)</f>
        <v>79400</v>
      </c>
      <c r="V29" s="25"/>
      <c r="W29" s="25"/>
      <c r="X29" s="25"/>
      <c r="Y29" s="25"/>
      <c r="Z29" s="25"/>
      <c r="AA29" s="25"/>
      <c r="AB29" s="25"/>
      <c r="AC29" s="25"/>
      <c r="AD29" s="25"/>
      <c r="AE29" s="25">
        <f>50400+22000+7000</f>
        <v>79400</v>
      </c>
      <c r="AF29" s="25"/>
      <c r="AG29" s="25"/>
      <c r="AH29" s="25"/>
      <c r="AI29" s="25"/>
      <c r="AJ29" s="25"/>
      <c r="AK29" s="25"/>
      <c r="AL29" s="25">
        <f t="shared" ref="AL29:AL36" si="176">SUM(AM29:BA29)</f>
        <v>72400</v>
      </c>
      <c r="AM29" s="25"/>
      <c r="AN29" s="25"/>
      <c r="AO29" s="25"/>
      <c r="AP29" s="25"/>
      <c r="AQ29" s="25"/>
      <c r="AR29" s="25"/>
      <c r="AS29" s="25"/>
      <c r="AT29" s="25"/>
      <c r="AU29" s="25">
        <f>50400+22000</f>
        <v>72400</v>
      </c>
      <c r="AV29" s="25"/>
      <c r="AW29" s="25"/>
      <c r="AX29" s="25"/>
      <c r="AY29" s="25"/>
      <c r="AZ29" s="25"/>
      <c r="BA29" s="25"/>
      <c r="BB29" s="25">
        <f t="shared" ref="BB29:BB36" si="177">SUM(BC29:BQ29)</f>
        <v>72400</v>
      </c>
      <c r="BC29" s="25"/>
      <c r="BD29" s="25"/>
      <c r="BE29" s="25"/>
      <c r="BF29" s="25"/>
      <c r="BG29" s="25"/>
      <c r="BH29" s="25"/>
      <c r="BI29" s="25"/>
      <c r="BJ29" s="25"/>
      <c r="BK29" s="25">
        <f>50400+22000</f>
        <v>72400</v>
      </c>
      <c r="BL29" s="25"/>
      <c r="BM29" s="25"/>
      <c r="BN29" s="25"/>
      <c r="BO29" s="25"/>
      <c r="BP29" s="25"/>
      <c r="BQ29" s="25"/>
      <c r="BR29" s="25">
        <f t="shared" ref="BR29:BR36" si="178">SUM(BS29:CG29)</f>
        <v>72400</v>
      </c>
      <c r="BS29" s="25"/>
      <c r="BT29" s="25"/>
      <c r="BU29" s="25"/>
      <c r="BV29" s="25"/>
      <c r="BW29" s="25"/>
      <c r="BX29" s="25"/>
      <c r="BY29" s="25"/>
      <c r="BZ29" s="25"/>
      <c r="CA29" s="25">
        <f>50400+22000</f>
        <v>72400</v>
      </c>
      <c r="CB29" s="25"/>
      <c r="CC29" s="25"/>
      <c r="CD29" s="25"/>
      <c r="CE29" s="25"/>
      <c r="CF29" s="25"/>
      <c r="CG29" s="25"/>
    </row>
    <row r="30" spans="2:85" ht="27.75" customHeight="1" x14ac:dyDescent="0.25">
      <c r="B30" s="5"/>
      <c r="C30" s="12">
        <v>11002</v>
      </c>
      <c r="D30" s="20" t="s">
        <v>13</v>
      </c>
      <c r="E30" s="25">
        <f t="shared" si="174"/>
        <v>1417343.4</v>
      </c>
      <c r="F30" s="25">
        <v>1330798.3999999999</v>
      </c>
      <c r="G30" s="25">
        <v>86545</v>
      </c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>
        <f t="shared" si="175"/>
        <v>1546107.5</v>
      </c>
      <c r="V30" s="25">
        <v>1428320.8</v>
      </c>
      <c r="W30" s="25">
        <v>117786.7</v>
      </c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>
        <f t="shared" si="176"/>
        <v>1540000</v>
      </c>
      <c r="AM30" s="25">
        <v>1407560</v>
      </c>
      <c r="AN30" s="25">
        <v>132440</v>
      </c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>
        <f t="shared" si="177"/>
        <v>1290000</v>
      </c>
      <c r="BC30" s="25">
        <v>1144316</v>
      </c>
      <c r="BD30" s="25">
        <v>145684</v>
      </c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>
        <f t="shared" si="178"/>
        <v>1040000</v>
      </c>
      <c r="BS30" s="25">
        <v>879747.6</v>
      </c>
      <c r="BT30" s="25">
        <v>160252.4</v>
      </c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</row>
    <row r="31" spans="2:85" ht="15" customHeight="1" x14ac:dyDescent="0.25">
      <c r="B31" s="5"/>
      <c r="C31" s="12">
        <v>11003</v>
      </c>
      <c r="D31" s="20" t="s">
        <v>29</v>
      </c>
      <c r="E31" s="25">
        <f t="shared" si="174"/>
        <v>388</v>
      </c>
      <c r="F31" s="25"/>
      <c r="G31" s="25"/>
      <c r="H31" s="25"/>
      <c r="I31" s="25"/>
      <c r="J31" s="25"/>
      <c r="K31" s="25">
        <v>388</v>
      </c>
      <c r="L31" s="25"/>
      <c r="M31" s="25"/>
      <c r="N31" s="25"/>
      <c r="O31" s="25"/>
      <c r="P31" s="25"/>
      <c r="Q31" s="25"/>
      <c r="R31" s="25"/>
      <c r="S31" s="25"/>
      <c r="T31" s="25"/>
      <c r="U31" s="25">
        <f t="shared" si="175"/>
        <v>634.29999999999995</v>
      </c>
      <c r="V31" s="25"/>
      <c r="W31" s="25"/>
      <c r="X31" s="25"/>
      <c r="Y31" s="25"/>
      <c r="Z31" s="25"/>
      <c r="AA31" s="25">
        <v>634.29999999999995</v>
      </c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>
        <f t="shared" si="176"/>
        <v>600</v>
      </c>
      <c r="AM31" s="25"/>
      <c r="AN31" s="25"/>
      <c r="AO31" s="25"/>
      <c r="AP31" s="25"/>
      <c r="AQ31" s="25"/>
      <c r="AR31" s="25">
        <v>600</v>
      </c>
      <c r="AS31" s="25"/>
      <c r="AT31" s="25"/>
      <c r="AU31" s="25"/>
      <c r="AV31" s="25"/>
      <c r="AW31" s="25"/>
      <c r="AX31" s="25"/>
      <c r="AY31" s="25"/>
      <c r="AZ31" s="25"/>
      <c r="BA31" s="25"/>
      <c r="BB31" s="25">
        <f t="shared" si="177"/>
        <v>600</v>
      </c>
      <c r="BC31" s="25"/>
      <c r="BD31" s="25"/>
      <c r="BE31" s="25"/>
      <c r="BF31" s="25"/>
      <c r="BG31" s="25"/>
      <c r="BH31" s="25">
        <v>600</v>
      </c>
      <c r="BI31" s="25"/>
      <c r="BJ31" s="25"/>
      <c r="BK31" s="25"/>
      <c r="BL31" s="25"/>
      <c r="BM31" s="25"/>
      <c r="BN31" s="25"/>
      <c r="BO31" s="25"/>
      <c r="BP31" s="25"/>
      <c r="BQ31" s="25"/>
      <c r="BR31" s="25">
        <f t="shared" si="178"/>
        <v>600</v>
      </c>
      <c r="BS31" s="25"/>
      <c r="BT31" s="25"/>
      <c r="BU31" s="25"/>
      <c r="BV31" s="25"/>
      <c r="BW31" s="25"/>
      <c r="BX31" s="25">
        <v>600</v>
      </c>
      <c r="BY31" s="25"/>
      <c r="BZ31" s="25"/>
      <c r="CA31" s="25"/>
      <c r="CB31" s="25"/>
      <c r="CC31" s="25"/>
      <c r="CD31" s="25"/>
      <c r="CE31" s="25"/>
      <c r="CF31" s="25"/>
      <c r="CG31" s="25"/>
    </row>
    <row r="32" spans="2:85" ht="16.5" x14ac:dyDescent="0.25">
      <c r="B32" s="5"/>
      <c r="C32" s="12">
        <v>11004</v>
      </c>
      <c r="D32" s="20" t="s">
        <v>64</v>
      </c>
      <c r="E32" s="25">
        <f t="shared" si="174"/>
        <v>44120.4</v>
      </c>
      <c r="F32" s="25"/>
      <c r="G32" s="25"/>
      <c r="H32" s="25"/>
      <c r="I32" s="25"/>
      <c r="J32" s="25"/>
      <c r="K32" s="53">
        <v>44120.4</v>
      </c>
      <c r="L32" s="25"/>
      <c r="M32" s="25"/>
      <c r="N32" s="25"/>
      <c r="O32" s="25"/>
      <c r="P32" s="25"/>
      <c r="Q32" s="25"/>
      <c r="R32" s="25"/>
      <c r="S32" s="25"/>
      <c r="T32" s="25"/>
      <c r="U32" s="25">
        <f t="shared" si="175"/>
        <v>0</v>
      </c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>
        <f t="shared" si="176"/>
        <v>9923.5</v>
      </c>
      <c r="AM32" s="25"/>
      <c r="AN32" s="25"/>
      <c r="AO32" s="25"/>
      <c r="AP32" s="25"/>
      <c r="AQ32" s="25"/>
      <c r="AR32" s="41">
        <v>9923.5</v>
      </c>
      <c r="AS32" s="25"/>
      <c r="AT32" s="25"/>
      <c r="AU32" s="25"/>
      <c r="AV32" s="25"/>
      <c r="AW32" s="25"/>
      <c r="AX32" s="25"/>
      <c r="AY32" s="25"/>
      <c r="AZ32" s="25"/>
      <c r="BA32" s="25"/>
      <c r="BB32" s="25">
        <f t="shared" si="177"/>
        <v>9923.5</v>
      </c>
      <c r="BC32" s="25"/>
      <c r="BD32" s="25"/>
      <c r="BE32" s="25"/>
      <c r="BF32" s="25"/>
      <c r="BG32" s="25"/>
      <c r="BH32" s="41">
        <v>9923.5</v>
      </c>
      <c r="BI32" s="25"/>
      <c r="BJ32" s="25"/>
      <c r="BK32" s="25"/>
      <c r="BL32" s="25"/>
      <c r="BM32" s="25"/>
      <c r="BN32" s="25"/>
      <c r="BO32" s="25"/>
      <c r="BP32" s="25"/>
      <c r="BQ32" s="25"/>
      <c r="BR32" s="25">
        <f t="shared" si="178"/>
        <v>9923.5</v>
      </c>
      <c r="BS32" s="25"/>
      <c r="BT32" s="25"/>
      <c r="BU32" s="25"/>
      <c r="BV32" s="25"/>
      <c r="BW32" s="25"/>
      <c r="BX32" s="41">
        <v>9923.5</v>
      </c>
      <c r="BY32" s="25"/>
      <c r="BZ32" s="41"/>
      <c r="CA32" s="25"/>
      <c r="CB32" s="25"/>
      <c r="CC32" s="25"/>
      <c r="CD32" s="25"/>
      <c r="CE32" s="25"/>
      <c r="CF32" s="25"/>
      <c r="CG32" s="25"/>
    </row>
    <row r="33" spans="2:85" ht="30" customHeight="1" x14ac:dyDescent="0.25">
      <c r="B33" s="7"/>
      <c r="C33" s="11">
        <v>12001</v>
      </c>
      <c r="D33" s="21" t="s">
        <v>30</v>
      </c>
      <c r="E33" s="25">
        <f t="shared" si="174"/>
        <v>26316457.600000001</v>
      </c>
      <c r="F33" s="25"/>
      <c r="G33" s="25"/>
      <c r="H33" s="25"/>
      <c r="I33" s="25"/>
      <c r="J33" s="25"/>
      <c r="K33" s="25"/>
      <c r="L33" s="25"/>
      <c r="M33" s="25">
        <v>26316457.600000001</v>
      </c>
      <c r="N33" s="25"/>
      <c r="O33" s="25"/>
      <c r="P33" s="25"/>
      <c r="Q33" s="25"/>
      <c r="R33" s="25"/>
      <c r="S33" s="25"/>
      <c r="T33" s="25"/>
      <c r="U33" s="25">
        <f t="shared" si="175"/>
        <v>27510488.699999999</v>
      </c>
      <c r="V33" s="25"/>
      <c r="W33" s="25"/>
      <c r="X33" s="25"/>
      <c r="Y33" s="25"/>
      <c r="Z33" s="25"/>
      <c r="AA33" s="25"/>
      <c r="AB33" s="25"/>
      <c r="AC33" s="25">
        <v>27510488.699999999</v>
      </c>
      <c r="AD33" s="25"/>
      <c r="AE33" s="25"/>
      <c r="AF33" s="25"/>
      <c r="AG33" s="25"/>
      <c r="AH33" s="25"/>
      <c r="AI33" s="25"/>
      <c r="AJ33" s="25"/>
      <c r="AK33" s="25"/>
      <c r="AL33" s="25">
        <f t="shared" si="176"/>
        <v>30133718.5</v>
      </c>
      <c r="AM33" s="25"/>
      <c r="AN33" s="25"/>
      <c r="AO33" s="25"/>
      <c r="AP33" s="25"/>
      <c r="AQ33" s="25"/>
      <c r="AR33" s="25"/>
      <c r="AS33" s="25"/>
      <c r="AT33" s="25">
        <v>30133718.5</v>
      </c>
      <c r="AU33" s="25"/>
      <c r="AV33" s="25"/>
      <c r="AW33" s="25"/>
      <c r="AX33" s="25"/>
      <c r="AY33" s="25"/>
      <c r="AZ33" s="25"/>
      <c r="BA33" s="25"/>
      <c r="BB33" s="25">
        <f t="shared" si="177"/>
        <v>33098677.100000001</v>
      </c>
      <c r="BC33" s="25"/>
      <c r="BD33" s="25"/>
      <c r="BE33" s="25"/>
      <c r="BF33" s="25"/>
      <c r="BG33" s="25"/>
      <c r="BH33" s="25"/>
      <c r="BI33" s="25"/>
      <c r="BJ33" s="25">
        <v>33098677.100000001</v>
      </c>
      <c r="BK33" s="25"/>
      <c r="BL33" s="25"/>
      <c r="BM33" s="25"/>
      <c r="BN33" s="25"/>
      <c r="BO33" s="25"/>
      <c r="BP33" s="25"/>
      <c r="BQ33" s="25"/>
      <c r="BR33" s="25">
        <f t="shared" si="178"/>
        <v>36571159.899999999</v>
      </c>
      <c r="BS33" s="25"/>
      <c r="BT33" s="25"/>
      <c r="BU33" s="25"/>
      <c r="BV33" s="25"/>
      <c r="BW33" s="25"/>
      <c r="BX33" s="25"/>
      <c r="BY33" s="25"/>
      <c r="BZ33" s="25">
        <v>36571159.899999999</v>
      </c>
      <c r="CA33" s="25"/>
      <c r="CB33" s="25"/>
      <c r="CC33" s="25"/>
      <c r="CD33" s="25"/>
      <c r="CE33" s="25"/>
      <c r="CF33" s="25"/>
      <c r="CG33" s="25"/>
    </row>
    <row r="34" spans="2:85" ht="35.25" customHeight="1" x14ac:dyDescent="0.25">
      <c r="B34" s="7"/>
      <c r="C34" s="11">
        <v>12002</v>
      </c>
      <c r="D34" s="21" t="s">
        <v>14</v>
      </c>
      <c r="E34" s="25">
        <f t="shared" si="174"/>
        <v>549900</v>
      </c>
      <c r="F34" s="25"/>
      <c r="G34" s="25"/>
      <c r="H34" s="25"/>
      <c r="I34" s="25"/>
      <c r="J34" s="25"/>
      <c r="K34" s="25"/>
      <c r="L34" s="25"/>
      <c r="M34" s="25">
        <v>549900</v>
      </c>
      <c r="N34" s="25"/>
      <c r="O34" s="25"/>
      <c r="P34" s="25"/>
      <c r="Q34" s="25"/>
      <c r="R34" s="25"/>
      <c r="S34" s="25"/>
      <c r="T34" s="25"/>
      <c r="U34" s="25">
        <f t="shared" si="175"/>
        <v>559085.69999999995</v>
      </c>
      <c r="V34" s="25"/>
      <c r="W34" s="25"/>
      <c r="X34" s="25"/>
      <c r="Y34" s="25"/>
      <c r="Z34" s="25"/>
      <c r="AA34" s="25"/>
      <c r="AB34" s="25"/>
      <c r="AC34" s="25">
        <v>559085.69999999995</v>
      </c>
      <c r="AD34" s="25"/>
      <c r="AE34" s="25"/>
      <c r="AF34" s="25"/>
      <c r="AG34" s="25"/>
      <c r="AH34" s="25"/>
      <c r="AI34" s="25"/>
      <c r="AJ34" s="25"/>
      <c r="AK34" s="25"/>
      <c r="AL34" s="25">
        <f t="shared" si="176"/>
        <v>621960</v>
      </c>
      <c r="AM34" s="25"/>
      <c r="AN34" s="25"/>
      <c r="AO34" s="25"/>
      <c r="AP34" s="25"/>
      <c r="AQ34" s="25"/>
      <c r="AR34" s="25"/>
      <c r="AS34" s="25"/>
      <c r="AT34" s="25">
        <v>621960</v>
      </c>
      <c r="AU34" s="25"/>
      <c r="AV34" s="25"/>
      <c r="AW34" s="25"/>
      <c r="AX34" s="25"/>
      <c r="AY34" s="25"/>
      <c r="AZ34" s="25"/>
      <c r="BA34" s="25"/>
      <c r="BB34" s="25">
        <f t="shared" si="177"/>
        <v>668964</v>
      </c>
      <c r="BC34" s="25"/>
      <c r="BD34" s="25"/>
      <c r="BE34" s="25"/>
      <c r="BF34" s="25"/>
      <c r="BG34" s="25"/>
      <c r="BH34" s="25"/>
      <c r="BI34" s="25"/>
      <c r="BJ34" s="25">
        <v>668964</v>
      </c>
      <c r="BK34" s="25"/>
      <c r="BL34" s="25"/>
      <c r="BM34" s="25"/>
      <c r="BN34" s="25"/>
      <c r="BO34" s="25"/>
      <c r="BP34" s="25"/>
      <c r="BQ34" s="25"/>
      <c r="BR34" s="25">
        <f t="shared" si="178"/>
        <v>714000</v>
      </c>
      <c r="BS34" s="25"/>
      <c r="BT34" s="25"/>
      <c r="BU34" s="25"/>
      <c r="BV34" s="25"/>
      <c r="BW34" s="25"/>
      <c r="BX34" s="25"/>
      <c r="BY34" s="25"/>
      <c r="BZ34" s="25">
        <v>714000</v>
      </c>
      <c r="CA34" s="25"/>
      <c r="CB34" s="25"/>
      <c r="CC34" s="25"/>
      <c r="CD34" s="25"/>
      <c r="CE34" s="25"/>
      <c r="CF34" s="25"/>
      <c r="CG34" s="25"/>
    </row>
    <row r="35" spans="2:85" ht="15" customHeight="1" x14ac:dyDescent="0.25">
      <c r="B35" s="7"/>
      <c r="C35" s="11">
        <v>12003</v>
      </c>
      <c r="D35" s="21" t="s">
        <v>15</v>
      </c>
      <c r="E35" s="25">
        <f t="shared" si="174"/>
        <v>218782086.59999999</v>
      </c>
      <c r="F35" s="25"/>
      <c r="G35" s="25"/>
      <c r="H35" s="25"/>
      <c r="I35" s="25"/>
      <c r="J35" s="25"/>
      <c r="K35" s="25"/>
      <c r="L35" s="25"/>
      <c r="M35" s="25">
        <v>218782086.59999999</v>
      </c>
      <c r="N35" s="25"/>
      <c r="O35" s="25"/>
      <c r="P35" s="25"/>
      <c r="Q35" s="25"/>
      <c r="R35" s="25"/>
      <c r="S35" s="25"/>
      <c r="T35" s="25"/>
      <c r="U35" s="25">
        <f t="shared" si="175"/>
        <v>222863933.40000001</v>
      </c>
      <c r="V35" s="25"/>
      <c r="W35" s="25"/>
      <c r="X35" s="25"/>
      <c r="Y35" s="25"/>
      <c r="Z35" s="25"/>
      <c r="AA35" s="25"/>
      <c r="AB35" s="25"/>
      <c r="AC35" s="25">
        <v>222863933.40000001</v>
      </c>
      <c r="AD35" s="25"/>
      <c r="AE35" s="25"/>
      <c r="AF35" s="25"/>
      <c r="AG35" s="25"/>
      <c r="AH35" s="25"/>
      <c r="AI35" s="25"/>
      <c r="AJ35" s="25"/>
      <c r="AK35" s="25"/>
      <c r="AL35" s="25">
        <f t="shared" si="176"/>
        <v>246472032.30000001</v>
      </c>
      <c r="AM35" s="25"/>
      <c r="AN35" s="25"/>
      <c r="AO35" s="25"/>
      <c r="AP35" s="25"/>
      <c r="AQ35" s="25"/>
      <c r="AR35" s="25"/>
      <c r="AS35" s="25"/>
      <c r="AT35" s="25">
        <v>246472032.30000001</v>
      </c>
      <c r="AU35" s="25"/>
      <c r="AV35" s="25"/>
      <c r="AW35" s="25"/>
      <c r="AX35" s="25"/>
      <c r="AY35" s="25"/>
      <c r="AZ35" s="25"/>
      <c r="BA35" s="25"/>
      <c r="BB35" s="25">
        <f t="shared" si="177"/>
        <v>277346692.5</v>
      </c>
      <c r="BC35" s="25"/>
      <c r="BD35" s="25"/>
      <c r="BE35" s="25"/>
      <c r="BF35" s="25"/>
      <c r="BG35" s="25"/>
      <c r="BH35" s="25"/>
      <c r="BI35" s="25"/>
      <c r="BJ35" s="25">
        <v>277346692.5</v>
      </c>
      <c r="BK35" s="25"/>
      <c r="BL35" s="25"/>
      <c r="BM35" s="25"/>
      <c r="BN35" s="25"/>
      <c r="BO35" s="25"/>
      <c r="BP35" s="25"/>
      <c r="BQ35" s="25"/>
      <c r="BR35" s="25">
        <f t="shared" si="178"/>
        <v>303968820.5</v>
      </c>
      <c r="BS35" s="25"/>
      <c r="BT35" s="25"/>
      <c r="BU35" s="25"/>
      <c r="BV35" s="25"/>
      <c r="BW35" s="25"/>
      <c r="BX35" s="25"/>
      <c r="BY35" s="25"/>
      <c r="BZ35" s="25">
        <v>303968820.5</v>
      </c>
      <c r="CA35" s="25"/>
      <c r="CB35" s="25"/>
      <c r="CC35" s="25"/>
      <c r="CD35" s="25"/>
      <c r="CE35" s="25"/>
      <c r="CF35" s="25"/>
      <c r="CG35" s="25"/>
    </row>
    <row r="36" spans="2:85" ht="15" customHeight="1" x14ac:dyDescent="0.25">
      <c r="B36" s="7"/>
      <c r="C36" s="11">
        <v>12004</v>
      </c>
      <c r="D36" s="21" t="s">
        <v>16</v>
      </c>
      <c r="E36" s="25">
        <f t="shared" si="174"/>
        <v>2635454.4</v>
      </c>
      <c r="F36" s="25"/>
      <c r="G36" s="25"/>
      <c r="H36" s="25"/>
      <c r="I36" s="25"/>
      <c r="J36" s="25"/>
      <c r="K36" s="25"/>
      <c r="L36" s="25"/>
      <c r="M36" s="25">
        <v>2635454.4</v>
      </c>
      <c r="N36" s="25"/>
      <c r="O36" s="25"/>
      <c r="P36" s="25"/>
      <c r="Q36" s="25"/>
      <c r="R36" s="25"/>
      <c r="S36" s="25"/>
      <c r="T36" s="25"/>
      <c r="U36" s="25">
        <f t="shared" si="175"/>
        <v>2732055.5</v>
      </c>
      <c r="V36" s="25"/>
      <c r="W36" s="25"/>
      <c r="X36" s="25"/>
      <c r="Y36" s="25"/>
      <c r="Z36" s="25"/>
      <c r="AA36" s="25"/>
      <c r="AB36" s="25"/>
      <c r="AC36" s="25">
        <v>2732055.5</v>
      </c>
      <c r="AD36" s="25"/>
      <c r="AE36" s="25"/>
      <c r="AF36" s="25"/>
      <c r="AG36" s="25"/>
      <c r="AH36" s="25"/>
      <c r="AI36" s="25"/>
      <c r="AJ36" s="25"/>
      <c r="AK36" s="25"/>
      <c r="AL36" s="25">
        <f t="shared" si="176"/>
        <v>2959458.6</v>
      </c>
      <c r="AM36" s="25"/>
      <c r="AN36" s="25"/>
      <c r="AO36" s="25"/>
      <c r="AP36" s="25"/>
      <c r="AQ36" s="25"/>
      <c r="AR36" s="25"/>
      <c r="AS36" s="25"/>
      <c r="AT36" s="25">
        <v>2959458.6</v>
      </c>
      <c r="AU36" s="25"/>
      <c r="AV36" s="25"/>
      <c r="AW36" s="25"/>
      <c r="AX36" s="25"/>
      <c r="AY36" s="25"/>
      <c r="AZ36" s="25"/>
      <c r="BA36" s="25"/>
      <c r="BB36" s="25">
        <f t="shared" si="177"/>
        <v>3071301</v>
      </c>
      <c r="BC36" s="25"/>
      <c r="BD36" s="25"/>
      <c r="BE36" s="25"/>
      <c r="BF36" s="25"/>
      <c r="BG36" s="25"/>
      <c r="BH36" s="25"/>
      <c r="BI36" s="25"/>
      <c r="BJ36" s="25">
        <v>3071301</v>
      </c>
      <c r="BK36" s="25"/>
      <c r="BL36" s="25"/>
      <c r="BM36" s="25"/>
      <c r="BN36" s="25"/>
      <c r="BO36" s="25"/>
      <c r="BP36" s="25"/>
      <c r="BQ36" s="25"/>
      <c r="BR36" s="25">
        <f t="shared" si="178"/>
        <v>3155951.4</v>
      </c>
      <c r="BS36" s="25"/>
      <c r="BT36" s="25"/>
      <c r="BU36" s="25"/>
      <c r="BV36" s="25"/>
      <c r="BW36" s="25"/>
      <c r="BX36" s="25"/>
      <c r="BY36" s="25"/>
      <c r="BZ36" s="25">
        <v>3155951.4</v>
      </c>
      <c r="CA36" s="25"/>
      <c r="CB36" s="25"/>
      <c r="CC36" s="25"/>
      <c r="CD36" s="25"/>
      <c r="CE36" s="25"/>
      <c r="CF36" s="25"/>
      <c r="CG36" s="25"/>
    </row>
    <row r="37" spans="2:85" ht="29.25" customHeight="1" x14ac:dyDescent="0.25">
      <c r="B37" s="7"/>
      <c r="C37" s="11">
        <v>31001</v>
      </c>
      <c r="D37" s="21" t="s">
        <v>54</v>
      </c>
      <c r="E37" s="25">
        <f t="shared" ref="E37" si="179">SUM(F37:T37)</f>
        <v>0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>
        <f t="shared" ref="U37" si="180">SUM(V37:AK37)</f>
        <v>1096</v>
      </c>
      <c r="V37" s="25"/>
      <c r="W37" s="25"/>
      <c r="X37" s="25"/>
      <c r="Y37" s="25"/>
      <c r="Z37" s="25"/>
      <c r="AA37" s="25"/>
      <c r="AB37" s="25"/>
      <c r="AC37" s="25"/>
      <c r="AD37" s="25">
        <v>1096</v>
      </c>
      <c r="AE37" s="25"/>
      <c r="AF37" s="25"/>
      <c r="AG37" s="25"/>
      <c r="AH37" s="25"/>
      <c r="AI37" s="25"/>
      <c r="AJ37" s="25"/>
      <c r="AK37" s="25"/>
      <c r="AL37" s="25">
        <f t="shared" ref="AL37" si="181">SUM(AM37:BA37)</f>
        <v>0</v>
      </c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>
        <f t="shared" ref="BB37" si="182">SUM(BC37:BQ37)</f>
        <v>0</v>
      </c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>
        <f t="shared" ref="BR37" si="183">SUM(BS37:CG37)</f>
        <v>0</v>
      </c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</row>
    <row r="38" spans="2:85" s="33" customFormat="1" ht="15" customHeight="1" x14ac:dyDescent="0.25">
      <c r="B38" s="34"/>
      <c r="C38" s="11">
        <v>12005</v>
      </c>
      <c r="D38" s="35" t="s">
        <v>17</v>
      </c>
      <c r="E38" s="32">
        <f>SUM(F38:T38)</f>
        <v>46382919.93</v>
      </c>
      <c r="F38" s="32"/>
      <c r="G38" s="32"/>
      <c r="H38" s="32"/>
      <c r="I38" s="32"/>
      <c r="J38" s="32"/>
      <c r="K38" s="32"/>
      <c r="L38" s="32"/>
      <c r="M38" s="25">
        <v>46382919.93</v>
      </c>
      <c r="N38" s="32"/>
      <c r="O38" s="32"/>
      <c r="P38" s="32"/>
      <c r="Q38" s="32"/>
      <c r="R38" s="32"/>
      <c r="S38" s="32"/>
      <c r="T38" s="32"/>
      <c r="U38" s="32">
        <f>SUM(V38:AK38)</f>
        <v>63279611.799999997</v>
      </c>
      <c r="V38" s="32"/>
      <c r="W38" s="32"/>
      <c r="X38" s="32"/>
      <c r="Y38" s="32"/>
      <c r="Z38" s="32"/>
      <c r="AA38" s="32"/>
      <c r="AB38" s="32"/>
      <c r="AC38" s="32">
        <v>63279611.799999997</v>
      </c>
      <c r="AD38" s="32"/>
      <c r="AE38" s="32"/>
      <c r="AF38" s="32"/>
      <c r="AG38" s="32"/>
      <c r="AH38" s="32"/>
      <c r="AI38" s="32"/>
      <c r="AJ38" s="32"/>
      <c r="AK38" s="32"/>
      <c r="AL38" s="32">
        <f>SUM(AM38:BA38)</f>
        <v>70007556.216000006</v>
      </c>
      <c r="AM38" s="32"/>
      <c r="AN38" s="32"/>
      <c r="AO38" s="32"/>
      <c r="AP38" s="32"/>
      <c r="AQ38" s="32"/>
      <c r="AR38" s="32"/>
      <c r="AS38" s="32"/>
      <c r="AT38" s="25">
        <v>70007556.216000006</v>
      </c>
      <c r="AU38" s="32"/>
      <c r="AV38" s="32"/>
      <c r="AW38" s="32"/>
      <c r="AX38" s="32"/>
      <c r="AY38" s="32"/>
      <c r="AZ38" s="32"/>
      <c r="BA38" s="32"/>
      <c r="BB38" s="32">
        <f>SUM(BC38:BQ38)</f>
        <v>75455726.8134</v>
      </c>
      <c r="BC38" s="32"/>
      <c r="BD38" s="32"/>
      <c r="BE38" s="32"/>
      <c r="BF38" s="32"/>
      <c r="BG38" s="32"/>
      <c r="BH38" s="32"/>
      <c r="BI38" s="32"/>
      <c r="BJ38" s="25">
        <v>75455726.8134</v>
      </c>
      <c r="BK38" s="32"/>
      <c r="BL38" s="32"/>
      <c r="BM38" s="32"/>
      <c r="BN38" s="32"/>
      <c r="BO38" s="32"/>
      <c r="BP38" s="32"/>
      <c r="BQ38" s="32"/>
      <c r="BR38" s="32">
        <f>SUM(BS38:CG38)</f>
        <v>75455726.8134</v>
      </c>
      <c r="BS38" s="32"/>
      <c r="BT38" s="32"/>
      <c r="BU38" s="32"/>
      <c r="BV38" s="32"/>
      <c r="BW38" s="32"/>
      <c r="BX38" s="32"/>
      <c r="BY38" s="32"/>
      <c r="BZ38" s="25">
        <v>75455726.8134</v>
      </c>
      <c r="CA38" s="32"/>
      <c r="CB38" s="32"/>
      <c r="CC38" s="32"/>
      <c r="CD38" s="32"/>
      <c r="CE38" s="32"/>
      <c r="CF38" s="32"/>
      <c r="CG38" s="32"/>
    </row>
    <row r="39" spans="2:85" ht="15" customHeight="1" x14ac:dyDescent="0.25">
      <c r="B39" s="45">
        <v>1205</v>
      </c>
      <c r="C39" s="45"/>
      <c r="D39" s="19" t="s">
        <v>2</v>
      </c>
      <c r="E39" s="24">
        <f>SUM(E40:E47)</f>
        <v>18447181.350000001</v>
      </c>
      <c r="F39" s="24">
        <f t="shared" ref="F39:CB39" si="184">SUM(F40:F47)</f>
        <v>0</v>
      </c>
      <c r="G39" s="24">
        <f t="shared" si="184"/>
        <v>0</v>
      </c>
      <c r="H39" s="24">
        <f t="shared" si="184"/>
        <v>14024402.4</v>
      </c>
      <c r="I39" s="24">
        <f t="shared" si="184"/>
        <v>0</v>
      </c>
      <c r="J39" s="24">
        <f t="shared" si="184"/>
        <v>0</v>
      </c>
      <c r="K39" s="24">
        <f t="shared" ref="K39:S39" si="185">SUM(K40:K47)</f>
        <v>0</v>
      </c>
      <c r="L39" s="24">
        <f t="shared" si="185"/>
        <v>0</v>
      </c>
      <c r="M39" s="24">
        <f t="shared" si="185"/>
        <v>0</v>
      </c>
      <c r="N39" s="24">
        <f t="shared" si="185"/>
        <v>0</v>
      </c>
      <c r="O39" s="24">
        <f t="shared" si="185"/>
        <v>0</v>
      </c>
      <c r="P39" s="24">
        <f t="shared" si="185"/>
        <v>4401914.7</v>
      </c>
      <c r="Q39" s="24">
        <f t="shared" si="185"/>
        <v>9028.0499999999993</v>
      </c>
      <c r="R39" s="24">
        <f t="shared" ref="R39" si="186">SUM(R40:R47)</f>
        <v>11836.2</v>
      </c>
      <c r="S39" s="24">
        <f t="shared" si="185"/>
        <v>0</v>
      </c>
      <c r="T39" s="24">
        <f t="shared" ref="T39" si="187">SUM(T40:T47)</f>
        <v>0</v>
      </c>
      <c r="U39" s="24">
        <f t="shared" si="184"/>
        <v>25752520.100000001</v>
      </c>
      <c r="V39" s="24">
        <f t="shared" si="184"/>
        <v>0</v>
      </c>
      <c r="W39" s="24">
        <f t="shared" si="184"/>
        <v>0</v>
      </c>
      <c r="X39" s="24">
        <f t="shared" si="184"/>
        <v>20266936.600000001</v>
      </c>
      <c r="Y39" s="24">
        <f t="shared" si="184"/>
        <v>0</v>
      </c>
      <c r="Z39" s="24">
        <f t="shared" si="184"/>
        <v>0</v>
      </c>
      <c r="AA39" s="24">
        <f t="shared" si="184"/>
        <v>0</v>
      </c>
      <c r="AB39" s="24">
        <f t="shared" si="184"/>
        <v>0</v>
      </c>
      <c r="AC39" s="24">
        <f t="shared" si="184"/>
        <v>0</v>
      </c>
      <c r="AD39" s="24">
        <f t="shared" ref="AD39:AJ39" si="188">SUM(AD40:AD47)</f>
        <v>0</v>
      </c>
      <c r="AE39" s="24">
        <f t="shared" si="188"/>
        <v>0</v>
      </c>
      <c r="AF39" s="24">
        <f t="shared" si="188"/>
        <v>0</v>
      </c>
      <c r="AG39" s="24">
        <f t="shared" ref="AG39" si="189">SUM(AG40:AG47)</f>
        <v>5447400</v>
      </c>
      <c r="AH39" s="24">
        <f t="shared" ref="AH39:AI39" si="190">SUM(AH40:AH47)</f>
        <v>26347.3</v>
      </c>
      <c r="AI39" s="24">
        <f t="shared" si="190"/>
        <v>11836.2</v>
      </c>
      <c r="AJ39" s="24">
        <f t="shared" si="188"/>
        <v>0</v>
      </c>
      <c r="AK39" s="24">
        <f t="shared" ref="AK39" si="191">SUM(AK40:AK47)</f>
        <v>0</v>
      </c>
      <c r="AL39" s="24">
        <f t="shared" si="184"/>
        <v>28617095.800000001</v>
      </c>
      <c r="AM39" s="24">
        <f t="shared" si="184"/>
        <v>0</v>
      </c>
      <c r="AN39" s="24">
        <f t="shared" si="184"/>
        <v>0</v>
      </c>
      <c r="AO39" s="24">
        <f t="shared" si="184"/>
        <v>23135404</v>
      </c>
      <c r="AP39" s="24">
        <f t="shared" si="184"/>
        <v>0</v>
      </c>
      <c r="AQ39" s="24">
        <f t="shared" si="184"/>
        <v>0</v>
      </c>
      <c r="AR39" s="24">
        <f t="shared" si="184"/>
        <v>0</v>
      </c>
      <c r="AS39" s="24">
        <f t="shared" si="184"/>
        <v>0</v>
      </c>
      <c r="AT39" s="24">
        <f t="shared" si="184"/>
        <v>0</v>
      </c>
      <c r="AU39" s="24">
        <f t="shared" si="184"/>
        <v>0</v>
      </c>
      <c r="AV39" s="24">
        <f t="shared" si="184"/>
        <v>0</v>
      </c>
      <c r="AW39" s="24">
        <f t="shared" ref="AW39" si="192">SUM(AW40:AW47)</f>
        <v>5457200</v>
      </c>
      <c r="AX39" s="24">
        <f t="shared" ref="AX39:AY39" si="193">SUM(AX40:AX47)</f>
        <v>12655.6</v>
      </c>
      <c r="AY39" s="24">
        <f t="shared" si="193"/>
        <v>11836.2</v>
      </c>
      <c r="AZ39" s="24">
        <f t="shared" ref="AZ39" si="194">SUM(AZ40:AZ47)</f>
        <v>0</v>
      </c>
      <c r="BA39" s="24">
        <f t="shared" ref="BA39" si="195">SUM(BA40:BA47)</f>
        <v>0</v>
      </c>
      <c r="BB39" s="24">
        <f t="shared" si="184"/>
        <v>31130279.599999998</v>
      </c>
      <c r="BC39" s="24">
        <f t="shared" si="184"/>
        <v>0</v>
      </c>
      <c r="BD39" s="24">
        <f t="shared" si="184"/>
        <v>0</v>
      </c>
      <c r="BE39" s="24">
        <f t="shared" si="184"/>
        <v>25637770</v>
      </c>
      <c r="BF39" s="24">
        <f t="shared" si="184"/>
        <v>0</v>
      </c>
      <c r="BG39" s="24">
        <f t="shared" si="184"/>
        <v>0</v>
      </c>
      <c r="BH39" s="24">
        <f t="shared" si="184"/>
        <v>0</v>
      </c>
      <c r="BI39" s="24">
        <f t="shared" si="184"/>
        <v>0</v>
      </c>
      <c r="BJ39" s="24">
        <f t="shared" si="184"/>
        <v>0</v>
      </c>
      <c r="BK39" s="24">
        <f t="shared" si="184"/>
        <v>0</v>
      </c>
      <c r="BL39" s="24">
        <f t="shared" si="184"/>
        <v>0</v>
      </c>
      <c r="BM39" s="24">
        <f t="shared" ref="BM39" si="196">SUM(BM40:BM47)</f>
        <v>5465000</v>
      </c>
      <c r="BN39" s="24">
        <f t="shared" ref="BN39:BO39" si="197">SUM(BN40:BN47)</f>
        <v>15673.4</v>
      </c>
      <c r="BO39" s="24">
        <f t="shared" si="197"/>
        <v>11836.2</v>
      </c>
      <c r="BP39" s="24">
        <f t="shared" ref="BP39" si="198">SUM(BP40:BP47)</f>
        <v>0</v>
      </c>
      <c r="BQ39" s="24">
        <f t="shared" ref="BQ39" si="199">SUM(BQ40:BQ47)</f>
        <v>0</v>
      </c>
      <c r="BR39" s="24">
        <f>SUM(BR40:BR47)</f>
        <v>33753806.899999999</v>
      </c>
      <c r="BS39" s="24">
        <f t="shared" si="184"/>
        <v>0</v>
      </c>
      <c r="BT39" s="24">
        <f t="shared" si="184"/>
        <v>0</v>
      </c>
      <c r="BU39" s="24">
        <f t="shared" si="184"/>
        <v>28254052</v>
      </c>
      <c r="BV39" s="24">
        <f t="shared" si="184"/>
        <v>0</v>
      </c>
      <c r="BW39" s="24">
        <f t="shared" si="184"/>
        <v>0</v>
      </c>
      <c r="BX39" s="24">
        <f t="shared" si="184"/>
        <v>0</v>
      </c>
      <c r="BY39" s="24">
        <f t="shared" si="184"/>
        <v>0</v>
      </c>
      <c r="BZ39" s="24">
        <f t="shared" si="184"/>
        <v>0</v>
      </c>
      <c r="CA39" s="24">
        <f t="shared" si="184"/>
        <v>0</v>
      </c>
      <c r="CB39" s="24">
        <f t="shared" si="184"/>
        <v>0</v>
      </c>
      <c r="CC39" s="24">
        <f t="shared" ref="CC39" si="200">SUM(CC40:CC47)</f>
        <v>5470000</v>
      </c>
      <c r="CD39" s="24">
        <f t="shared" ref="CD39:CE39" si="201">SUM(CD40:CD47)</f>
        <v>17918.7</v>
      </c>
      <c r="CE39" s="24">
        <f t="shared" si="201"/>
        <v>11836.2</v>
      </c>
      <c r="CF39" s="24">
        <f t="shared" ref="CF39" si="202">SUM(CF40:CF47)</f>
        <v>0</v>
      </c>
      <c r="CG39" s="24">
        <f t="shared" ref="CG39" si="203">SUM(CG40:CG47)</f>
        <v>0</v>
      </c>
    </row>
    <row r="40" spans="2:85" ht="26.25" customHeight="1" x14ac:dyDescent="0.25">
      <c r="B40" s="4"/>
      <c r="C40" s="9">
        <v>12001</v>
      </c>
      <c r="D40" s="20" t="s">
        <v>18</v>
      </c>
      <c r="E40" s="25">
        <f t="shared" ref="E40:E47" si="204">SUM(F40:T40)</f>
        <v>13587347.4</v>
      </c>
      <c r="F40" s="25"/>
      <c r="G40" s="25"/>
      <c r="H40" s="25">
        <v>13587347.4</v>
      </c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>
        <f t="shared" ref="U40:U47" si="205">SUM(V40:AK40)</f>
        <v>19824936.600000001</v>
      </c>
      <c r="V40" s="25"/>
      <c r="W40" s="25"/>
      <c r="X40" s="25">
        <v>19824936.600000001</v>
      </c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>
        <f t="shared" ref="AL40:AL47" si="206">SUM(AM40:BA40)</f>
        <v>22693404</v>
      </c>
      <c r="AM40" s="25"/>
      <c r="AN40" s="25"/>
      <c r="AO40" s="25">
        <v>22693404</v>
      </c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>
        <f t="shared" ref="BB40:BB47" si="207">SUM(BC40:BQ40)</f>
        <v>25195770</v>
      </c>
      <c r="BC40" s="25"/>
      <c r="BD40" s="25"/>
      <c r="BE40" s="25">
        <v>25195770</v>
      </c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>
        <f t="shared" ref="BR40:BR47" si="208">SUM(BS40:CG40)</f>
        <v>27812052</v>
      </c>
      <c r="BS40" s="25"/>
      <c r="BT40" s="25"/>
      <c r="BU40" s="25">
        <v>27812052</v>
      </c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</row>
    <row r="41" spans="2:85" ht="39.75" customHeight="1" x14ac:dyDescent="0.25">
      <c r="B41" s="5"/>
      <c r="C41" s="12">
        <v>12002</v>
      </c>
      <c r="D41" s="20" t="s">
        <v>19</v>
      </c>
      <c r="E41" s="25">
        <f t="shared" si="204"/>
        <v>4401914.7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>
        <v>4401914.7</v>
      </c>
      <c r="Q41" s="25"/>
      <c r="R41" s="25"/>
      <c r="S41" s="25"/>
      <c r="T41" s="25"/>
      <c r="U41" s="25">
        <f t="shared" si="205"/>
        <v>4897400</v>
      </c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>
        <v>4897400</v>
      </c>
      <c r="AH41" s="25"/>
      <c r="AI41" s="25"/>
      <c r="AJ41" s="25"/>
      <c r="AK41" s="25"/>
      <c r="AL41" s="25">
        <f t="shared" si="206"/>
        <v>4907200</v>
      </c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>
        <v>4907200</v>
      </c>
      <c r="AX41" s="25"/>
      <c r="AY41" s="25"/>
      <c r="AZ41" s="25"/>
      <c r="BA41" s="25"/>
      <c r="BB41" s="25">
        <f t="shared" si="207"/>
        <v>4915000</v>
      </c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>
        <v>4915000</v>
      </c>
      <c r="BN41" s="25"/>
      <c r="BO41" s="25"/>
      <c r="BP41" s="25"/>
      <c r="BQ41" s="25"/>
      <c r="BR41" s="25">
        <f t="shared" si="208"/>
        <v>4920000</v>
      </c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>
        <v>4920000</v>
      </c>
      <c r="CD41" s="25"/>
      <c r="CE41" s="25"/>
      <c r="CF41" s="25"/>
      <c r="CG41" s="25"/>
    </row>
    <row r="42" spans="2:85" s="33" customFormat="1" ht="24.75" customHeight="1" x14ac:dyDescent="0.25">
      <c r="B42" s="31"/>
      <c r="C42" s="38">
        <v>12003</v>
      </c>
      <c r="D42" s="27" t="s">
        <v>20</v>
      </c>
      <c r="E42" s="32">
        <f t="shared" si="204"/>
        <v>7202.9</v>
      </c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>
        <v>7202.9</v>
      </c>
      <c r="S42" s="32"/>
      <c r="T42" s="32"/>
      <c r="U42" s="32">
        <f t="shared" si="205"/>
        <v>7202.9</v>
      </c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>
        <v>7202.9</v>
      </c>
      <c r="AJ42" s="32"/>
      <c r="AK42" s="32"/>
      <c r="AL42" s="32">
        <f t="shared" si="206"/>
        <v>7202.9</v>
      </c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>
        <v>7202.9</v>
      </c>
      <c r="AZ42" s="32"/>
      <c r="BA42" s="32"/>
      <c r="BB42" s="32">
        <f t="shared" si="207"/>
        <v>7202.9</v>
      </c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>
        <v>7202.9</v>
      </c>
      <c r="BP42" s="32"/>
      <c r="BQ42" s="32"/>
      <c r="BR42" s="32">
        <f t="shared" si="208"/>
        <v>7202.9</v>
      </c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>
        <v>7202.9</v>
      </c>
      <c r="CF42" s="32"/>
      <c r="CG42" s="32"/>
    </row>
    <row r="43" spans="2:85" ht="30.75" customHeight="1" x14ac:dyDescent="0.25">
      <c r="B43" s="7"/>
      <c r="C43" s="8">
        <v>12004</v>
      </c>
      <c r="D43" s="21" t="s">
        <v>21</v>
      </c>
      <c r="E43" s="25">
        <f t="shared" si="204"/>
        <v>100755</v>
      </c>
      <c r="F43" s="25"/>
      <c r="G43" s="25"/>
      <c r="H43" s="32">
        <v>100755</v>
      </c>
      <c r="I43" s="25"/>
      <c r="J43" s="25"/>
      <c r="K43" s="25"/>
      <c r="L43" s="25"/>
      <c r="M43" s="25"/>
      <c r="N43" s="25"/>
      <c r="O43" s="25"/>
      <c r="P43" s="25"/>
      <c r="Q43" s="25"/>
      <c r="R43" s="32"/>
      <c r="S43" s="25"/>
      <c r="T43" s="25"/>
      <c r="U43" s="25">
        <f t="shared" si="205"/>
        <v>420000</v>
      </c>
      <c r="V43" s="25"/>
      <c r="W43" s="25"/>
      <c r="X43" s="25">
        <v>420000</v>
      </c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32"/>
      <c r="AJ43" s="25"/>
      <c r="AK43" s="25"/>
      <c r="AL43" s="25">
        <f t="shared" si="206"/>
        <v>420000</v>
      </c>
      <c r="AM43" s="25"/>
      <c r="AN43" s="25"/>
      <c r="AO43" s="25">
        <v>420000</v>
      </c>
      <c r="AP43" s="25"/>
      <c r="AQ43" s="25"/>
      <c r="AR43" s="25"/>
      <c r="AS43" s="25"/>
      <c r="AT43" s="25"/>
      <c r="AU43" s="25"/>
      <c r="AV43" s="25"/>
      <c r="AW43" s="25"/>
      <c r="AX43" s="25"/>
      <c r="AY43" s="32"/>
      <c r="AZ43" s="25"/>
      <c r="BA43" s="25"/>
      <c r="BB43" s="25">
        <f t="shared" si="207"/>
        <v>420000</v>
      </c>
      <c r="BC43" s="25"/>
      <c r="BD43" s="25"/>
      <c r="BE43" s="25">
        <v>420000</v>
      </c>
      <c r="BF43" s="25"/>
      <c r="BG43" s="25"/>
      <c r="BH43" s="25"/>
      <c r="BI43" s="25"/>
      <c r="BJ43" s="25"/>
      <c r="BK43" s="25"/>
      <c r="BL43" s="25"/>
      <c r="BM43" s="25"/>
      <c r="BN43" s="25"/>
      <c r="BO43" s="32"/>
      <c r="BP43" s="25"/>
      <c r="BQ43" s="25"/>
      <c r="BR43" s="25">
        <f t="shared" si="208"/>
        <v>420000</v>
      </c>
      <c r="BS43" s="25"/>
      <c r="BT43" s="25"/>
      <c r="BU43" s="25">
        <v>420000</v>
      </c>
      <c r="BV43" s="25"/>
      <c r="BW43" s="25"/>
      <c r="BX43" s="25"/>
      <c r="BY43" s="25"/>
      <c r="BZ43" s="25"/>
      <c r="CA43" s="25"/>
      <c r="CB43" s="25"/>
      <c r="CC43" s="25"/>
      <c r="CD43" s="25"/>
      <c r="CE43" s="32"/>
      <c r="CF43" s="25"/>
      <c r="CG43" s="25"/>
    </row>
    <row r="44" spans="2:85" ht="15" customHeight="1" x14ac:dyDescent="0.25">
      <c r="B44" s="7"/>
      <c r="C44" s="8">
        <v>12005</v>
      </c>
      <c r="D44" s="21" t="s">
        <v>22</v>
      </c>
      <c r="E44" s="25">
        <f t="shared" si="204"/>
        <v>314300</v>
      </c>
      <c r="F44" s="25"/>
      <c r="G44" s="25"/>
      <c r="H44" s="32">
        <v>314300</v>
      </c>
      <c r="I44" s="25"/>
      <c r="J44" s="25"/>
      <c r="K44" s="25"/>
      <c r="L44" s="25"/>
      <c r="M44" s="25"/>
      <c r="N44" s="25"/>
      <c r="O44" s="25"/>
      <c r="P44" s="25"/>
      <c r="Q44" s="25"/>
      <c r="R44" s="32"/>
      <c r="S44" s="25"/>
      <c r="T44" s="25"/>
      <c r="U44" s="25">
        <f t="shared" si="205"/>
        <v>550000</v>
      </c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>
        <v>550000</v>
      </c>
      <c r="AH44" s="25"/>
      <c r="AI44" s="32"/>
      <c r="AJ44" s="25"/>
      <c r="AK44" s="25"/>
      <c r="AL44" s="25">
        <f t="shared" si="206"/>
        <v>550000</v>
      </c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>
        <v>550000</v>
      </c>
      <c r="AX44" s="25"/>
      <c r="AY44" s="32"/>
      <c r="AZ44" s="25"/>
      <c r="BA44" s="25"/>
      <c r="BB44" s="25">
        <f t="shared" si="207"/>
        <v>550000</v>
      </c>
      <c r="BC44" s="25"/>
      <c r="BD44" s="25"/>
      <c r="BE44" s="25"/>
      <c r="BF44" s="25"/>
      <c r="BG44" s="25"/>
      <c r="BH44" s="25"/>
      <c r="BI44" s="25"/>
      <c r="BJ44" s="25"/>
      <c r="BK44" s="25"/>
      <c r="BL44" s="25"/>
      <c r="BM44" s="25">
        <v>550000</v>
      </c>
      <c r="BN44" s="25"/>
      <c r="BO44" s="32"/>
      <c r="BP44" s="25"/>
      <c r="BQ44" s="25"/>
      <c r="BR44" s="25">
        <f t="shared" si="208"/>
        <v>550000</v>
      </c>
      <c r="BS44" s="25"/>
      <c r="BT44" s="25"/>
      <c r="BU44" s="25"/>
      <c r="BV44" s="25"/>
      <c r="BW44" s="25"/>
      <c r="BX44" s="25"/>
      <c r="BY44" s="25"/>
      <c r="BZ44" s="25"/>
      <c r="CA44" s="25"/>
      <c r="CB44" s="25"/>
      <c r="CC44" s="25">
        <v>550000</v>
      </c>
      <c r="CD44" s="25"/>
      <c r="CE44" s="32"/>
      <c r="CF44" s="25"/>
      <c r="CG44" s="25"/>
    </row>
    <row r="45" spans="2:85" s="33" customFormat="1" ht="15" customHeight="1" x14ac:dyDescent="0.25">
      <c r="B45" s="34"/>
      <c r="C45" s="37">
        <v>12006</v>
      </c>
      <c r="D45" s="35" t="s">
        <v>23</v>
      </c>
      <c r="E45" s="32">
        <f t="shared" si="204"/>
        <v>4633.3</v>
      </c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>
        <v>4633.3</v>
      </c>
      <c r="S45" s="32"/>
      <c r="T45" s="32"/>
      <c r="U45" s="32">
        <f t="shared" si="205"/>
        <v>4633.3</v>
      </c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>
        <v>4633.3</v>
      </c>
      <c r="AJ45" s="32"/>
      <c r="AK45" s="32"/>
      <c r="AL45" s="32">
        <f t="shared" si="206"/>
        <v>4633.3</v>
      </c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>
        <v>4633.3</v>
      </c>
      <c r="AZ45" s="32"/>
      <c r="BA45" s="32"/>
      <c r="BB45" s="32">
        <f t="shared" si="207"/>
        <v>4633.3</v>
      </c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>
        <v>4633.3</v>
      </c>
      <c r="BP45" s="32"/>
      <c r="BQ45" s="32"/>
      <c r="BR45" s="32">
        <f t="shared" si="208"/>
        <v>4633.3</v>
      </c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>
        <v>4633.3</v>
      </c>
      <c r="CF45" s="32"/>
      <c r="CG45" s="32"/>
    </row>
    <row r="46" spans="2:85" ht="29.25" customHeight="1" x14ac:dyDescent="0.25">
      <c r="B46" s="7"/>
      <c r="C46" s="8">
        <v>12007</v>
      </c>
      <c r="D46" s="21" t="s">
        <v>24</v>
      </c>
      <c r="E46" s="25">
        <f t="shared" si="204"/>
        <v>9028.0499999999993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>
        <v>9028.0499999999993</v>
      </c>
      <c r="R46" s="25"/>
      <c r="S46" s="25"/>
      <c r="T46" s="25"/>
      <c r="U46" s="25">
        <f t="shared" si="205"/>
        <v>26347.3</v>
      </c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>
        <v>26347.3</v>
      </c>
      <c r="AI46" s="25"/>
      <c r="AJ46" s="25"/>
      <c r="AK46" s="25"/>
      <c r="AL46" s="25">
        <f t="shared" si="206"/>
        <v>12655.6</v>
      </c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>
        <v>12655.6</v>
      </c>
      <c r="AY46" s="25"/>
      <c r="AZ46" s="25"/>
      <c r="BA46" s="25"/>
      <c r="BB46" s="25">
        <f t="shared" si="207"/>
        <v>15673.4</v>
      </c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>
        <v>15673.4</v>
      </c>
      <c r="BO46" s="25"/>
      <c r="BP46" s="25"/>
      <c r="BQ46" s="25"/>
      <c r="BR46" s="25">
        <f t="shared" si="208"/>
        <v>17918.7</v>
      </c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>
        <v>17918.7</v>
      </c>
      <c r="CE46" s="25"/>
      <c r="CF46" s="25"/>
      <c r="CG46" s="25"/>
    </row>
    <row r="47" spans="2:85" s="33" customFormat="1" ht="30.75" customHeight="1" x14ac:dyDescent="0.25">
      <c r="B47" s="36"/>
      <c r="C47" s="40">
        <v>12008</v>
      </c>
      <c r="D47" s="35" t="s">
        <v>25</v>
      </c>
      <c r="E47" s="32">
        <f t="shared" si="204"/>
        <v>22000</v>
      </c>
      <c r="F47" s="32"/>
      <c r="G47" s="32"/>
      <c r="H47" s="32">
        <v>22000</v>
      </c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>
        <f t="shared" si="205"/>
        <v>22000</v>
      </c>
      <c r="V47" s="32"/>
      <c r="W47" s="32"/>
      <c r="X47" s="32">
        <v>22000</v>
      </c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>
        <f t="shared" si="206"/>
        <v>22000</v>
      </c>
      <c r="AM47" s="32"/>
      <c r="AN47" s="32"/>
      <c r="AO47" s="32">
        <v>22000</v>
      </c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>
        <f t="shared" si="207"/>
        <v>22000</v>
      </c>
      <c r="BC47" s="32"/>
      <c r="BD47" s="32"/>
      <c r="BE47" s="32">
        <v>22000</v>
      </c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>
        <f t="shared" si="208"/>
        <v>22000</v>
      </c>
      <c r="BS47" s="32"/>
      <c r="BT47" s="32"/>
      <c r="BU47" s="32">
        <v>22000</v>
      </c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</row>
    <row r="49" spans="5:70" x14ac:dyDescent="0.25">
      <c r="E49" s="26"/>
      <c r="U49" s="26" t="e">
        <f>+U39+#REF!+#REF!+U28+U23+U16+U14+U6</f>
        <v>#REF!</v>
      </c>
      <c r="AL49" s="26" t="e">
        <f>+AL39+#REF!+#REF!+AL28+AL23+AL16+AL14+AL11+AL6</f>
        <v>#REF!</v>
      </c>
      <c r="BB49" s="26" t="e">
        <f>+BB39+#REF!+#REF!+BB28+BB23+BB16+BB14+BB11+BB6</f>
        <v>#REF!</v>
      </c>
      <c r="BR49" s="26"/>
    </row>
    <row r="50" spans="5:70" x14ac:dyDescent="0.25">
      <c r="AL50" s="30">
        <f>400844001.6-2563097.6</f>
        <v>398280904</v>
      </c>
      <c r="BB50">
        <f>448388271.8-2486693.6</f>
        <v>445901578.19999999</v>
      </c>
    </row>
  </sheetData>
  <mergeCells count="14">
    <mergeCell ref="BR4:BW4"/>
    <mergeCell ref="BB4:BG4"/>
    <mergeCell ref="B11:C11"/>
    <mergeCell ref="B14:C14"/>
    <mergeCell ref="B4:C5"/>
    <mergeCell ref="E4:J4"/>
    <mergeCell ref="U4:Z4"/>
    <mergeCell ref="AL4:AQ4"/>
    <mergeCell ref="D4:D5"/>
    <mergeCell ref="B16:C16"/>
    <mergeCell ref="B23:C23"/>
    <mergeCell ref="B28:C28"/>
    <mergeCell ref="B39:C39"/>
    <mergeCell ref="B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https://mul-mss.gov.am/tasks/docs/attachment.php?id=379758&amp;fn=2020-2022-havelvac-4.xlsx&amp;out=1&amp;token=73826e839409e5750a5e</cp:keywords>
  <cp:lastModifiedBy>Gayane.Vasilyan</cp:lastModifiedBy>
  <dcterms:modified xsi:type="dcterms:W3CDTF">2019-04-30T16:07:27Z</dcterms:modified>
</cp:coreProperties>
</file>