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9035" windowHeight="8475" tabRatio="966" activeTab="6"/>
  </bookViews>
  <sheets>
    <sheet name="Մ-01" sheetId="1" r:id="rId1"/>
    <sheet name="Մ-02" sheetId="2" r:id="rId2"/>
    <sheet name="Մ-03" sheetId="3" r:id="rId3"/>
    <sheet name="Մ-04" sheetId="4" r:id="rId4"/>
    <sheet name="Մ-05" sheetId="5" r:id="rId5"/>
    <sheet name="Մ-06" sheetId="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18" sheetId="13" r:id="rId19"/>
  </sheets>
  <calcPr calcId="145621"/>
</workbook>
</file>

<file path=xl/calcChain.xml><?xml version="1.0" encoding="utf-8"?>
<calcChain xmlns="http://schemas.openxmlformats.org/spreadsheetml/2006/main">
  <c r="O30" i="12" l="1"/>
  <c r="D28" i="12"/>
  <c r="D26" i="12"/>
  <c r="D25" i="12"/>
  <c r="D24" i="12" s="1"/>
  <c r="J24" i="12"/>
  <c r="I24" i="12"/>
  <c r="D23" i="12"/>
  <c r="D22" i="12"/>
  <c r="D21" i="12" s="1"/>
  <c r="J21" i="12"/>
  <c r="I21" i="12"/>
  <c r="I8" i="12" s="1"/>
  <c r="D20" i="12"/>
  <c r="D19" i="12"/>
  <c r="K9" i="12"/>
  <c r="J9" i="12"/>
  <c r="J8" i="12" s="1"/>
  <c r="F9" i="12"/>
  <c r="E9" i="12"/>
  <c r="N8" i="12"/>
  <c r="M8" i="12"/>
  <c r="E8" i="12"/>
  <c r="O30" i="11"/>
  <c r="N8" i="11" s="1"/>
  <c r="D28" i="11"/>
  <c r="D26" i="11"/>
  <c r="D25" i="11"/>
  <c r="J24" i="11"/>
  <c r="I24" i="11"/>
  <c r="D23" i="11"/>
  <c r="D22" i="11"/>
  <c r="D21" i="11" s="1"/>
  <c r="J21" i="11"/>
  <c r="I21" i="11"/>
  <c r="D20" i="11"/>
  <c r="D19" i="11"/>
  <c r="K9" i="11"/>
  <c r="J9" i="11"/>
  <c r="J8" i="11" s="1"/>
  <c r="F9" i="11"/>
  <c r="E9" i="11"/>
  <c r="M8" i="11"/>
  <c r="I8" i="11"/>
  <c r="E8" i="11"/>
  <c r="O30" i="10"/>
  <c r="N8" i="10" s="1"/>
  <c r="D28" i="10"/>
  <c r="D26" i="10"/>
  <c r="D25" i="10"/>
  <c r="D24" i="10" s="1"/>
  <c r="J24" i="10"/>
  <c r="I24" i="10"/>
  <c r="D23" i="10"/>
  <c r="D22" i="10"/>
  <c r="J21" i="10"/>
  <c r="J9" i="10" s="1"/>
  <c r="I21" i="10"/>
  <c r="I8" i="10" s="1"/>
  <c r="D20" i="10"/>
  <c r="D19" i="10"/>
  <c r="K9" i="10"/>
  <c r="F9" i="10"/>
  <c r="E9" i="10"/>
  <c r="M8" i="10"/>
  <c r="E8" i="10"/>
  <c r="O30" i="9"/>
  <c r="D28" i="9"/>
  <c r="D26" i="9"/>
  <c r="D25" i="9"/>
  <c r="D24" i="9" s="1"/>
  <c r="J24" i="9"/>
  <c r="I24" i="9"/>
  <c r="D23" i="9"/>
  <c r="D22" i="9"/>
  <c r="D21" i="9" s="1"/>
  <c r="J21" i="9"/>
  <c r="J9" i="9" s="1"/>
  <c r="I21" i="9"/>
  <c r="I8" i="9" s="1"/>
  <c r="D20" i="9"/>
  <c r="D19" i="9"/>
  <c r="K9" i="9"/>
  <c r="F9" i="9"/>
  <c r="E9" i="9"/>
  <c r="N8" i="9"/>
  <c r="M8" i="9"/>
  <c r="E8" i="9"/>
  <c r="O30" i="8"/>
  <c r="N8" i="8" s="1"/>
  <c r="D28" i="8"/>
  <c r="D26" i="8"/>
  <c r="D25" i="8"/>
  <c r="D24" i="8" s="1"/>
  <c r="J24" i="8"/>
  <c r="I24" i="8"/>
  <c r="D23" i="8"/>
  <c r="D22" i="8"/>
  <c r="J21" i="8"/>
  <c r="J9" i="8" s="1"/>
  <c r="I21" i="8"/>
  <c r="D20" i="8"/>
  <c r="D19" i="8"/>
  <c r="K9" i="8"/>
  <c r="F9" i="8"/>
  <c r="E9" i="8"/>
  <c r="M8" i="8"/>
  <c r="E8" i="8"/>
  <c r="O30" i="7"/>
  <c r="N8" i="7" s="1"/>
  <c r="D28" i="7"/>
  <c r="D26" i="7"/>
  <c r="D25" i="7"/>
  <c r="J24" i="7"/>
  <c r="I24" i="7"/>
  <c r="D23" i="7"/>
  <c r="D22" i="7"/>
  <c r="J21" i="7"/>
  <c r="J9" i="7" s="1"/>
  <c r="I21" i="7"/>
  <c r="D20" i="7"/>
  <c r="D19" i="7"/>
  <c r="K9" i="7"/>
  <c r="F9" i="7"/>
  <c r="E9" i="7"/>
  <c r="M8" i="7"/>
  <c r="E8" i="7"/>
  <c r="O30" i="6"/>
  <c r="N8" i="6" s="1"/>
  <c r="D28" i="6"/>
  <c r="D26" i="6"/>
  <c r="D25" i="6"/>
  <c r="J24" i="6"/>
  <c r="I24" i="6"/>
  <c r="D23" i="6"/>
  <c r="D22" i="6"/>
  <c r="D21" i="6" s="1"/>
  <c r="J21" i="6"/>
  <c r="J9" i="6" s="1"/>
  <c r="I21" i="6"/>
  <c r="I8" i="6" s="1"/>
  <c r="D20" i="6"/>
  <c r="D19" i="6"/>
  <c r="K9" i="6"/>
  <c r="F9" i="6"/>
  <c r="E9" i="6"/>
  <c r="M8" i="6"/>
  <c r="E8" i="6"/>
  <c r="O30" i="5"/>
  <c r="N8" i="5" s="1"/>
  <c r="D28" i="5"/>
  <c r="D26" i="5"/>
  <c r="D25" i="5"/>
  <c r="J24" i="5"/>
  <c r="I24" i="5"/>
  <c r="D23" i="5"/>
  <c r="D22" i="5"/>
  <c r="J21" i="5"/>
  <c r="I21" i="5"/>
  <c r="D20" i="5"/>
  <c r="D19" i="5"/>
  <c r="K9" i="5"/>
  <c r="F9" i="5"/>
  <c r="E9" i="5"/>
  <c r="M8" i="5"/>
  <c r="E8" i="5"/>
  <c r="O30" i="4"/>
  <c r="N8" i="4" s="1"/>
  <c r="D28" i="4"/>
  <c r="D26" i="4"/>
  <c r="D25" i="4"/>
  <c r="J24" i="4"/>
  <c r="I24" i="4"/>
  <c r="D23" i="4"/>
  <c r="D22" i="4"/>
  <c r="J21" i="4"/>
  <c r="J9" i="4" s="1"/>
  <c r="I21" i="4"/>
  <c r="I8" i="4" s="1"/>
  <c r="D20" i="4"/>
  <c r="D19" i="4"/>
  <c r="K9" i="4"/>
  <c r="F9" i="4"/>
  <c r="E9" i="4"/>
  <c r="M8" i="4"/>
  <c r="E8" i="4"/>
  <c r="O30" i="3"/>
  <c r="N8" i="3" s="1"/>
  <c r="D28" i="3"/>
  <c r="D26" i="3"/>
  <c r="D25" i="3"/>
  <c r="J24" i="3"/>
  <c r="I24" i="3"/>
  <c r="D23" i="3"/>
  <c r="D22" i="3"/>
  <c r="J21" i="3"/>
  <c r="J9" i="3" s="1"/>
  <c r="J8" i="3" s="1"/>
  <c r="I21" i="3"/>
  <c r="D20" i="3"/>
  <c r="D19" i="3"/>
  <c r="K9" i="3"/>
  <c r="F9" i="3"/>
  <c r="E9" i="3"/>
  <c r="M8" i="3"/>
  <c r="I8" i="3"/>
  <c r="E8" i="3"/>
  <c r="O30" i="2"/>
  <c r="N8" i="2" s="1"/>
  <c r="D28" i="2"/>
  <c r="D26" i="2"/>
  <c r="D25" i="2"/>
  <c r="J24" i="2"/>
  <c r="I24" i="2"/>
  <c r="D23" i="2"/>
  <c r="D22" i="2"/>
  <c r="J21" i="2"/>
  <c r="J9" i="2" s="1"/>
  <c r="I21" i="2"/>
  <c r="I8" i="2" s="1"/>
  <c r="D20" i="2"/>
  <c r="D19" i="2"/>
  <c r="K9" i="2"/>
  <c r="F9" i="2"/>
  <c r="E9" i="2"/>
  <c r="M8" i="2"/>
  <c r="E8" i="2"/>
  <c r="O30" i="1"/>
  <c r="N8" i="1" s="1"/>
  <c r="D28" i="1"/>
  <c r="D26" i="1"/>
  <c r="D25" i="1"/>
  <c r="J24" i="1"/>
  <c r="I24" i="1"/>
  <c r="D23" i="1"/>
  <c r="D22" i="1"/>
  <c r="J21" i="1"/>
  <c r="J9" i="1" s="1"/>
  <c r="I21" i="1"/>
  <c r="D20" i="1"/>
  <c r="D19" i="1"/>
  <c r="K9" i="1"/>
  <c r="F9" i="1"/>
  <c r="E9" i="1"/>
  <c r="M8" i="1"/>
  <c r="I8" i="1"/>
  <c r="E8" i="1"/>
  <c r="D21" i="7" l="1"/>
  <c r="I8" i="7"/>
  <c r="D24" i="7"/>
  <c r="D21" i="1"/>
  <c r="D24" i="1"/>
  <c r="D21" i="8"/>
  <c r="I8" i="8"/>
  <c r="D21" i="10"/>
  <c r="D24" i="6"/>
  <c r="J8" i="6"/>
  <c r="D8" i="6" s="1"/>
  <c r="J9" i="5"/>
  <c r="J8" i="5" s="1"/>
  <c r="I8" i="5"/>
  <c r="D21" i="5"/>
  <c r="J8" i="1"/>
  <c r="J8" i="8"/>
  <c r="D8" i="8" s="1"/>
  <c r="J8" i="10"/>
  <c r="J8" i="7"/>
  <c r="D24" i="3"/>
  <c r="D24" i="5"/>
  <c r="D24" i="11"/>
  <c r="J8" i="4"/>
  <c r="D8" i="4" s="1"/>
  <c r="D21" i="4"/>
  <c r="D21" i="3"/>
  <c r="D8" i="12"/>
  <c r="D8" i="3"/>
  <c r="D24" i="4"/>
  <c r="D8" i="11"/>
  <c r="D8" i="1"/>
  <c r="J8" i="9"/>
  <c r="D8" i="9" s="1"/>
  <c r="D8" i="10"/>
  <c r="D24" i="2"/>
  <c r="D21" i="2"/>
  <c r="J8" i="2"/>
  <c r="D8" i="2" s="1"/>
  <c r="H9" i="13"/>
  <c r="G9" i="13"/>
  <c r="H9" i="20"/>
  <c r="G9" i="20"/>
  <c r="H9" i="19"/>
  <c r="G9" i="19"/>
  <c r="H9" i="18"/>
  <c r="G9" i="18"/>
  <c r="H9" i="17"/>
  <c r="G9" i="17"/>
  <c r="H9" i="16"/>
  <c r="G9" i="16"/>
  <c r="H9" i="15"/>
  <c r="G9" i="15"/>
  <c r="D8" i="7" l="1"/>
  <c r="D8" i="5"/>
  <c r="F12" i="13"/>
  <c r="K36" i="13"/>
  <c r="J36" i="13"/>
  <c r="I36" i="13"/>
  <c r="K35" i="13"/>
  <c r="J35" i="13"/>
  <c r="I35" i="13"/>
  <c r="K34" i="13"/>
  <c r="J34" i="13"/>
  <c r="I34" i="13"/>
  <c r="N30" i="13"/>
  <c r="O29" i="13"/>
  <c r="O28" i="13"/>
  <c r="M29" i="13"/>
  <c r="M28" i="13"/>
  <c r="J28" i="13"/>
  <c r="I28" i="13"/>
  <c r="J26" i="13"/>
  <c r="I26" i="13"/>
  <c r="J25" i="13"/>
  <c r="I25" i="13"/>
  <c r="J23" i="13"/>
  <c r="I23" i="13"/>
  <c r="J22" i="13"/>
  <c r="I22" i="13"/>
  <c r="J20" i="13"/>
  <c r="I20" i="13"/>
  <c r="J19" i="13"/>
  <c r="L19" i="13"/>
  <c r="K19" i="13"/>
  <c r="K9" i="13" s="1"/>
  <c r="F15" i="13"/>
  <c r="F14" i="13"/>
  <c r="F13" i="13"/>
  <c r="F10" i="13"/>
  <c r="E17" i="13"/>
  <c r="E16" i="13"/>
  <c r="E15" i="13"/>
  <c r="E14" i="13"/>
  <c r="E13" i="13"/>
  <c r="E12" i="13"/>
  <c r="E11" i="13"/>
  <c r="E10" i="13"/>
  <c r="F12" i="20"/>
  <c r="F12" i="19"/>
  <c r="F12" i="18"/>
  <c r="F12" i="17"/>
  <c r="F12" i="16"/>
  <c r="F12" i="15"/>
  <c r="K36" i="20"/>
  <c r="J36" i="20"/>
  <c r="I36" i="20"/>
  <c r="K35" i="20"/>
  <c r="J35" i="20"/>
  <c r="I35" i="20"/>
  <c r="K34" i="20"/>
  <c r="J34" i="20"/>
  <c r="I34" i="20"/>
  <c r="N30" i="20"/>
  <c r="O29" i="20"/>
  <c r="O28" i="20"/>
  <c r="O30" i="20" s="1"/>
  <c r="M29" i="20"/>
  <c r="M28" i="20"/>
  <c r="J28" i="20"/>
  <c r="I28" i="20"/>
  <c r="J26" i="20"/>
  <c r="I26" i="20"/>
  <c r="J25" i="20"/>
  <c r="I25" i="20"/>
  <c r="D25" i="20" s="1"/>
  <c r="J23" i="20"/>
  <c r="I23" i="20"/>
  <c r="D23" i="20" s="1"/>
  <c r="J22" i="20"/>
  <c r="J21" i="20" s="1"/>
  <c r="I22" i="20"/>
  <c r="D22" i="20" s="1"/>
  <c r="J20" i="20"/>
  <c r="I20" i="20"/>
  <c r="D20" i="20" s="1"/>
  <c r="L19" i="20"/>
  <c r="K19" i="20"/>
  <c r="K9" i="20" s="1"/>
  <c r="J19" i="20"/>
  <c r="F15" i="20"/>
  <c r="F14" i="20"/>
  <c r="F13" i="20"/>
  <c r="F10" i="20"/>
  <c r="E11" i="20"/>
  <c r="E12" i="20"/>
  <c r="E13" i="20"/>
  <c r="E14" i="20"/>
  <c r="E15" i="20"/>
  <c r="E16" i="20"/>
  <c r="E17" i="20"/>
  <c r="E10" i="20"/>
  <c r="J35" i="19"/>
  <c r="J36" i="19"/>
  <c r="I36" i="19"/>
  <c r="I35" i="19"/>
  <c r="J34" i="19"/>
  <c r="I34" i="19"/>
  <c r="N30" i="19"/>
  <c r="O29" i="19"/>
  <c r="O28" i="19"/>
  <c r="M29" i="19"/>
  <c r="M28" i="19"/>
  <c r="J28" i="19"/>
  <c r="I28" i="19"/>
  <c r="J26" i="19"/>
  <c r="I26" i="19"/>
  <c r="J25" i="19"/>
  <c r="I25" i="19"/>
  <c r="J23" i="19"/>
  <c r="I23" i="19"/>
  <c r="J22" i="19"/>
  <c r="I22" i="19"/>
  <c r="J20" i="19"/>
  <c r="I20" i="19"/>
  <c r="L19" i="19"/>
  <c r="K19" i="19"/>
  <c r="K9" i="19" s="1"/>
  <c r="J19" i="19"/>
  <c r="F15" i="19"/>
  <c r="F14" i="19"/>
  <c r="F13" i="19"/>
  <c r="F10" i="19"/>
  <c r="E17" i="19"/>
  <c r="E16" i="19"/>
  <c r="E15" i="19"/>
  <c r="E14" i="19"/>
  <c r="E13" i="19"/>
  <c r="E12" i="19"/>
  <c r="E11" i="19"/>
  <c r="E10" i="19"/>
  <c r="I35" i="18"/>
  <c r="I36" i="18"/>
  <c r="J35" i="18"/>
  <c r="J36" i="18"/>
  <c r="J34" i="18"/>
  <c r="I34" i="18"/>
  <c r="N30" i="18"/>
  <c r="O29" i="18"/>
  <c r="O28" i="18"/>
  <c r="O30" i="18" s="1"/>
  <c r="N8" i="18" s="1"/>
  <c r="M29" i="18"/>
  <c r="M28" i="18"/>
  <c r="I26" i="18"/>
  <c r="J26" i="18"/>
  <c r="J24" i="18" s="1"/>
  <c r="I28" i="18"/>
  <c r="J28" i="18"/>
  <c r="J25" i="18"/>
  <c r="I25" i="18"/>
  <c r="I24" i="18" s="1"/>
  <c r="I23" i="18"/>
  <c r="J23" i="18"/>
  <c r="J22" i="18"/>
  <c r="I22" i="18"/>
  <c r="I21" i="18" s="1"/>
  <c r="I8" i="18" s="1"/>
  <c r="I20" i="18"/>
  <c r="J20" i="18"/>
  <c r="K19" i="18"/>
  <c r="K9" i="18" s="1"/>
  <c r="L19" i="18"/>
  <c r="J19" i="18"/>
  <c r="F10" i="18"/>
  <c r="F14" i="18"/>
  <c r="F15" i="18"/>
  <c r="F9" i="18" s="1"/>
  <c r="F13" i="18"/>
  <c r="E11" i="18"/>
  <c r="E12" i="18"/>
  <c r="E13" i="18"/>
  <c r="E14" i="18"/>
  <c r="E15" i="18"/>
  <c r="E16" i="18"/>
  <c r="E17" i="18"/>
  <c r="E10" i="18"/>
  <c r="I35" i="17"/>
  <c r="I36" i="17"/>
  <c r="J35" i="17"/>
  <c r="J36" i="17"/>
  <c r="J34" i="17"/>
  <c r="I34" i="17"/>
  <c r="M30" i="17"/>
  <c r="N30" i="17"/>
  <c r="O28" i="17"/>
  <c r="O30" i="17" s="1"/>
  <c r="N8" i="17" s="1"/>
  <c r="O29" i="17"/>
  <c r="M29" i="17"/>
  <c r="M8" i="17" s="1"/>
  <c r="M28" i="17"/>
  <c r="I26" i="17"/>
  <c r="I24" i="17" s="1"/>
  <c r="J26" i="17"/>
  <c r="D26" i="17" s="1"/>
  <c r="I28" i="17"/>
  <c r="D28" i="17" s="1"/>
  <c r="J28" i="17"/>
  <c r="J25" i="17"/>
  <c r="I25" i="17"/>
  <c r="I23" i="17"/>
  <c r="D23" i="17" s="1"/>
  <c r="J23" i="17"/>
  <c r="J22" i="17"/>
  <c r="I22" i="17"/>
  <c r="I20" i="17"/>
  <c r="J20" i="17"/>
  <c r="K19" i="17"/>
  <c r="K9" i="17" s="1"/>
  <c r="L19" i="17"/>
  <c r="J19" i="17"/>
  <c r="F13" i="17"/>
  <c r="F14" i="17"/>
  <c r="F15" i="17"/>
  <c r="F10" i="17"/>
  <c r="E11" i="17"/>
  <c r="E12" i="17"/>
  <c r="E13" i="17"/>
  <c r="E14" i="17"/>
  <c r="E15" i="17"/>
  <c r="E16" i="17"/>
  <c r="E17" i="17"/>
  <c r="E10" i="17"/>
  <c r="J35" i="16"/>
  <c r="J36" i="16"/>
  <c r="I35" i="16"/>
  <c r="I36" i="16"/>
  <c r="J34" i="16"/>
  <c r="I34" i="16"/>
  <c r="O29" i="16"/>
  <c r="N30" i="16"/>
  <c r="O28" i="16"/>
  <c r="M29" i="16"/>
  <c r="M28" i="16"/>
  <c r="I26" i="16"/>
  <c r="J26" i="16"/>
  <c r="I28" i="16"/>
  <c r="J28" i="16"/>
  <c r="J25" i="16"/>
  <c r="I25" i="16"/>
  <c r="I23" i="16"/>
  <c r="J23" i="16"/>
  <c r="J22" i="16"/>
  <c r="I22" i="16"/>
  <c r="I20" i="16"/>
  <c r="J20" i="16"/>
  <c r="D20" i="16" s="1"/>
  <c r="K19" i="16"/>
  <c r="K9" i="16" s="1"/>
  <c r="L19" i="16"/>
  <c r="J19" i="16"/>
  <c r="F13" i="16"/>
  <c r="F14" i="16"/>
  <c r="F15" i="16"/>
  <c r="F10" i="16"/>
  <c r="E11" i="16"/>
  <c r="E12" i="16"/>
  <c r="E13" i="16"/>
  <c r="E14" i="16"/>
  <c r="E15" i="16"/>
  <c r="E16" i="16"/>
  <c r="E17" i="16"/>
  <c r="E10" i="16"/>
  <c r="F13" i="15"/>
  <c r="F14" i="15"/>
  <c r="F15" i="15"/>
  <c r="F10" i="15"/>
  <c r="E11" i="15"/>
  <c r="E12" i="15"/>
  <c r="E13" i="15"/>
  <c r="E14" i="15"/>
  <c r="E15" i="15"/>
  <c r="E16" i="15"/>
  <c r="E17" i="15"/>
  <c r="E10" i="15"/>
  <c r="I35" i="15"/>
  <c r="I36" i="15"/>
  <c r="J35" i="15"/>
  <c r="J36" i="15"/>
  <c r="J34" i="15"/>
  <c r="I34" i="15"/>
  <c r="O29" i="15"/>
  <c r="N30" i="15"/>
  <c r="O28" i="15"/>
  <c r="M29" i="15"/>
  <c r="M28" i="15"/>
  <c r="I28" i="15"/>
  <c r="J28" i="15"/>
  <c r="I26" i="15"/>
  <c r="J26" i="15"/>
  <c r="J24" i="15" s="1"/>
  <c r="J25" i="15"/>
  <c r="I25" i="15"/>
  <c r="I23" i="15"/>
  <c r="J23" i="15"/>
  <c r="J22" i="15"/>
  <c r="I22" i="15"/>
  <c r="I20" i="15"/>
  <c r="J20" i="15"/>
  <c r="K19" i="15"/>
  <c r="K9" i="15" s="1"/>
  <c r="L19" i="15"/>
  <c r="J19" i="15"/>
  <c r="I21" i="20"/>
  <c r="M8" i="20"/>
  <c r="D28" i="18"/>
  <c r="D25" i="18"/>
  <c r="D23" i="18"/>
  <c r="D22" i="18"/>
  <c r="D21" i="18" s="1"/>
  <c r="J21" i="18"/>
  <c r="D20" i="18"/>
  <c r="D19" i="18"/>
  <c r="M8" i="18"/>
  <c r="D25" i="17"/>
  <c r="D20" i="17"/>
  <c r="I21" i="16"/>
  <c r="D28" i="20" l="1"/>
  <c r="N8" i="20"/>
  <c r="D22" i="17"/>
  <c r="I21" i="17"/>
  <c r="I8" i="17" s="1"/>
  <c r="J21" i="17"/>
  <c r="D26" i="20"/>
  <c r="J24" i="20"/>
  <c r="J24" i="17"/>
  <c r="E9" i="20"/>
  <c r="F9" i="17"/>
  <c r="E9" i="17"/>
  <c r="F9" i="20"/>
  <c r="M8" i="16"/>
  <c r="D28" i="16"/>
  <c r="D26" i="13"/>
  <c r="E9" i="18"/>
  <c r="D21" i="20"/>
  <c r="D24" i="20"/>
  <c r="I24" i="16"/>
  <c r="O30" i="16"/>
  <c r="N8" i="16" s="1"/>
  <c r="O30" i="19"/>
  <c r="N8" i="19" s="1"/>
  <c r="D26" i="16"/>
  <c r="J24" i="16"/>
  <c r="I8" i="16"/>
  <c r="D23" i="16"/>
  <c r="D22" i="16"/>
  <c r="E9" i="16"/>
  <c r="F9" i="16"/>
  <c r="O30" i="13"/>
  <c r="N8" i="13" s="1"/>
  <c r="D20" i="15"/>
  <c r="J24" i="19"/>
  <c r="D25" i="19"/>
  <c r="D22" i="19"/>
  <c r="I21" i="19"/>
  <c r="I24" i="20"/>
  <c r="I8" i="20" s="1"/>
  <c r="I21" i="15"/>
  <c r="D20" i="19"/>
  <c r="D23" i="19"/>
  <c r="M8" i="19"/>
  <c r="I21" i="13"/>
  <c r="D28" i="13"/>
  <c r="J21" i="16"/>
  <c r="D28" i="19"/>
  <c r="J21" i="13"/>
  <c r="J24" i="13"/>
  <c r="D19" i="17"/>
  <c r="D26" i="18"/>
  <c r="D24" i="18" s="1"/>
  <c r="D19" i="16"/>
  <c r="D19" i="20"/>
  <c r="D23" i="15"/>
  <c r="D26" i="15"/>
  <c r="M8" i="15"/>
  <c r="J9" i="18"/>
  <c r="J8" i="18" s="1"/>
  <c r="J9" i="20"/>
  <c r="J8" i="20" s="1"/>
  <c r="D22" i="13"/>
  <c r="O30" i="15"/>
  <c r="N8" i="15" s="1"/>
  <c r="M8" i="13"/>
  <c r="D20" i="13"/>
  <c r="D22" i="15"/>
  <c r="I24" i="13"/>
  <c r="D25" i="13"/>
  <c r="I24" i="19"/>
  <c r="D26" i="19"/>
  <c r="J21" i="15"/>
  <c r="J9" i="15" s="1"/>
  <c r="J8" i="15" s="1"/>
  <c r="J21" i="19"/>
  <c r="D23" i="13"/>
  <c r="D19" i="19"/>
  <c r="D19" i="13"/>
  <c r="F9" i="13"/>
  <c r="E9" i="19"/>
  <c r="F9" i="19"/>
  <c r="E8" i="18"/>
  <c r="E8" i="20"/>
  <c r="D21" i="17"/>
  <c r="D24" i="17"/>
  <c r="E8" i="17"/>
  <c r="E8" i="16"/>
  <c r="D28" i="15"/>
  <c r="E8" i="19"/>
  <c r="E8" i="15"/>
  <c r="E8" i="13"/>
  <c r="E9" i="13"/>
  <c r="D8" i="18"/>
  <c r="D25" i="16"/>
  <c r="F9" i="15"/>
  <c r="E9" i="15"/>
  <c r="D25" i="15"/>
  <c r="I24" i="15"/>
  <c r="D19" i="15"/>
  <c r="J9" i="17" l="1"/>
  <c r="J8" i="17" s="1"/>
  <c r="D21" i="15"/>
  <c r="D24" i="13"/>
  <c r="J9" i="16"/>
  <c r="J8" i="16" s="1"/>
  <c r="D8" i="16" s="1"/>
  <c r="D8" i="17"/>
  <c r="D24" i="19"/>
  <c r="D21" i="19"/>
  <c r="D24" i="16"/>
  <c r="D21" i="16"/>
  <c r="I8" i="13"/>
  <c r="I8" i="19"/>
  <c r="J9" i="19"/>
  <c r="J8" i="19" s="1"/>
  <c r="J9" i="13"/>
  <c r="J8" i="13" s="1"/>
  <c r="I8" i="15"/>
  <c r="D8" i="15" s="1"/>
  <c r="D21" i="13"/>
  <c r="D8" i="20"/>
  <c r="D24" i="15"/>
  <c r="D8" i="19" l="1"/>
  <c r="D8" i="13"/>
</calcChain>
</file>

<file path=xl/sharedStrings.xml><?xml version="1.0" encoding="utf-8"?>
<sst xmlns="http://schemas.openxmlformats.org/spreadsheetml/2006/main" count="878" uniqueCount="53">
  <si>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</si>
  <si>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</si>
  <si>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</si>
  <si>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</si>
  <si>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</si>
  <si>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</si>
  <si>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</si>
  <si>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Նախարարություն դիմած քաղաքացիներ</t>
  </si>
  <si>
    <t>Նախարարությունում գրանցված մտից փաստաթղթերի վերաբերյալ</t>
  </si>
  <si>
    <t>Ընդանելություն Նախարարի մոտ</t>
  </si>
  <si>
    <t>Ընդանելություն փոխնախարարի մոտ</t>
  </si>
  <si>
    <t>Փաստաթուղթ</t>
  </si>
  <si>
    <t>Փաստաթղթերի քանակը ըստ տեսակների</t>
  </si>
  <si>
    <t xml:space="preserve">Կառավարությունից ստացված 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</si>
  <si>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</si>
  <si>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</si>
  <si>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</si>
  <si>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</si>
  <si>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 աշխատակազմի ղեկավարի մոտ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</si>
  <si>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</si>
  <si>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</si>
  <si>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</si>
  <si>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</si>
  <si>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</si>
  <si>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</si>
  <si>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</si>
  <si>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</si>
  <si>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2018թ. ___________________ ամսվա ընթացքում</t>
  </si>
  <si>
    <t>Քաղաքացիների ընդունելություններ</t>
  </si>
  <si>
    <t>Ընդունելության քանակ</t>
  </si>
  <si>
    <t>Մասնակիցների քանակ</t>
  </si>
  <si>
    <t xml:space="preserve">Քարտուղարության պետ՝ </t>
  </si>
  <si>
    <t>______________    Գ.Հովհաննիսյան</t>
  </si>
  <si>
    <t>1. Մուտքագրված հրաման</t>
  </si>
  <si>
    <t>2. Իրավ.ակտերի տեղեկացում</t>
  </si>
  <si>
    <t>3. Շրջաբերական</t>
  </si>
  <si>
    <t>4. Հանձնարարական</t>
  </si>
  <si>
    <t>5. Նիստերի արձանագրություն</t>
  </si>
  <si>
    <t>6. Քաղ. ընդուն. Արձանագրութ.</t>
  </si>
  <si>
    <t>7. Քաղ. ընդուն. Ցուցակ</t>
  </si>
  <si>
    <t>8. Զեկուցագիր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</si>
  <si>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</si>
  <si>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</si>
  <si>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</si>
  <si>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</si>
  <si>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</si>
  <si>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2018թ. հունվար ամսվա ընթացքում</t>
  </si>
  <si>
    <t>2018թ.  փետրվար ամսվա ընթացքում</t>
  </si>
  <si>
    <t>2018թ. մարտ ամսվա ընթացքում</t>
  </si>
  <si>
    <t>2018թ. ապրիլ ամսվա ընթացքում</t>
  </si>
  <si>
    <t>2018թ. մայիս ամսվա ընթացքում</t>
  </si>
  <si>
    <t>2018թ. հունիս ամսվա ընթացքում</t>
  </si>
  <si>
    <t>2018թ. հուլիս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</si>
</sst>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sz val="10"/>
      <color rgb="FF00B050"/>
      <name val="Sylfaen"/>
      <family val="1"/>
    </font>
  </fonts>
  <fills count="13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darkUp">
        <fgColor theme="0" tint="-0.24994659260841701"/>
        <bgColor rgb="FFFFFF99"/>
      </patternFill>
    </fill>
    <fill>
      <patternFill patternType="darkUp">
        <fgColor theme="0" tint="-0.24994659260841701"/>
        <bgColor rgb="FFFFFF00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6" borderId="1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2" fillId="0" borderId="0" xfId="0" applyFont="1" applyFill="1"/>
    <xf numFmtId="0" fontId="6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" fillId="0" borderId="19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2" fillId="7" borderId="11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left" vertical="center"/>
    </xf>
    <xf numFmtId="0" fontId="1" fillId="6" borderId="15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left" vertical="center"/>
    </xf>
    <xf numFmtId="0" fontId="1" fillId="9" borderId="4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1" fillId="9" borderId="3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14" fillId="10" borderId="1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6" fillId="8" borderId="24" xfId="0" applyFont="1" applyFill="1" applyBorder="1" applyAlignment="1">
      <alignment horizontal="center" vertical="center"/>
    </xf>
    <xf numFmtId="0" fontId="5" fillId="4" borderId="41" xfId="0" applyFont="1" applyFill="1" applyBorder="1" applyAlignment="1">
      <alignment horizontal="center" vertical="center"/>
    </xf>
    <xf numFmtId="0" fontId="14" fillId="10" borderId="3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 wrapText="1"/>
    </xf>
    <xf numFmtId="0" fontId="11" fillId="9" borderId="22" xfId="0" applyFont="1" applyFill="1" applyBorder="1" applyAlignment="1">
      <alignment horizontal="center" vertical="center" wrapText="1"/>
    </xf>
    <xf numFmtId="0" fontId="11" fillId="9" borderId="25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vertical="center"/>
    </xf>
    <xf numFmtId="0" fontId="8" fillId="5" borderId="16" xfId="0" applyFont="1" applyFill="1" applyBorder="1" applyAlignment="1">
      <alignment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9" borderId="22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1" fillId="9" borderId="18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0" fontId="8" fillId="5" borderId="29" xfId="0" applyFont="1" applyFill="1" applyBorder="1" applyAlignment="1">
      <alignment vertical="center"/>
    </xf>
    <xf numFmtId="0" fontId="8" fillId="5" borderId="41" xfId="0" applyFont="1" applyFill="1" applyBorder="1" applyAlignment="1">
      <alignment horizontal="center" vertical="center"/>
    </xf>
    <xf numFmtId="0" fontId="8" fillId="5" borderId="47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2" fillId="11" borderId="1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36" xfId="0" applyFont="1" applyFill="1" applyBorder="1" applyAlignment="1">
      <alignment vertical="center"/>
    </xf>
    <xf numFmtId="0" fontId="1" fillId="2" borderId="58" xfId="0" applyFont="1" applyFill="1" applyBorder="1" applyAlignment="1">
      <alignment vertical="center"/>
    </xf>
    <xf numFmtId="0" fontId="1" fillId="10" borderId="25" xfId="0" applyFont="1" applyFill="1" applyBorder="1" applyAlignment="1">
      <alignment horizontal="center" vertical="center"/>
    </xf>
    <xf numFmtId="0" fontId="3" fillId="10" borderId="10" xfId="0" applyFont="1" applyFill="1" applyBorder="1" applyAlignment="1">
      <alignment horizontal="center" vertical="center"/>
    </xf>
    <xf numFmtId="0" fontId="14" fillId="10" borderId="24" xfId="0" applyFont="1" applyFill="1" applyBorder="1" applyAlignment="1">
      <alignment horizontal="center" vertical="center"/>
    </xf>
    <xf numFmtId="0" fontId="1" fillId="5" borderId="59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1" fillId="5" borderId="6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7" borderId="60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left" vertical="center"/>
    </xf>
    <xf numFmtId="0" fontId="1" fillId="6" borderId="60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2" fillId="8" borderId="60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2" fillId="8" borderId="6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8" fillId="5" borderId="42" xfId="0" applyFont="1" applyFill="1" applyBorder="1" applyAlignment="1">
      <alignment horizontal="center" vertical="center"/>
    </xf>
    <xf numFmtId="0" fontId="13" fillId="9" borderId="12" xfId="0" applyFont="1" applyFill="1" applyBorder="1" applyAlignment="1">
      <alignment horizontal="center" vertical="center" wrapText="1"/>
    </xf>
    <xf numFmtId="0" fontId="13" fillId="9" borderId="25" xfId="0" applyFont="1" applyFill="1" applyBorder="1" applyAlignment="1">
      <alignment horizontal="center" vertical="center" wrapText="1"/>
    </xf>
    <xf numFmtId="0" fontId="13" fillId="9" borderId="18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8" fillId="5" borderId="62" xfId="0" applyFont="1" applyFill="1" applyBorder="1" applyAlignment="1">
      <alignment vertical="center"/>
    </xf>
    <xf numFmtId="0" fontId="8" fillId="5" borderId="54" xfId="0" applyFont="1" applyFill="1" applyBorder="1" applyAlignment="1">
      <alignment vertical="center"/>
    </xf>
    <xf numFmtId="0" fontId="8" fillId="5" borderId="63" xfId="0" applyFont="1" applyFill="1" applyBorder="1" applyAlignment="1">
      <alignment horizontal="center" vertical="center"/>
    </xf>
    <xf numFmtId="0" fontId="8" fillId="5" borderId="65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2" fillId="0" borderId="0" xfId="0" applyFont="1" applyAlignment="1"/>
    <xf numFmtId="0" fontId="16" fillId="12" borderId="1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42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6" borderId="42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9" borderId="43" xfId="0" applyFont="1" applyFill="1" applyBorder="1" applyAlignment="1">
      <alignment horizontal="center" vertical="center" wrapText="1"/>
    </xf>
    <xf numFmtId="0" fontId="1" fillId="9" borderId="44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8" fillId="5" borderId="63" xfId="0" applyFont="1" applyFill="1" applyBorder="1" applyAlignment="1">
      <alignment horizontal="center" vertical="center"/>
    </xf>
    <xf numFmtId="0" fontId="8" fillId="5" borderId="64" xfId="0" applyFont="1" applyFill="1" applyBorder="1" applyAlignment="1">
      <alignment horizontal="center" vertical="center"/>
    </xf>
    <xf numFmtId="0" fontId="8" fillId="5" borderId="6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  <xf numFmtId="0" fontId="9" fillId="9" borderId="46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21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53" xfId="0" applyFont="1" applyFill="1" applyBorder="1" applyAlignment="1">
      <alignment horizontal="center" vertical="center"/>
    </xf>
    <xf numFmtId="0" fontId="1" fillId="10" borderId="36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3" fillId="9" borderId="37" xfId="0" applyFont="1" applyFill="1" applyBorder="1" applyAlignment="1">
      <alignment horizontal="center" vertical="center" wrapText="1"/>
    </xf>
    <xf numFmtId="0" fontId="13" fillId="9" borderId="28" xfId="0" applyFont="1" applyFill="1" applyBorder="1" applyAlignment="1">
      <alignment horizontal="center" vertical="center" wrapText="1"/>
    </xf>
    <xf numFmtId="0" fontId="1" fillId="2" borderId="5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9" borderId="51" xfId="0" applyFont="1" applyFill="1" applyBorder="1" applyAlignment="1">
      <alignment horizontal="center" vertical="center"/>
    </xf>
    <xf numFmtId="0" fontId="8" fillId="9" borderId="52" xfId="0" applyFont="1" applyFill="1" applyBorder="1" applyAlignment="1">
      <alignment horizontal="center" vertical="center"/>
    </xf>
    <xf numFmtId="0" fontId="8" fillId="9" borderId="53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 wrapText="1"/>
    </xf>
    <xf numFmtId="0" fontId="10" fillId="9" borderId="39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/>
    </xf>
    <xf numFmtId="0" fontId="1" fillId="9" borderId="55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/>
    </xf>
    <xf numFmtId="0" fontId="1" fillId="9" borderId="45" xfId="0" applyFont="1" applyFill="1" applyBorder="1" applyAlignment="1">
      <alignment horizontal="center" vertical="center" wrapText="1"/>
    </xf>
    <xf numFmtId="0" fontId="1" fillId="9" borderId="49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3" fillId="9" borderId="39" xfId="0" applyFont="1" applyFill="1" applyBorder="1" applyAlignment="1">
      <alignment horizontal="center" vertical="center" wrapText="1"/>
    </xf>
    <xf numFmtId="0" fontId="1" fillId="9" borderId="37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1" fillId="9" borderId="39" xfId="0" applyFont="1" applyFill="1" applyBorder="1" applyAlignment="1">
      <alignment horizontal="center" vertical="center" wrapText="1"/>
    </xf>
    <xf numFmtId="0" fontId="1" fillId="9" borderId="25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" fillId="10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8" fillId="9" borderId="54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opLeftCell="A4" workbookViewId="0">
      <selection activeCell="N8" sqref="N8:O8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8" width="9.140625" style="2"/>
    <col min="19" max="19" width="9" style="2" customWidth="1"/>
    <col min="20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46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thickBot="1" x14ac:dyDescent="0.35">
      <c r="B7" s="219"/>
      <c r="C7" s="220"/>
      <c r="D7" s="257"/>
      <c r="E7" s="155" t="s">
        <v>25</v>
      </c>
      <c r="F7" s="156" t="s">
        <v>24</v>
      </c>
      <c r="G7" s="157" t="s">
        <v>44</v>
      </c>
      <c r="H7" s="158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4189</v>
      </c>
      <c r="E8" s="223">
        <f>IF(F12=0,F10+F13+F14+F15+E11+E12+E16+E17,F10+F13+F14+F15+E11+F12+E16+E17)</f>
        <v>157</v>
      </c>
      <c r="F8" s="224"/>
      <c r="G8" s="160"/>
      <c r="H8" s="161"/>
      <c r="I8" s="162">
        <f>I20+I21+I24</f>
        <v>3309</v>
      </c>
      <c r="J8" s="198">
        <f>J9+K9</f>
        <v>700</v>
      </c>
      <c r="K8" s="199"/>
      <c r="L8" s="200"/>
      <c r="M8" s="163">
        <f>M28+M29</f>
        <v>23</v>
      </c>
      <c r="N8" s="226">
        <f>N30+O30</f>
        <v>827</v>
      </c>
      <c r="O8" s="227"/>
    </row>
    <row r="9" spans="2:15" ht="18.75" customHeight="1" x14ac:dyDescent="0.3">
      <c r="B9" s="221"/>
      <c r="C9" s="222"/>
      <c r="D9" s="85"/>
      <c r="E9" s="87">
        <f>SUM(E10:E17)</f>
        <v>111</v>
      </c>
      <c r="F9" s="85">
        <f>SUM(F10:F17)</f>
        <v>69</v>
      </c>
      <c r="G9" s="110">
        <v>24</v>
      </c>
      <c r="H9" s="111">
        <v>1</v>
      </c>
      <c r="I9" s="209"/>
      <c r="J9" s="159">
        <f>J19+J20+J21+J24</f>
        <v>480</v>
      </c>
      <c r="K9" s="201">
        <f>K19</f>
        <v>220</v>
      </c>
      <c r="L9" s="202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>
        <v>14</v>
      </c>
      <c r="F10" s="78">
        <v>47</v>
      </c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>
        <v>30</v>
      </c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>
        <v>0</v>
      </c>
      <c r="F12" s="117"/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>
        <v>4</v>
      </c>
      <c r="F13" s="78">
        <v>5</v>
      </c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>
        <v>5</v>
      </c>
      <c r="F14" s="78">
        <v>17</v>
      </c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>
        <v>0</v>
      </c>
      <c r="F15" s="78">
        <v>0</v>
      </c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v>1</v>
      </c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v>57</v>
      </c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619</v>
      </c>
      <c r="E19" s="172"/>
      <c r="F19" s="172"/>
      <c r="G19" s="172"/>
      <c r="H19" s="172"/>
      <c r="I19" s="126"/>
      <c r="J19" s="127">
        <v>73</v>
      </c>
      <c r="K19" s="4">
        <v>220</v>
      </c>
      <c r="L19" s="128">
        <v>326</v>
      </c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2473</v>
      </c>
      <c r="E20" s="97"/>
      <c r="F20" s="97"/>
      <c r="G20" s="97"/>
      <c r="H20" s="97"/>
      <c r="I20" s="130">
        <v>2114</v>
      </c>
      <c r="J20" s="127">
        <v>359</v>
      </c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1204</v>
      </c>
      <c r="E21" s="97"/>
      <c r="F21" s="97"/>
      <c r="G21" s="97"/>
      <c r="H21" s="97"/>
      <c r="I21" s="132">
        <f>I22+I23</f>
        <v>1166</v>
      </c>
      <c r="J21" s="133">
        <f>J22+J23</f>
        <v>38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87</v>
      </c>
      <c r="E22" s="97"/>
      <c r="F22" s="97"/>
      <c r="G22" s="97"/>
      <c r="H22" s="97"/>
      <c r="I22" s="136">
        <v>49</v>
      </c>
      <c r="J22" s="24">
        <v>38</v>
      </c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1117</v>
      </c>
      <c r="E23" s="97"/>
      <c r="F23" s="97"/>
      <c r="G23" s="97"/>
      <c r="H23" s="97"/>
      <c r="I23" s="136">
        <v>1117</v>
      </c>
      <c r="J23" s="24">
        <v>0</v>
      </c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39</v>
      </c>
      <c r="E24" s="97"/>
      <c r="F24" s="97"/>
      <c r="G24" s="97"/>
      <c r="H24" s="97"/>
      <c r="I24" s="132">
        <f>I25+I26</f>
        <v>29</v>
      </c>
      <c r="J24" s="133">
        <f>J25+J26</f>
        <v>10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37</v>
      </c>
      <c r="E25" s="97"/>
      <c r="F25" s="97"/>
      <c r="G25" s="97"/>
      <c r="H25" s="97"/>
      <c r="I25" s="136">
        <v>27</v>
      </c>
      <c r="J25" s="24">
        <v>10</v>
      </c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2</v>
      </c>
      <c r="E26" s="97"/>
      <c r="F26" s="97"/>
      <c r="G26" s="97"/>
      <c r="H26" s="97"/>
      <c r="I26" s="136">
        <v>2</v>
      </c>
      <c r="J26" s="24">
        <v>0</v>
      </c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225</v>
      </c>
      <c r="E28" s="172"/>
      <c r="F28" s="172"/>
      <c r="G28" s="97"/>
      <c r="H28" s="97"/>
      <c r="I28" s="144">
        <v>163</v>
      </c>
      <c r="J28" s="145">
        <v>58</v>
      </c>
      <c r="K28" s="178"/>
      <c r="L28" s="180"/>
      <c r="M28" s="146">
        <v>4</v>
      </c>
      <c r="N28" s="100"/>
      <c r="O28" s="147">
        <v>91</v>
      </c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>
        <v>19</v>
      </c>
      <c r="N29" s="100"/>
      <c r="O29" s="149">
        <v>97</v>
      </c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>
        <v>639</v>
      </c>
      <c r="O30" s="151">
        <f>O28+O29</f>
        <v>188</v>
      </c>
    </row>
    <row r="31" spans="2:15" ht="9" customHeight="1" thickBot="1" x14ac:dyDescent="0.35">
      <c r="B31" s="41"/>
      <c r="C31" s="42"/>
      <c r="D31" s="32"/>
      <c r="E31" s="184"/>
      <c r="F31" s="184"/>
      <c r="G31" s="48"/>
      <c r="H31" s="48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35"/>
      <c r="C32" s="29"/>
      <c r="D32" s="29"/>
      <c r="E32" s="25"/>
      <c r="F32" s="25"/>
      <c r="G32" s="49"/>
      <c r="H32" s="49"/>
      <c r="I32" s="25"/>
      <c r="J32" s="25"/>
      <c r="K32" s="25"/>
      <c r="L32" s="25"/>
      <c r="M32" s="25"/>
      <c r="N32" s="25"/>
      <c r="O32" s="26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54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>
        <v>0</v>
      </c>
      <c r="J34" s="169">
        <v>0</v>
      </c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>
        <v>1</v>
      </c>
      <c r="J35" s="169">
        <v>1</v>
      </c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>
        <v>0</v>
      </c>
      <c r="J36" s="176">
        <v>0</v>
      </c>
      <c r="K36" s="177"/>
      <c r="L36" s="178"/>
      <c r="M36" s="179"/>
      <c r="N36" s="179"/>
      <c r="O36" s="180"/>
    </row>
    <row r="39" spans="2:1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x14ac:dyDescent="0.3">
      <c r="N40" s="34"/>
    </row>
  </sheetData>
  <mergeCells count="64">
    <mergeCell ref="B20:C20"/>
    <mergeCell ref="B22:B23"/>
    <mergeCell ref="B25:B26"/>
    <mergeCell ref="B19:C19"/>
    <mergeCell ref="B1:O1"/>
    <mergeCell ref="B2:O2"/>
    <mergeCell ref="B3:O3"/>
    <mergeCell ref="E5:M5"/>
    <mergeCell ref="N5:O7"/>
    <mergeCell ref="E6:F6"/>
    <mergeCell ref="I6:I7"/>
    <mergeCell ref="J6:L6"/>
    <mergeCell ref="M6:M7"/>
    <mergeCell ref="K7:L7"/>
    <mergeCell ref="D5:D7"/>
    <mergeCell ref="O9:O17"/>
    <mergeCell ref="B5:C9"/>
    <mergeCell ref="E19:H19"/>
    <mergeCell ref="E8:F8"/>
    <mergeCell ref="E18:H18"/>
    <mergeCell ref="N8:O8"/>
    <mergeCell ref="B10:D10"/>
    <mergeCell ref="B11:D11"/>
    <mergeCell ref="B12:D12"/>
    <mergeCell ref="B13:D13"/>
    <mergeCell ref="B14:D14"/>
    <mergeCell ref="B15:D15"/>
    <mergeCell ref="B16:D16"/>
    <mergeCell ref="B17:D17"/>
    <mergeCell ref="B18:C18"/>
    <mergeCell ref="G6:H6"/>
    <mergeCell ref="G10:H17"/>
    <mergeCell ref="I9:I17"/>
    <mergeCell ref="M19:M26"/>
    <mergeCell ref="N19:N26"/>
    <mergeCell ref="M9:M17"/>
    <mergeCell ref="N9:N17"/>
    <mergeCell ref="J8:L8"/>
    <mergeCell ref="K9:L9"/>
    <mergeCell ref="O19:O26"/>
    <mergeCell ref="K20:K26"/>
    <mergeCell ref="L20:L26"/>
    <mergeCell ref="E27:H27"/>
    <mergeCell ref="B28:C28"/>
    <mergeCell ref="C34:F34"/>
    <mergeCell ref="J34:K34"/>
    <mergeCell ref="L34:O34"/>
    <mergeCell ref="E31:F31"/>
    <mergeCell ref="I31:L31"/>
    <mergeCell ref="B33:F33"/>
    <mergeCell ref="J33:K33"/>
    <mergeCell ref="L33:O33"/>
    <mergeCell ref="E28:F28"/>
    <mergeCell ref="K28:L28"/>
    <mergeCell ref="E29:F29"/>
    <mergeCell ref="I29:L29"/>
    <mergeCell ref="E30:F30"/>
    <mergeCell ref="I30:L30"/>
    <mergeCell ref="C35:F35"/>
    <mergeCell ref="J35:K35"/>
    <mergeCell ref="L35:O35"/>
    <mergeCell ref="C36:F36"/>
    <mergeCell ref="J36:K36"/>
    <mergeCell ref="L36:O36"/>
  </mergeCells>
  <pageMargins left="0" right="0" top="0" bottom="0" header="0.3" footer="0.3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opLeftCell="A37" workbookViewId="0">
      <selection activeCell="E39" sqref="E39:M39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90" t="s">
        <v>24</v>
      </c>
      <c r="G7" s="103" t="s">
        <v>44</v>
      </c>
      <c r="H7" s="104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0</v>
      </c>
      <c r="E8" s="258">
        <f>IF(F12=0,F10+F13+F14+F15+E11+E12+E16+E17,F10+F13+F14+F15+E11+F12+E16+E17)</f>
        <v>0</v>
      </c>
      <c r="F8" s="259"/>
      <c r="G8" s="106"/>
      <c r="H8" s="107"/>
      <c r="I8" s="108">
        <f>I20+I21+I24</f>
        <v>0</v>
      </c>
      <c r="J8" s="260">
        <f>J9+K9</f>
        <v>0</v>
      </c>
      <c r="K8" s="261"/>
      <c r="L8" s="262"/>
      <c r="M8" s="109">
        <f>M28+M29</f>
        <v>0</v>
      </c>
      <c r="N8" s="226">
        <f>N30+O30</f>
        <v>0</v>
      </c>
      <c r="O8" s="227"/>
    </row>
    <row r="9" spans="2:15" ht="18.75" customHeight="1" x14ac:dyDescent="0.3">
      <c r="B9" s="221"/>
      <c r="C9" s="222"/>
      <c r="D9" s="85"/>
      <c r="E9" s="87">
        <f>SUM(E10:E17)</f>
        <v>0</v>
      </c>
      <c r="F9" s="85">
        <f>SUM(F10:F17)</f>
        <v>0</v>
      </c>
      <c r="G9" s="110"/>
      <c r="H9" s="111"/>
      <c r="I9" s="209"/>
      <c r="J9" s="112">
        <f>J19+J20+J21+J24</f>
        <v>0</v>
      </c>
      <c r="K9" s="263">
        <f>K19</f>
        <v>0</v>
      </c>
      <c r="L9" s="264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/>
      <c r="F10" s="78"/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/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/>
      <c r="F12" s="117"/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/>
      <c r="F13" s="78"/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/>
      <c r="F14" s="78"/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/>
      <c r="F15" s="78"/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/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/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0</v>
      </c>
      <c r="E19" s="172"/>
      <c r="F19" s="172"/>
      <c r="G19" s="172"/>
      <c r="H19" s="172"/>
      <c r="I19" s="126"/>
      <c r="J19" s="127"/>
      <c r="K19" s="4"/>
      <c r="L19" s="128"/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0</v>
      </c>
      <c r="E20" s="97"/>
      <c r="F20" s="97"/>
      <c r="G20" s="97"/>
      <c r="H20" s="97"/>
      <c r="I20" s="130"/>
      <c r="J20" s="127"/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0</v>
      </c>
      <c r="E21" s="97"/>
      <c r="F21" s="97"/>
      <c r="G21" s="97"/>
      <c r="H21" s="97"/>
      <c r="I21" s="132">
        <f>I22+I23</f>
        <v>0</v>
      </c>
      <c r="J21" s="133">
        <f>J22+J23</f>
        <v>0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0</v>
      </c>
      <c r="E22" s="97"/>
      <c r="F22" s="97"/>
      <c r="G22" s="97"/>
      <c r="H22" s="97"/>
      <c r="I22" s="136"/>
      <c r="J22" s="24"/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0</v>
      </c>
      <c r="E23" s="97"/>
      <c r="F23" s="97"/>
      <c r="G23" s="97"/>
      <c r="H23" s="97"/>
      <c r="I23" s="136"/>
      <c r="J23" s="24"/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0</v>
      </c>
      <c r="E24" s="97"/>
      <c r="F24" s="97"/>
      <c r="G24" s="97"/>
      <c r="H24" s="97"/>
      <c r="I24" s="132">
        <f>I25+I26</f>
        <v>0</v>
      </c>
      <c r="J24" s="133">
        <f>J25+J26</f>
        <v>0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0</v>
      </c>
      <c r="E25" s="97"/>
      <c r="F25" s="97"/>
      <c r="G25" s="97"/>
      <c r="H25" s="97"/>
      <c r="I25" s="136"/>
      <c r="J25" s="24"/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0</v>
      </c>
      <c r="E26" s="97"/>
      <c r="F26" s="97"/>
      <c r="G26" s="97"/>
      <c r="H26" s="97"/>
      <c r="I26" s="136"/>
      <c r="J26" s="24"/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0</v>
      </c>
      <c r="E28" s="172"/>
      <c r="F28" s="172"/>
      <c r="G28" s="97"/>
      <c r="H28" s="97"/>
      <c r="I28" s="144"/>
      <c r="J28" s="145"/>
      <c r="K28" s="178"/>
      <c r="L28" s="180"/>
      <c r="M28" s="146"/>
      <c r="N28" s="100"/>
      <c r="O28" s="147"/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/>
      <c r="N29" s="100"/>
      <c r="O29" s="149"/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/>
      <c r="O30" s="151">
        <f>O28+O29</f>
        <v>0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60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/>
      <c r="J34" s="169"/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/>
      <c r="J35" s="169"/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/>
      <c r="J36" s="176"/>
      <c r="K36" s="177"/>
      <c r="L36" s="178"/>
      <c r="M36" s="179"/>
      <c r="N36" s="179"/>
      <c r="O36" s="180"/>
    </row>
    <row r="39" spans="2:15" ht="14.4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ht="14.45" x14ac:dyDescent="0.3">
      <c r="N40" s="34"/>
    </row>
  </sheetData>
  <mergeCells count="64">
    <mergeCell ref="D5:D7"/>
    <mergeCell ref="B1:O1"/>
    <mergeCell ref="B20:C20"/>
    <mergeCell ref="M9:M17"/>
    <mergeCell ref="B18:C18"/>
    <mergeCell ref="E18:H18"/>
    <mergeCell ref="B19:C19"/>
    <mergeCell ref="E19:H19"/>
    <mergeCell ref="B2:O2"/>
    <mergeCell ref="B3:O3"/>
    <mergeCell ref="B5:C9"/>
    <mergeCell ref="E5:M5"/>
    <mergeCell ref="N5:O7"/>
    <mergeCell ref="E6:F6"/>
    <mergeCell ref="G6:H6"/>
    <mergeCell ref="I6:I7"/>
    <mergeCell ref="E30:F30"/>
    <mergeCell ref="I30:L30"/>
    <mergeCell ref="E31:F31"/>
    <mergeCell ref="I31:L31"/>
    <mergeCell ref="M19:M26"/>
    <mergeCell ref="E27:H27"/>
    <mergeCell ref="B33:F33"/>
    <mergeCell ref="J33:K33"/>
    <mergeCell ref="L33:O33"/>
    <mergeCell ref="C34:F34"/>
    <mergeCell ref="J34:K34"/>
    <mergeCell ref="L34:O34"/>
    <mergeCell ref="C35:F35"/>
    <mergeCell ref="J35:K35"/>
    <mergeCell ref="L35:O35"/>
    <mergeCell ref="C36:F36"/>
    <mergeCell ref="J36:K36"/>
    <mergeCell ref="L36:O36"/>
    <mergeCell ref="J6:L6"/>
    <mergeCell ref="M6:M7"/>
    <mergeCell ref="K7:L7"/>
    <mergeCell ref="E8:F8"/>
    <mergeCell ref="N8:O8"/>
    <mergeCell ref="I9:I17"/>
    <mergeCell ref="N9:N17"/>
    <mergeCell ref="O9:O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O19:O26"/>
    <mergeCell ref="K20:K26"/>
    <mergeCell ref="L20:L26"/>
    <mergeCell ref="B22:B23"/>
    <mergeCell ref="B25:B26"/>
    <mergeCell ref="N19:N26"/>
    <mergeCell ref="B28:C28"/>
    <mergeCell ref="E28:F28"/>
    <mergeCell ref="K28:L28"/>
    <mergeCell ref="E29:F29"/>
    <mergeCell ref="I29:L29"/>
  </mergeCells>
  <printOptions horizontalCentered="1"/>
  <pageMargins left="0" right="0" top="0" bottom="0" header="0.3" footer="0.3"/>
  <pageSetup paperSize="9" scale="8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opLeftCell="A31" workbookViewId="0">
      <selection activeCell="E39" sqref="E39:M39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90" t="s">
        <v>24</v>
      </c>
      <c r="G7" s="103" t="s">
        <v>44</v>
      </c>
      <c r="H7" s="104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0</v>
      </c>
      <c r="E8" s="258">
        <f>IF(F12=0,F10+F13+F14+F15+E11+E12+E16+E17,F10+F13+F14+F15+E11+F12+E16+E17)</f>
        <v>0</v>
      </c>
      <c r="F8" s="259"/>
      <c r="G8" s="106"/>
      <c r="H8" s="107"/>
      <c r="I8" s="108">
        <f>I20+I21+I24</f>
        <v>0</v>
      </c>
      <c r="J8" s="260">
        <f>J9+K9</f>
        <v>0</v>
      </c>
      <c r="K8" s="261"/>
      <c r="L8" s="262"/>
      <c r="M8" s="109">
        <f>M28+M29</f>
        <v>0</v>
      </c>
      <c r="N8" s="226">
        <f>N30+O30</f>
        <v>0</v>
      </c>
      <c r="O8" s="227"/>
    </row>
    <row r="9" spans="2:15" ht="18.75" customHeight="1" x14ac:dyDescent="0.3">
      <c r="B9" s="221"/>
      <c r="C9" s="222"/>
      <c r="D9" s="85"/>
      <c r="E9" s="87">
        <f>SUM(E10:E17)</f>
        <v>0</v>
      </c>
      <c r="F9" s="85">
        <f>SUM(F10:F17)</f>
        <v>0</v>
      </c>
      <c r="G9" s="110"/>
      <c r="H9" s="111"/>
      <c r="I9" s="209"/>
      <c r="J9" s="112">
        <f>J19+J20+J21+J24</f>
        <v>0</v>
      </c>
      <c r="K9" s="263">
        <f>K19</f>
        <v>0</v>
      </c>
      <c r="L9" s="264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/>
      <c r="F10" s="78"/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/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/>
      <c r="F12" s="117"/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/>
      <c r="F13" s="78"/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/>
      <c r="F14" s="78"/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/>
      <c r="F15" s="78"/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/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/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0</v>
      </c>
      <c r="E19" s="172"/>
      <c r="F19" s="172"/>
      <c r="G19" s="172"/>
      <c r="H19" s="172"/>
      <c r="I19" s="126"/>
      <c r="J19" s="127"/>
      <c r="K19" s="4"/>
      <c r="L19" s="128"/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0</v>
      </c>
      <c r="E20" s="97"/>
      <c r="F20" s="97"/>
      <c r="G20" s="97"/>
      <c r="H20" s="97"/>
      <c r="I20" s="130"/>
      <c r="J20" s="127"/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0</v>
      </c>
      <c r="E21" s="97"/>
      <c r="F21" s="97"/>
      <c r="G21" s="97"/>
      <c r="H21" s="97"/>
      <c r="I21" s="132">
        <f>I22+I23</f>
        <v>0</v>
      </c>
      <c r="J21" s="133">
        <f>J22+J23</f>
        <v>0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0</v>
      </c>
      <c r="E22" s="97"/>
      <c r="F22" s="97"/>
      <c r="G22" s="97"/>
      <c r="H22" s="97"/>
      <c r="I22" s="136"/>
      <c r="J22" s="24"/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0</v>
      </c>
      <c r="E23" s="97"/>
      <c r="F23" s="97"/>
      <c r="G23" s="97"/>
      <c r="H23" s="97"/>
      <c r="I23" s="136"/>
      <c r="J23" s="24"/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0</v>
      </c>
      <c r="E24" s="97"/>
      <c r="F24" s="97"/>
      <c r="G24" s="97"/>
      <c r="H24" s="97"/>
      <c r="I24" s="132">
        <f>I25+I26</f>
        <v>0</v>
      </c>
      <c r="J24" s="133">
        <f>J25+J26</f>
        <v>0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0</v>
      </c>
      <c r="E25" s="97"/>
      <c r="F25" s="97"/>
      <c r="G25" s="97"/>
      <c r="H25" s="97"/>
      <c r="I25" s="136"/>
      <c r="J25" s="24"/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0</v>
      </c>
      <c r="E26" s="97"/>
      <c r="F26" s="97"/>
      <c r="G26" s="97"/>
      <c r="H26" s="97"/>
      <c r="I26" s="136"/>
      <c r="J26" s="24"/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0</v>
      </c>
      <c r="E28" s="172"/>
      <c r="F28" s="172"/>
      <c r="G28" s="97"/>
      <c r="H28" s="97"/>
      <c r="I28" s="144"/>
      <c r="J28" s="145"/>
      <c r="K28" s="178"/>
      <c r="L28" s="180"/>
      <c r="M28" s="146"/>
      <c r="N28" s="100"/>
      <c r="O28" s="147"/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/>
      <c r="N29" s="100"/>
      <c r="O29" s="149"/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/>
      <c r="O30" s="151">
        <f>O28+O29</f>
        <v>0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60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/>
      <c r="J34" s="169"/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/>
      <c r="J35" s="169"/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/>
      <c r="J36" s="176"/>
      <c r="K36" s="177"/>
      <c r="L36" s="178"/>
      <c r="M36" s="179"/>
      <c r="N36" s="179"/>
      <c r="O36" s="180"/>
    </row>
    <row r="39" spans="2:15" ht="14.4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ht="14.45" x14ac:dyDescent="0.3">
      <c r="N40" s="34"/>
    </row>
  </sheetData>
  <mergeCells count="64">
    <mergeCell ref="D5:D7"/>
    <mergeCell ref="B1:O1"/>
    <mergeCell ref="B20:C20"/>
    <mergeCell ref="M9:M17"/>
    <mergeCell ref="B18:C18"/>
    <mergeCell ref="E18:H18"/>
    <mergeCell ref="B19:C19"/>
    <mergeCell ref="E19:H19"/>
    <mergeCell ref="B2:O2"/>
    <mergeCell ref="B3:O3"/>
    <mergeCell ref="B5:C9"/>
    <mergeCell ref="E5:M5"/>
    <mergeCell ref="N5:O7"/>
    <mergeCell ref="E6:F6"/>
    <mergeCell ref="G6:H6"/>
    <mergeCell ref="I6:I7"/>
    <mergeCell ref="E30:F30"/>
    <mergeCell ref="I30:L30"/>
    <mergeCell ref="E31:F31"/>
    <mergeCell ref="I31:L31"/>
    <mergeCell ref="M19:M26"/>
    <mergeCell ref="E27:H27"/>
    <mergeCell ref="B33:F33"/>
    <mergeCell ref="J33:K33"/>
    <mergeCell ref="L33:O33"/>
    <mergeCell ref="C34:F34"/>
    <mergeCell ref="J34:K34"/>
    <mergeCell ref="L34:O34"/>
    <mergeCell ref="C35:F35"/>
    <mergeCell ref="J35:K35"/>
    <mergeCell ref="L35:O35"/>
    <mergeCell ref="C36:F36"/>
    <mergeCell ref="J36:K36"/>
    <mergeCell ref="L36:O36"/>
    <mergeCell ref="J6:L6"/>
    <mergeCell ref="M6:M7"/>
    <mergeCell ref="K7:L7"/>
    <mergeCell ref="E8:F8"/>
    <mergeCell ref="N8:O8"/>
    <mergeCell ref="I9:I17"/>
    <mergeCell ref="N9:N17"/>
    <mergeCell ref="O9:O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O19:O26"/>
    <mergeCell ref="K20:K26"/>
    <mergeCell ref="L20:L26"/>
    <mergeCell ref="B22:B23"/>
    <mergeCell ref="B25:B26"/>
    <mergeCell ref="N19:N26"/>
    <mergeCell ref="B28:C28"/>
    <mergeCell ref="E28:F28"/>
    <mergeCell ref="K28:L28"/>
    <mergeCell ref="E29:F29"/>
    <mergeCell ref="I29:L29"/>
  </mergeCells>
  <printOptions horizontalCentered="1"/>
  <pageMargins left="0" right="0" top="0" bottom="0" header="0.3" footer="0.3"/>
  <pageSetup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workbookViewId="0">
      <selection activeCell="E51" sqref="E51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90" t="s">
        <v>24</v>
      </c>
      <c r="G7" s="103" t="s">
        <v>44</v>
      </c>
      <c r="H7" s="104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0</v>
      </c>
      <c r="E8" s="258">
        <f>IF(F12=0,F10+F13+F14+F15+E11+E12+E16+E17,F10+F13+F14+F15+E11+F12+E16+E17)</f>
        <v>0</v>
      </c>
      <c r="F8" s="259"/>
      <c r="G8" s="106"/>
      <c r="H8" s="107"/>
      <c r="I8" s="108">
        <f>I20+I21+I24</f>
        <v>0</v>
      </c>
      <c r="J8" s="260">
        <f>J9+K9</f>
        <v>0</v>
      </c>
      <c r="K8" s="261"/>
      <c r="L8" s="262"/>
      <c r="M8" s="109">
        <f>M28+M29</f>
        <v>0</v>
      </c>
      <c r="N8" s="226">
        <f>N30+O30</f>
        <v>0</v>
      </c>
      <c r="O8" s="227"/>
    </row>
    <row r="9" spans="2:15" ht="18.75" customHeight="1" x14ac:dyDescent="0.3">
      <c r="B9" s="221"/>
      <c r="C9" s="222"/>
      <c r="D9" s="85"/>
      <c r="E9" s="87">
        <f>SUM(E10:E17)</f>
        <v>0</v>
      </c>
      <c r="F9" s="85">
        <f>SUM(F10:F17)</f>
        <v>0</v>
      </c>
      <c r="G9" s="110"/>
      <c r="H9" s="111"/>
      <c r="I9" s="209"/>
      <c r="J9" s="112">
        <f>J19+J20+J21+J24</f>
        <v>0</v>
      </c>
      <c r="K9" s="263">
        <f>K19</f>
        <v>0</v>
      </c>
      <c r="L9" s="264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/>
      <c r="F10" s="78"/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/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/>
      <c r="F12" s="117"/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/>
      <c r="F13" s="78"/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/>
      <c r="F14" s="78"/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/>
      <c r="F15" s="78"/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/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/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0</v>
      </c>
      <c r="E19" s="172"/>
      <c r="F19" s="172"/>
      <c r="G19" s="172"/>
      <c r="H19" s="172"/>
      <c r="I19" s="126"/>
      <c r="J19" s="127"/>
      <c r="K19" s="4"/>
      <c r="L19" s="128"/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0</v>
      </c>
      <c r="E20" s="97"/>
      <c r="F20" s="97"/>
      <c r="G20" s="97"/>
      <c r="H20" s="97"/>
      <c r="I20" s="130"/>
      <c r="J20" s="127"/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0</v>
      </c>
      <c r="E21" s="97"/>
      <c r="F21" s="97"/>
      <c r="G21" s="97"/>
      <c r="H21" s="97"/>
      <c r="I21" s="132">
        <f>I22+I23</f>
        <v>0</v>
      </c>
      <c r="J21" s="133">
        <f>J22+J23</f>
        <v>0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0</v>
      </c>
      <c r="E22" s="97"/>
      <c r="F22" s="97"/>
      <c r="G22" s="97"/>
      <c r="H22" s="97"/>
      <c r="I22" s="136"/>
      <c r="J22" s="24"/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0</v>
      </c>
      <c r="E23" s="97"/>
      <c r="F23" s="97"/>
      <c r="G23" s="97"/>
      <c r="H23" s="97"/>
      <c r="I23" s="136"/>
      <c r="J23" s="24"/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0</v>
      </c>
      <c r="E24" s="97"/>
      <c r="F24" s="97"/>
      <c r="G24" s="97"/>
      <c r="H24" s="97"/>
      <c r="I24" s="132">
        <f>I25+I26</f>
        <v>0</v>
      </c>
      <c r="J24" s="133">
        <f>J25+J26</f>
        <v>0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0</v>
      </c>
      <c r="E25" s="97"/>
      <c r="F25" s="97"/>
      <c r="G25" s="97"/>
      <c r="H25" s="97"/>
      <c r="I25" s="136"/>
      <c r="J25" s="24"/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0</v>
      </c>
      <c r="E26" s="97"/>
      <c r="F26" s="97"/>
      <c r="G26" s="97"/>
      <c r="H26" s="97"/>
      <c r="I26" s="136"/>
      <c r="J26" s="24"/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0</v>
      </c>
      <c r="E28" s="172"/>
      <c r="F28" s="172"/>
      <c r="G28" s="97"/>
      <c r="H28" s="97"/>
      <c r="I28" s="144"/>
      <c r="J28" s="145"/>
      <c r="K28" s="178"/>
      <c r="L28" s="180"/>
      <c r="M28" s="146"/>
      <c r="N28" s="100"/>
      <c r="O28" s="147"/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/>
      <c r="N29" s="100"/>
      <c r="O29" s="149"/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/>
      <c r="O30" s="151">
        <f>O28+O29</f>
        <v>0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60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/>
      <c r="J34" s="169"/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/>
      <c r="J35" s="169"/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/>
      <c r="J36" s="176"/>
      <c r="K36" s="177"/>
      <c r="L36" s="178"/>
      <c r="M36" s="179"/>
      <c r="N36" s="179"/>
      <c r="O36" s="180"/>
    </row>
    <row r="39" spans="2:1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x14ac:dyDescent="0.3">
      <c r="N40" s="34"/>
    </row>
  </sheetData>
  <mergeCells count="64">
    <mergeCell ref="D5:D7"/>
    <mergeCell ref="E30:F30"/>
    <mergeCell ref="I30:L30"/>
    <mergeCell ref="E31:F31"/>
    <mergeCell ref="I31:L31"/>
    <mergeCell ref="E27:H27"/>
    <mergeCell ref="J8:L8"/>
    <mergeCell ref="K9:L9"/>
    <mergeCell ref="B33:F33"/>
    <mergeCell ref="J33:K33"/>
    <mergeCell ref="L33:O33"/>
    <mergeCell ref="B1:O1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E8:F8"/>
    <mergeCell ref="N8:O8"/>
    <mergeCell ref="N9:N17"/>
    <mergeCell ref="O9:O17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I9:I17"/>
    <mergeCell ref="M9:M17"/>
    <mergeCell ref="B18:C18"/>
    <mergeCell ref="E18:H18"/>
    <mergeCell ref="B19:C19"/>
    <mergeCell ref="E19:H19"/>
    <mergeCell ref="M19:M26"/>
    <mergeCell ref="B20:C20"/>
    <mergeCell ref="N19:N26"/>
    <mergeCell ref="O19:O26"/>
    <mergeCell ref="K20:K26"/>
    <mergeCell ref="L20:L26"/>
    <mergeCell ref="B22:B23"/>
    <mergeCell ref="B25:B26"/>
    <mergeCell ref="B28:C28"/>
    <mergeCell ref="E28:F28"/>
    <mergeCell ref="K28:L28"/>
    <mergeCell ref="E29:F29"/>
    <mergeCell ref="I29:L29"/>
    <mergeCell ref="C36:F36"/>
    <mergeCell ref="J36:K36"/>
    <mergeCell ref="L36:O36"/>
    <mergeCell ref="J34:K34"/>
    <mergeCell ref="L34:O34"/>
    <mergeCell ref="C35:F35"/>
    <mergeCell ref="J35:K35"/>
    <mergeCell ref="L35:O35"/>
    <mergeCell ref="C34:F34"/>
  </mergeCells>
  <printOptions horizontalCentered="1"/>
  <pageMargins left="0" right="0" top="0" bottom="0" header="0.3" footer="0.3"/>
  <pageSetup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O40"/>
  <sheetViews>
    <sheetView topLeftCell="A7" workbookViewId="0">
      <selection activeCell="E39" sqref="E39:M39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51"/>
      <c r="G6" s="267" t="s">
        <v>42</v>
      </c>
      <c r="H6" s="268"/>
      <c r="I6" s="269" t="s">
        <v>21</v>
      </c>
      <c r="J6" s="251" t="s">
        <v>22</v>
      </c>
      <c r="K6" s="251"/>
      <c r="L6" s="251"/>
      <c r="M6" s="271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89" t="s">
        <v>24</v>
      </c>
      <c r="G7" s="89" t="s">
        <v>44</v>
      </c>
      <c r="H7" s="90" t="s">
        <v>43</v>
      </c>
      <c r="I7" s="270"/>
      <c r="J7" s="91" t="s">
        <v>0</v>
      </c>
      <c r="K7" s="254" t="s">
        <v>1</v>
      </c>
      <c r="L7" s="254"/>
      <c r="M7" s="272"/>
      <c r="N7" s="246"/>
      <c r="O7" s="247"/>
    </row>
    <row r="8" spans="2:15" ht="21.75" customHeight="1" thickBot="1" x14ac:dyDescent="0.35">
      <c r="B8" s="219"/>
      <c r="C8" s="220"/>
      <c r="D8" s="84">
        <f>E8+I8+J9+K9+M8</f>
        <v>13849</v>
      </c>
      <c r="E8" s="258">
        <f>IF(F12=0,F10+F13+F14+F15+E11+E12+E16+E17,F10+F13+F14+F15+E11+F12+E16+E17)</f>
        <v>639</v>
      </c>
      <c r="F8" s="273"/>
      <c r="G8" s="92"/>
      <c r="H8" s="93"/>
      <c r="I8" s="154">
        <f>I20+I21+I24</f>
        <v>10599</v>
      </c>
      <c r="J8" s="278">
        <f>J9+K9</f>
        <v>2526</v>
      </c>
      <c r="K8" s="278"/>
      <c r="L8" s="278"/>
      <c r="M8" s="109">
        <f>M28+M29</f>
        <v>85</v>
      </c>
      <c r="N8" s="226">
        <f>N30+O30</f>
        <v>3000</v>
      </c>
      <c r="O8" s="227"/>
    </row>
    <row r="9" spans="2:15" ht="18.75" customHeight="1" x14ac:dyDescent="0.3">
      <c r="B9" s="221"/>
      <c r="C9" s="222"/>
      <c r="D9" s="86"/>
      <c r="E9" s="99">
        <f>SUM(E10:E17)</f>
        <v>461</v>
      </c>
      <c r="F9" s="81">
        <f>SUM(F10:F17)</f>
        <v>237</v>
      </c>
      <c r="G9" s="82">
        <f>SUM('Մ-01:Մ-03'!G9)</f>
        <v>48</v>
      </c>
      <c r="H9" s="83">
        <f>SUM('Մ-01:Մ-03'!H9)</f>
        <v>10</v>
      </c>
      <c r="I9" s="235"/>
      <c r="J9" s="81">
        <f>J19+J20+J21+J24</f>
        <v>1813</v>
      </c>
      <c r="K9" s="278">
        <f>K19</f>
        <v>713</v>
      </c>
      <c r="L9" s="278"/>
      <c r="M9" s="211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47">
        <f>SUM('Մ-01:Մ-03'!E10)</f>
        <v>30</v>
      </c>
      <c r="F10" s="102">
        <f>SUM('Մ-01:Մ-03'!F10)</f>
        <v>174</v>
      </c>
      <c r="G10" s="274"/>
      <c r="H10" s="211"/>
      <c r="I10" s="280"/>
      <c r="J10" s="152"/>
      <c r="K10" s="152"/>
      <c r="L10" s="152"/>
      <c r="M10" s="204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47">
        <f>SUM('Մ-01:Մ-03'!E11)</f>
        <v>63</v>
      </c>
      <c r="F11" s="33"/>
      <c r="G11" s="275"/>
      <c r="H11" s="212"/>
      <c r="I11" s="280"/>
      <c r="J11" s="152"/>
      <c r="K11" s="152"/>
      <c r="L11" s="152"/>
      <c r="M11" s="204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47">
        <f>SUM('Մ-01:Մ-03'!E12)</f>
        <v>5</v>
      </c>
      <c r="F12" s="80">
        <f>SUM('Մ-01:Մ-03'!F12)</f>
        <v>0</v>
      </c>
      <c r="G12" s="275"/>
      <c r="H12" s="212"/>
      <c r="I12" s="280"/>
      <c r="J12" s="152"/>
      <c r="K12" s="152"/>
      <c r="L12" s="152"/>
      <c r="M12" s="204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47">
        <f>SUM('Մ-01:Մ-03'!E13)</f>
        <v>17</v>
      </c>
      <c r="F13" s="102">
        <f>SUM('Մ-01:Մ-03'!F13)</f>
        <v>31</v>
      </c>
      <c r="G13" s="275"/>
      <c r="H13" s="212"/>
      <c r="I13" s="280"/>
      <c r="J13" s="152"/>
      <c r="K13" s="152"/>
      <c r="L13" s="152"/>
      <c r="M13" s="204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47">
        <f>SUM('Մ-01:Մ-03'!E14)</f>
        <v>7</v>
      </c>
      <c r="F14" s="102">
        <f>SUM('Մ-01:Մ-03'!F14)</f>
        <v>26</v>
      </c>
      <c r="G14" s="275"/>
      <c r="H14" s="212"/>
      <c r="I14" s="280"/>
      <c r="J14" s="152"/>
      <c r="K14" s="152"/>
      <c r="L14" s="152"/>
      <c r="M14" s="204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47">
        <f>SUM('Մ-01:Մ-03'!E15)</f>
        <v>5</v>
      </c>
      <c r="F15" s="102">
        <f>SUM('Մ-01:Մ-03'!F15)</f>
        <v>6</v>
      </c>
      <c r="G15" s="275"/>
      <c r="H15" s="212"/>
      <c r="I15" s="280"/>
      <c r="J15" s="152"/>
      <c r="K15" s="152"/>
      <c r="L15" s="152"/>
      <c r="M15" s="204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47">
        <f>SUM('Մ-01:Մ-03'!E16)</f>
        <v>5</v>
      </c>
      <c r="F16" s="33"/>
      <c r="G16" s="275"/>
      <c r="H16" s="212"/>
      <c r="I16" s="280"/>
      <c r="J16" s="152"/>
      <c r="K16" s="152"/>
      <c r="L16" s="152"/>
      <c r="M16" s="204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6">
        <f>SUM('Մ-01:Մ-03'!E17)</f>
        <v>329</v>
      </c>
      <c r="F17" s="74"/>
      <c r="G17" s="276"/>
      <c r="H17" s="277"/>
      <c r="I17" s="196"/>
      <c r="J17" s="153"/>
      <c r="K17" s="153"/>
      <c r="L17" s="153"/>
      <c r="M17" s="205"/>
      <c r="N17" s="216"/>
      <c r="O17" s="205"/>
    </row>
    <row r="18" spans="2:15" ht="27" customHeight="1" x14ac:dyDescent="0.3">
      <c r="B18" s="231"/>
      <c r="C18" s="232"/>
      <c r="D18" s="66"/>
      <c r="E18" s="225"/>
      <c r="F18" s="225"/>
      <c r="G18" s="225"/>
      <c r="H18" s="279"/>
      <c r="I18" s="67"/>
      <c r="J18" s="68"/>
      <c r="K18" s="70" t="s">
        <v>19</v>
      </c>
      <c r="L18" s="70" t="s">
        <v>20</v>
      </c>
      <c r="M18" s="69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266"/>
      <c r="D19" s="36">
        <f>J19+K19+L19</f>
        <v>1933</v>
      </c>
      <c r="E19" s="172"/>
      <c r="F19" s="172"/>
      <c r="G19" s="172"/>
      <c r="H19" s="197"/>
      <c r="I19" s="33"/>
      <c r="J19" s="4">
        <f>SUM('Մ-01:Մ-03'!J19)</f>
        <v>255</v>
      </c>
      <c r="K19" s="4">
        <f>SUM('Մ-01:Մ-03'!K19)</f>
        <v>713</v>
      </c>
      <c r="L19" s="4">
        <f>SUM('Մ-01:Մ-03'!L19)</f>
        <v>965</v>
      </c>
      <c r="M19" s="203"/>
      <c r="N19" s="214"/>
      <c r="O19" s="203"/>
    </row>
    <row r="20" spans="2:15" ht="29.25" customHeight="1" x14ac:dyDescent="0.3">
      <c r="B20" s="182" t="s">
        <v>14</v>
      </c>
      <c r="C20" s="266"/>
      <c r="D20" s="36">
        <f>I20+J20</f>
        <v>8096</v>
      </c>
      <c r="E20" s="52"/>
      <c r="F20" s="52"/>
      <c r="G20" s="52"/>
      <c r="H20" s="55"/>
      <c r="I20" s="4">
        <f>SUM('Մ-01:Մ-03'!I20)</f>
        <v>6692</v>
      </c>
      <c r="J20" s="4">
        <f>SUM('Մ-01:Մ-03'!J20)</f>
        <v>1404</v>
      </c>
      <c r="K20" s="206"/>
      <c r="L20" s="206"/>
      <c r="M20" s="204"/>
      <c r="N20" s="215"/>
      <c r="O20" s="204"/>
    </row>
    <row r="21" spans="2:15" ht="19.5" customHeight="1" x14ac:dyDescent="0.3">
      <c r="B21" s="38" t="s">
        <v>15</v>
      </c>
      <c r="C21" s="28"/>
      <c r="D21" s="36">
        <f>SUM(D22:D23)</f>
        <v>3919</v>
      </c>
      <c r="E21" s="52"/>
      <c r="F21" s="52"/>
      <c r="G21" s="52"/>
      <c r="H21" s="55"/>
      <c r="I21" s="6">
        <f>I22+I23</f>
        <v>3821</v>
      </c>
      <c r="J21" s="6">
        <f>J22+J23</f>
        <v>98</v>
      </c>
      <c r="K21" s="207"/>
      <c r="L21" s="207"/>
      <c r="M21" s="204"/>
      <c r="N21" s="215"/>
      <c r="O21" s="204"/>
    </row>
    <row r="22" spans="2:15" x14ac:dyDescent="0.3">
      <c r="B22" s="238"/>
      <c r="C22" s="9" t="s">
        <v>4</v>
      </c>
      <c r="D22" s="39">
        <f>I22+J22</f>
        <v>234</v>
      </c>
      <c r="E22" s="52"/>
      <c r="F22" s="52"/>
      <c r="G22" s="52"/>
      <c r="H22" s="55"/>
      <c r="I22" s="5">
        <f>SUM('Մ-01:Մ-03'!I22)</f>
        <v>165</v>
      </c>
      <c r="J22" s="5">
        <f>SUM('Մ-01:Մ-03'!J22)</f>
        <v>69</v>
      </c>
      <c r="K22" s="207"/>
      <c r="L22" s="207"/>
      <c r="M22" s="204"/>
      <c r="N22" s="215"/>
      <c r="O22" s="204"/>
    </row>
    <row r="23" spans="2:15" x14ac:dyDescent="0.3">
      <c r="B23" s="238"/>
      <c r="C23" s="9" t="s">
        <v>5</v>
      </c>
      <c r="D23" s="39">
        <f>I23+J23</f>
        <v>3685</v>
      </c>
      <c r="E23" s="52"/>
      <c r="F23" s="52"/>
      <c r="G23" s="52"/>
      <c r="H23" s="55"/>
      <c r="I23" s="5">
        <f>SUM('Մ-01:Մ-03'!I23)</f>
        <v>3656</v>
      </c>
      <c r="J23" s="5">
        <f>SUM('Մ-01:Մ-03'!J23)</f>
        <v>29</v>
      </c>
      <c r="K23" s="207"/>
      <c r="L23" s="207"/>
      <c r="M23" s="204"/>
      <c r="N23" s="215"/>
      <c r="O23" s="204"/>
    </row>
    <row r="24" spans="2:15" ht="15.75" customHeight="1" x14ac:dyDescent="0.3">
      <c r="B24" s="38" t="s">
        <v>16</v>
      </c>
      <c r="C24" s="28"/>
      <c r="D24" s="36">
        <f>D25+D26</f>
        <v>142</v>
      </c>
      <c r="E24" s="52"/>
      <c r="F24" s="52"/>
      <c r="G24" s="52"/>
      <c r="H24" s="55"/>
      <c r="I24" s="6">
        <f>I25+I26</f>
        <v>86</v>
      </c>
      <c r="J24" s="6">
        <f>J25+J26</f>
        <v>56</v>
      </c>
      <c r="K24" s="207"/>
      <c r="L24" s="207"/>
      <c r="M24" s="204"/>
      <c r="N24" s="215"/>
      <c r="O24" s="204"/>
    </row>
    <row r="25" spans="2:15" x14ac:dyDescent="0.3">
      <c r="B25" s="238"/>
      <c r="C25" s="9" t="s">
        <v>4</v>
      </c>
      <c r="D25" s="39">
        <f t="shared" ref="D25:D26" si="0">I25+J25</f>
        <v>136</v>
      </c>
      <c r="E25" s="52"/>
      <c r="F25" s="52"/>
      <c r="G25" s="52"/>
      <c r="H25" s="55"/>
      <c r="I25" s="5">
        <f>SUM('Մ-01:Մ-03'!I25)</f>
        <v>80</v>
      </c>
      <c r="J25" s="5">
        <f>SUM('Մ-01:Մ-03'!J25)</f>
        <v>56</v>
      </c>
      <c r="K25" s="207"/>
      <c r="L25" s="207"/>
      <c r="M25" s="204"/>
      <c r="N25" s="215"/>
      <c r="O25" s="204"/>
    </row>
    <row r="26" spans="2:15" x14ac:dyDescent="0.3">
      <c r="B26" s="238"/>
      <c r="C26" s="9" t="s">
        <v>5</v>
      </c>
      <c r="D26" s="39">
        <f t="shared" si="0"/>
        <v>6</v>
      </c>
      <c r="E26" s="52"/>
      <c r="F26" s="52"/>
      <c r="G26" s="52"/>
      <c r="H26" s="55"/>
      <c r="I26" s="5">
        <f>SUM('Մ-01:Մ-03'!I26)</f>
        <v>6</v>
      </c>
      <c r="J26" s="5">
        <f>SUM('Մ-01:Մ-03'!J26)</f>
        <v>0</v>
      </c>
      <c r="K26" s="208"/>
      <c r="L26" s="208"/>
      <c r="M26" s="205"/>
      <c r="N26" s="216"/>
      <c r="O26" s="205"/>
    </row>
    <row r="27" spans="2:15" ht="9.6" customHeight="1" x14ac:dyDescent="0.3">
      <c r="B27" s="37"/>
      <c r="C27" s="10"/>
      <c r="D27" s="30"/>
      <c r="E27" s="181"/>
      <c r="F27" s="181"/>
      <c r="G27" s="181"/>
      <c r="H27" s="265"/>
      <c r="I27" s="181"/>
      <c r="J27" s="181"/>
      <c r="K27" s="181"/>
      <c r="L27" s="265"/>
      <c r="M27" s="30"/>
      <c r="N27" s="15"/>
      <c r="O27" s="30"/>
    </row>
    <row r="28" spans="2:15" ht="26.25" customHeight="1" x14ac:dyDescent="0.3">
      <c r="B28" s="182" t="s">
        <v>13</v>
      </c>
      <c r="C28" s="266"/>
      <c r="D28" s="40">
        <f>I28+J28+M28</f>
        <v>656</v>
      </c>
      <c r="E28" s="172"/>
      <c r="F28" s="172"/>
      <c r="G28" s="52"/>
      <c r="H28" s="52"/>
      <c r="I28" s="5">
        <f>SUM('Մ-01:Մ-03'!I28)</f>
        <v>457</v>
      </c>
      <c r="J28" s="5">
        <f>SUM('Մ-01:Մ-03'!J28)</f>
        <v>184</v>
      </c>
      <c r="K28" s="171"/>
      <c r="L28" s="197"/>
      <c r="M28" s="23">
        <f>SUM('Մ-01:Մ-03'!M28)</f>
        <v>15</v>
      </c>
      <c r="N28" s="52"/>
      <c r="O28" s="23">
        <f>SUM('Մ-01:Մ-03'!O28)</f>
        <v>298</v>
      </c>
    </row>
    <row r="29" spans="2:15" ht="22.15" customHeight="1" x14ac:dyDescent="0.3">
      <c r="B29" s="38" t="s">
        <v>17</v>
      </c>
      <c r="C29" s="28"/>
      <c r="D29" s="40"/>
      <c r="E29" s="172"/>
      <c r="F29" s="172"/>
      <c r="G29" s="52"/>
      <c r="H29" s="52"/>
      <c r="I29" s="171"/>
      <c r="J29" s="172"/>
      <c r="K29" s="172"/>
      <c r="L29" s="197"/>
      <c r="M29" s="23">
        <f>SUM('Մ-01:Մ-03'!M29)</f>
        <v>70</v>
      </c>
      <c r="N29" s="52"/>
      <c r="O29" s="23">
        <f>SUM('Մ-01:Մ-03'!O29)</f>
        <v>392</v>
      </c>
    </row>
    <row r="30" spans="2:15" ht="22.15" customHeight="1" x14ac:dyDescent="0.3">
      <c r="B30" s="61"/>
      <c r="C30" s="62"/>
      <c r="D30" s="40"/>
      <c r="E30" s="172"/>
      <c r="F30" s="172"/>
      <c r="G30" s="52"/>
      <c r="H30" s="52"/>
      <c r="I30" s="171"/>
      <c r="J30" s="172"/>
      <c r="K30" s="172"/>
      <c r="L30" s="197"/>
      <c r="M30" s="51"/>
      <c r="N30" s="5">
        <f>SUM('Մ-01:Մ-03'!N30)</f>
        <v>2310</v>
      </c>
      <c r="O30" s="75">
        <f>O28+O29</f>
        <v>690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54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8" t="s">
        <v>9</v>
      </c>
      <c r="D34" s="168"/>
      <c r="E34" s="168"/>
      <c r="F34" s="168"/>
      <c r="G34" s="50"/>
      <c r="H34" s="58"/>
      <c r="I34" s="7">
        <f>SUM('Մ-01:Մ-03'!I34)</f>
        <v>0</v>
      </c>
      <c r="J34" s="169">
        <f>SUM('Մ-01:Մ-03'!J34)</f>
        <v>0</v>
      </c>
      <c r="K34" s="170"/>
      <c r="L34" s="171"/>
      <c r="M34" s="172"/>
      <c r="N34" s="172"/>
      <c r="O34" s="173"/>
    </row>
    <row r="35" spans="2:15" x14ac:dyDescent="0.3">
      <c r="B35" s="45">
        <v>2</v>
      </c>
      <c r="C35" s="168" t="s">
        <v>10</v>
      </c>
      <c r="D35" s="168"/>
      <c r="E35" s="168"/>
      <c r="F35" s="168"/>
      <c r="G35" s="50"/>
      <c r="H35" s="58"/>
      <c r="I35" s="7">
        <f>SUM('Մ-01:Մ-03'!I35)</f>
        <v>5</v>
      </c>
      <c r="J35" s="169">
        <f>SUM('Մ-01:Մ-03'!J35)</f>
        <v>5</v>
      </c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5" t="s">
        <v>18</v>
      </c>
      <c r="D36" s="175"/>
      <c r="E36" s="175"/>
      <c r="F36" s="175"/>
      <c r="G36" s="53"/>
      <c r="H36" s="59"/>
      <c r="I36" s="7">
        <f>SUM('Մ-01:Մ-03'!I36)</f>
        <v>1</v>
      </c>
      <c r="J36" s="169">
        <f>SUM('Մ-01:Մ-03'!J36)</f>
        <v>1</v>
      </c>
      <c r="K36" s="170"/>
      <c r="L36" s="178"/>
      <c r="M36" s="179"/>
      <c r="N36" s="179"/>
      <c r="O36" s="180"/>
    </row>
    <row r="39" spans="2:1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x14ac:dyDescent="0.3">
      <c r="N40" s="34"/>
    </row>
  </sheetData>
  <mergeCells count="65">
    <mergeCell ref="B18:C18"/>
    <mergeCell ref="E18:H18"/>
    <mergeCell ref="B19:C19"/>
    <mergeCell ref="E19:H19"/>
    <mergeCell ref="I9:I17"/>
    <mergeCell ref="C36:F36"/>
    <mergeCell ref="J36:K36"/>
    <mergeCell ref="B20:C20"/>
    <mergeCell ref="L36:O36"/>
    <mergeCell ref="C35:F35"/>
    <mergeCell ref="J35:K35"/>
    <mergeCell ref="L35:O35"/>
    <mergeCell ref="N19:N26"/>
    <mergeCell ref="O19:O26"/>
    <mergeCell ref="B22:B23"/>
    <mergeCell ref="B25:B26"/>
    <mergeCell ref="K20:K26"/>
    <mergeCell ref="L20:L26"/>
    <mergeCell ref="M19:M26"/>
    <mergeCell ref="I27:L27"/>
    <mergeCell ref="E30:F30"/>
    <mergeCell ref="J8:L8"/>
    <mergeCell ref="K9:L9"/>
    <mergeCell ref="N9:N17"/>
    <mergeCell ref="O9:O17"/>
    <mergeCell ref="B10:D10"/>
    <mergeCell ref="M9:M17"/>
    <mergeCell ref="D5:D7"/>
    <mergeCell ref="C34:F34"/>
    <mergeCell ref="J34:K34"/>
    <mergeCell ref="E8:F8"/>
    <mergeCell ref="I29:L29"/>
    <mergeCell ref="G10:H17"/>
    <mergeCell ref="B11:D11"/>
    <mergeCell ref="B12:D12"/>
    <mergeCell ref="B13:D13"/>
    <mergeCell ref="B14:D14"/>
    <mergeCell ref="B15:D15"/>
    <mergeCell ref="B16:D16"/>
    <mergeCell ref="B17:D17"/>
    <mergeCell ref="K28:L28"/>
    <mergeCell ref="E29:F29"/>
    <mergeCell ref="L34:O34"/>
    <mergeCell ref="B33:F33"/>
    <mergeCell ref="J33:K33"/>
    <mergeCell ref="L33:O33"/>
    <mergeCell ref="B1:O1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N8:O8"/>
    <mergeCell ref="E27:H27"/>
    <mergeCell ref="B28:C28"/>
    <mergeCell ref="E28:F28"/>
    <mergeCell ref="I30:L30"/>
    <mergeCell ref="E31:F31"/>
    <mergeCell ref="I31:L31"/>
  </mergeCells>
  <printOptions horizontalCentered="1"/>
  <pageMargins left="0" right="0" top="0" bottom="0" header="0.3" footer="0.3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O40"/>
  <sheetViews>
    <sheetView topLeftCell="A34" workbookViewId="0">
      <selection activeCell="E39" sqref="E39:M39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51"/>
      <c r="G6" s="267" t="s">
        <v>42</v>
      </c>
      <c r="H6" s="268"/>
      <c r="I6" s="269" t="s">
        <v>21</v>
      </c>
      <c r="J6" s="251" t="s">
        <v>22</v>
      </c>
      <c r="K6" s="251"/>
      <c r="L6" s="251"/>
      <c r="M6" s="271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89" t="s">
        <v>24</v>
      </c>
      <c r="G7" s="89" t="s">
        <v>44</v>
      </c>
      <c r="H7" s="90" t="s">
        <v>43</v>
      </c>
      <c r="I7" s="270"/>
      <c r="J7" s="98" t="s">
        <v>0</v>
      </c>
      <c r="K7" s="254" t="s">
        <v>1</v>
      </c>
      <c r="L7" s="254"/>
      <c r="M7" s="272"/>
      <c r="N7" s="246"/>
      <c r="O7" s="247"/>
    </row>
    <row r="8" spans="2:15" ht="21.75" customHeight="1" thickBot="1" x14ac:dyDescent="0.35">
      <c r="B8" s="219"/>
      <c r="C8" s="220"/>
      <c r="D8" s="84">
        <f>E8+I8+J8+K8+M8</f>
        <v>14751</v>
      </c>
      <c r="E8" s="258">
        <f>IF(F12=0,F10+F13+F14+F15+E11+E12+E16+E17,F10+F13+F14+F15+E11+F12+E16+E17)</f>
        <v>768</v>
      </c>
      <c r="F8" s="273"/>
      <c r="G8" s="92"/>
      <c r="H8" s="93"/>
      <c r="I8" s="94">
        <f>I20+I21+I24</f>
        <v>9592</v>
      </c>
      <c r="J8" s="278">
        <f>J9+K9</f>
        <v>4287</v>
      </c>
      <c r="K8" s="278"/>
      <c r="L8" s="278"/>
      <c r="M8" s="95">
        <f>M28+M29</f>
        <v>104</v>
      </c>
      <c r="N8" s="226">
        <f>N30+O30</f>
        <v>3295</v>
      </c>
      <c r="O8" s="227"/>
    </row>
    <row r="9" spans="2:15" ht="18.75" customHeight="1" x14ac:dyDescent="0.3">
      <c r="B9" s="221"/>
      <c r="C9" s="222"/>
      <c r="D9" s="86"/>
      <c r="E9" s="99">
        <f>SUM(E10:E17)</f>
        <v>719</v>
      </c>
      <c r="F9" s="81">
        <f>SUM(F10:F17)</f>
        <v>92</v>
      </c>
      <c r="G9" s="82">
        <f>SUM('Մ-04:Մ-06'!G9)</f>
        <v>19</v>
      </c>
      <c r="H9" s="83">
        <f>SUM('Մ-04:Մ-06'!H9)</f>
        <v>14</v>
      </c>
      <c r="I9" s="281"/>
      <c r="J9" s="81">
        <f>J19+J20+J21+J24</f>
        <v>3506</v>
      </c>
      <c r="K9" s="278">
        <f>K19</f>
        <v>781</v>
      </c>
      <c r="L9" s="278"/>
      <c r="M9" s="203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47">
        <f>SUM('Մ-04:Մ-06'!E10)</f>
        <v>19</v>
      </c>
      <c r="F10" s="102">
        <f>SUM('Մ-04:Մ-06'!F10)</f>
        <v>44</v>
      </c>
      <c r="G10" s="274"/>
      <c r="H10" s="211"/>
      <c r="I10" s="280"/>
      <c r="J10" s="152"/>
      <c r="K10" s="152"/>
      <c r="L10" s="152"/>
      <c r="M10" s="204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>
        <f>SUM('Մ-04:Մ-06'!E11)</f>
        <v>55</v>
      </c>
      <c r="F11" s="33"/>
      <c r="G11" s="275"/>
      <c r="H11" s="212"/>
      <c r="I11" s="280"/>
      <c r="J11" s="152"/>
      <c r="K11" s="152"/>
      <c r="L11" s="152"/>
      <c r="M11" s="204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>
        <f>SUM('Մ-04:Մ-06'!E12)</f>
        <v>4</v>
      </c>
      <c r="F12" s="80">
        <f>SUM('Մ-04:Մ-06'!F12)</f>
        <v>0</v>
      </c>
      <c r="G12" s="275"/>
      <c r="H12" s="212"/>
      <c r="I12" s="280"/>
      <c r="J12" s="152"/>
      <c r="K12" s="152"/>
      <c r="L12" s="152"/>
      <c r="M12" s="204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>
        <f>SUM('Մ-04:Մ-06'!E13)</f>
        <v>16</v>
      </c>
      <c r="F13" s="102">
        <f>SUM('Մ-04:Մ-06'!F13)</f>
        <v>26</v>
      </c>
      <c r="G13" s="275"/>
      <c r="H13" s="212"/>
      <c r="I13" s="280"/>
      <c r="J13" s="152"/>
      <c r="K13" s="152"/>
      <c r="L13" s="152"/>
      <c r="M13" s="204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>
        <f>SUM('Մ-04:Մ-06'!E14)</f>
        <v>2</v>
      </c>
      <c r="F14" s="102">
        <f>SUM('Մ-04:Մ-06'!F14)</f>
        <v>2</v>
      </c>
      <c r="G14" s="275"/>
      <c r="H14" s="212"/>
      <c r="I14" s="280"/>
      <c r="J14" s="152"/>
      <c r="K14" s="152"/>
      <c r="L14" s="152"/>
      <c r="M14" s="204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>
        <f>SUM('Մ-04:Մ-06'!E15)</f>
        <v>6</v>
      </c>
      <c r="F15" s="102">
        <f>SUM('Մ-04:Մ-06'!F15)</f>
        <v>20</v>
      </c>
      <c r="G15" s="275"/>
      <c r="H15" s="212"/>
      <c r="I15" s="280"/>
      <c r="J15" s="152"/>
      <c r="K15" s="152"/>
      <c r="L15" s="152"/>
      <c r="M15" s="204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f>SUM('Մ-04:Մ-06'!E16)</f>
        <v>23</v>
      </c>
      <c r="F16" s="33"/>
      <c r="G16" s="275"/>
      <c r="H16" s="212"/>
      <c r="I16" s="280"/>
      <c r="J16" s="152"/>
      <c r="K16" s="152"/>
      <c r="L16" s="152"/>
      <c r="M16" s="204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f>SUM('Մ-04:Մ-06'!E17)</f>
        <v>594</v>
      </c>
      <c r="F17" s="74"/>
      <c r="G17" s="276"/>
      <c r="H17" s="277"/>
      <c r="I17" s="196"/>
      <c r="J17" s="153"/>
      <c r="K17" s="153"/>
      <c r="L17" s="153"/>
      <c r="M17" s="205"/>
      <c r="N17" s="216"/>
      <c r="O17" s="205"/>
    </row>
    <row r="18" spans="2:15" ht="27" customHeight="1" x14ac:dyDescent="0.3">
      <c r="B18" s="231"/>
      <c r="C18" s="232"/>
      <c r="D18" s="66"/>
      <c r="E18" s="225"/>
      <c r="F18" s="225"/>
      <c r="G18" s="225"/>
      <c r="H18" s="279"/>
      <c r="I18" s="67"/>
      <c r="J18" s="68"/>
      <c r="K18" s="70" t="s">
        <v>19</v>
      </c>
      <c r="L18" s="70" t="s">
        <v>20</v>
      </c>
      <c r="M18" s="69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266"/>
      <c r="D19" s="36">
        <f>J19+K19+L19</f>
        <v>2167</v>
      </c>
      <c r="E19" s="172"/>
      <c r="F19" s="172"/>
      <c r="G19" s="172"/>
      <c r="H19" s="197"/>
      <c r="I19" s="33"/>
      <c r="J19" s="4">
        <f>SUM('Մ-04:Մ-06'!J19)</f>
        <v>580</v>
      </c>
      <c r="K19" s="4">
        <f>SUM('Մ-04:Մ-06'!K19)</f>
        <v>781</v>
      </c>
      <c r="L19" s="4">
        <f>SUM('Մ-04:Մ-06'!L19)</f>
        <v>806</v>
      </c>
      <c r="M19" s="203"/>
      <c r="N19" s="214"/>
      <c r="O19" s="203"/>
    </row>
    <row r="20" spans="2:15" ht="29.25" customHeight="1" x14ac:dyDescent="0.3">
      <c r="B20" s="182" t="s">
        <v>14</v>
      </c>
      <c r="C20" s="266"/>
      <c r="D20" s="36">
        <f>I20+J20</f>
        <v>8640</v>
      </c>
      <c r="E20" s="52"/>
      <c r="F20" s="52"/>
      <c r="G20" s="52"/>
      <c r="H20" s="55"/>
      <c r="I20" s="4">
        <f>SUM('Մ-04:Մ-06'!I20)</f>
        <v>5984</v>
      </c>
      <c r="J20" s="4">
        <f>SUM('Մ-04:Մ-06'!J20)</f>
        <v>2656</v>
      </c>
      <c r="K20" s="206"/>
      <c r="L20" s="206"/>
      <c r="M20" s="204"/>
      <c r="N20" s="215"/>
      <c r="O20" s="204"/>
    </row>
    <row r="21" spans="2:15" ht="19.5" customHeight="1" x14ac:dyDescent="0.3">
      <c r="B21" s="38" t="s">
        <v>15</v>
      </c>
      <c r="C21" s="28"/>
      <c r="D21" s="36">
        <f>SUM(D22:D23)</f>
        <v>3624</v>
      </c>
      <c r="E21" s="52"/>
      <c r="F21" s="52"/>
      <c r="G21" s="52"/>
      <c r="H21" s="55"/>
      <c r="I21" s="6">
        <f>I22+I23</f>
        <v>3488</v>
      </c>
      <c r="J21" s="6">
        <f>J22+J23</f>
        <v>136</v>
      </c>
      <c r="K21" s="207"/>
      <c r="L21" s="207"/>
      <c r="M21" s="204"/>
      <c r="N21" s="215"/>
      <c r="O21" s="204"/>
    </row>
    <row r="22" spans="2:15" x14ac:dyDescent="0.3">
      <c r="B22" s="238"/>
      <c r="C22" s="9" t="s">
        <v>4</v>
      </c>
      <c r="D22" s="39">
        <f>I22+J22</f>
        <v>238</v>
      </c>
      <c r="E22" s="52"/>
      <c r="F22" s="52"/>
      <c r="G22" s="52"/>
      <c r="H22" s="55"/>
      <c r="I22" s="5">
        <f>SUM('Մ-04:Մ-06'!I22)</f>
        <v>109</v>
      </c>
      <c r="J22" s="5">
        <f>SUM('Մ-04:Մ-06'!J22)</f>
        <v>129</v>
      </c>
      <c r="K22" s="207"/>
      <c r="L22" s="207"/>
      <c r="M22" s="204"/>
      <c r="N22" s="215"/>
      <c r="O22" s="204"/>
    </row>
    <row r="23" spans="2:15" x14ac:dyDescent="0.3">
      <c r="B23" s="238"/>
      <c r="C23" s="9" t="s">
        <v>5</v>
      </c>
      <c r="D23" s="39">
        <f>I23+J23</f>
        <v>3386</v>
      </c>
      <c r="E23" s="52"/>
      <c r="F23" s="52"/>
      <c r="G23" s="52"/>
      <c r="H23" s="55"/>
      <c r="I23" s="5">
        <f>SUM('Մ-04:Մ-06'!I23)</f>
        <v>3379</v>
      </c>
      <c r="J23" s="5">
        <f>SUM('Մ-04:Մ-06'!J23)</f>
        <v>7</v>
      </c>
      <c r="K23" s="207"/>
      <c r="L23" s="207"/>
      <c r="M23" s="204"/>
      <c r="N23" s="215"/>
      <c r="O23" s="204"/>
    </row>
    <row r="24" spans="2:15" ht="15.75" customHeight="1" x14ac:dyDescent="0.3">
      <c r="B24" s="38" t="s">
        <v>16</v>
      </c>
      <c r="C24" s="28"/>
      <c r="D24" s="36">
        <f>D25+D26</f>
        <v>254</v>
      </c>
      <c r="E24" s="52"/>
      <c r="F24" s="52"/>
      <c r="G24" s="52"/>
      <c r="H24" s="55"/>
      <c r="I24" s="6">
        <f>I25+I26</f>
        <v>120</v>
      </c>
      <c r="J24" s="6">
        <f>J25+J26</f>
        <v>134</v>
      </c>
      <c r="K24" s="207"/>
      <c r="L24" s="207"/>
      <c r="M24" s="204"/>
      <c r="N24" s="215"/>
      <c r="O24" s="204"/>
    </row>
    <row r="25" spans="2:15" x14ac:dyDescent="0.3">
      <c r="B25" s="238"/>
      <c r="C25" s="9" t="s">
        <v>4</v>
      </c>
      <c r="D25" s="39">
        <f t="shared" ref="D25:D26" si="0">I25+J25</f>
        <v>247</v>
      </c>
      <c r="E25" s="52"/>
      <c r="F25" s="52"/>
      <c r="G25" s="52"/>
      <c r="H25" s="55"/>
      <c r="I25" s="5">
        <f>SUM('Մ-04:Մ-06'!I25)</f>
        <v>116</v>
      </c>
      <c r="J25" s="5">
        <f>SUM('Մ-04:Մ-06'!J25)</f>
        <v>131</v>
      </c>
      <c r="K25" s="207"/>
      <c r="L25" s="207"/>
      <c r="M25" s="204"/>
      <c r="N25" s="215"/>
      <c r="O25" s="204"/>
    </row>
    <row r="26" spans="2:15" x14ac:dyDescent="0.3">
      <c r="B26" s="238"/>
      <c r="C26" s="9" t="s">
        <v>5</v>
      </c>
      <c r="D26" s="39">
        <f t="shared" si="0"/>
        <v>7</v>
      </c>
      <c r="E26" s="52"/>
      <c r="F26" s="52"/>
      <c r="G26" s="52"/>
      <c r="H26" s="55"/>
      <c r="I26" s="5">
        <f>SUM('Մ-04:Մ-06'!I26)</f>
        <v>4</v>
      </c>
      <c r="J26" s="5">
        <f>SUM('Մ-04:Մ-06'!J26)</f>
        <v>3</v>
      </c>
      <c r="K26" s="208"/>
      <c r="L26" s="208"/>
      <c r="M26" s="205"/>
      <c r="N26" s="216"/>
      <c r="O26" s="205"/>
    </row>
    <row r="27" spans="2:15" ht="9.6" customHeight="1" x14ac:dyDescent="0.3">
      <c r="B27" s="37"/>
      <c r="C27" s="10"/>
      <c r="D27" s="30"/>
      <c r="E27" s="181"/>
      <c r="F27" s="181"/>
      <c r="G27" s="181"/>
      <c r="H27" s="265"/>
      <c r="I27" s="12"/>
      <c r="J27" s="12"/>
      <c r="K27" s="12"/>
      <c r="L27" s="12"/>
      <c r="M27" s="30"/>
      <c r="N27" s="15"/>
      <c r="O27" s="30"/>
    </row>
    <row r="28" spans="2:15" ht="26.25" customHeight="1" x14ac:dyDescent="0.3">
      <c r="B28" s="182" t="s">
        <v>13</v>
      </c>
      <c r="C28" s="266"/>
      <c r="D28" s="40">
        <f>I28+J28+M28</f>
        <v>1101</v>
      </c>
      <c r="E28" s="172"/>
      <c r="F28" s="172"/>
      <c r="G28" s="52"/>
      <c r="H28" s="52"/>
      <c r="I28" s="5">
        <f>SUM('Մ-04:Մ-06'!I28)</f>
        <v>488</v>
      </c>
      <c r="J28" s="5">
        <f>SUM('Մ-04:Մ-06'!J28)</f>
        <v>585</v>
      </c>
      <c r="K28" s="171"/>
      <c r="L28" s="197"/>
      <c r="M28" s="23">
        <f>SUM('Մ-04:Մ-06'!M28)</f>
        <v>28</v>
      </c>
      <c r="N28" s="57"/>
      <c r="O28" s="23">
        <f>SUM('Մ-04:Մ-06'!O28)</f>
        <v>271</v>
      </c>
    </row>
    <row r="29" spans="2:15" ht="22.15" customHeight="1" x14ac:dyDescent="0.3">
      <c r="B29" s="38" t="s">
        <v>17</v>
      </c>
      <c r="C29" s="28"/>
      <c r="D29" s="40"/>
      <c r="E29" s="172"/>
      <c r="F29" s="172"/>
      <c r="G29" s="52"/>
      <c r="H29" s="52"/>
      <c r="I29" s="171"/>
      <c r="J29" s="172"/>
      <c r="K29" s="172"/>
      <c r="L29" s="197"/>
      <c r="M29" s="23">
        <f>SUM('Մ-04:Մ-06'!M29)</f>
        <v>76</v>
      </c>
      <c r="N29" s="57"/>
      <c r="O29" s="23">
        <f>SUM('Մ-04:Մ-06'!O29)</f>
        <v>425</v>
      </c>
    </row>
    <row r="30" spans="2:15" ht="22.15" customHeight="1" x14ac:dyDescent="0.3">
      <c r="B30" s="61"/>
      <c r="C30" s="62"/>
      <c r="D30" s="40"/>
      <c r="E30" s="172"/>
      <c r="F30" s="172"/>
      <c r="G30" s="52"/>
      <c r="H30" s="52"/>
      <c r="I30" s="171"/>
      <c r="J30" s="172"/>
      <c r="K30" s="172"/>
      <c r="L30" s="197"/>
      <c r="M30" s="8"/>
      <c r="N30" s="24">
        <f>SUM('Մ-04:Մ-06'!N30)</f>
        <v>2599</v>
      </c>
      <c r="O30" s="20">
        <f>O28+O29</f>
        <v>696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54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8" t="s">
        <v>9</v>
      </c>
      <c r="D34" s="168"/>
      <c r="E34" s="168"/>
      <c r="F34" s="168"/>
      <c r="G34" s="50"/>
      <c r="H34" s="58"/>
      <c r="I34" s="7">
        <f>SUM('Մ-04:Մ-06'!I34)</f>
        <v>2</v>
      </c>
      <c r="J34" s="169">
        <f>SUM('Մ-04:Մ-06'!J34)</f>
        <v>6</v>
      </c>
      <c r="K34" s="170"/>
      <c r="L34" s="171"/>
      <c r="M34" s="172"/>
      <c r="N34" s="172"/>
      <c r="O34" s="173"/>
    </row>
    <row r="35" spans="2:15" x14ac:dyDescent="0.3">
      <c r="B35" s="45">
        <v>2</v>
      </c>
      <c r="C35" s="168" t="s">
        <v>10</v>
      </c>
      <c r="D35" s="168"/>
      <c r="E35" s="168"/>
      <c r="F35" s="168"/>
      <c r="G35" s="50"/>
      <c r="H35" s="58"/>
      <c r="I35" s="7">
        <f>SUM('Մ-04:Մ-06'!I35)</f>
        <v>7</v>
      </c>
      <c r="J35" s="169">
        <f>SUM('Մ-04:Մ-06'!J35)</f>
        <v>20</v>
      </c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5" t="s">
        <v>18</v>
      </c>
      <c r="D36" s="175"/>
      <c r="E36" s="175"/>
      <c r="F36" s="175"/>
      <c r="G36" s="53"/>
      <c r="H36" s="59"/>
      <c r="I36" s="7">
        <f>SUM('Մ-04:Մ-06'!I36)</f>
        <v>0</v>
      </c>
      <c r="J36" s="169">
        <f>SUM('Մ-04:Մ-06'!J36)</f>
        <v>0</v>
      </c>
      <c r="K36" s="170"/>
      <c r="L36" s="178"/>
      <c r="M36" s="179"/>
      <c r="N36" s="179"/>
      <c r="O36" s="180"/>
    </row>
    <row r="39" spans="2:15" ht="14.4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ht="14.45" x14ac:dyDescent="0.3">
      <c r="N40" s="34"/>
    </row>
  </sheetData>
  <mergeCells count="64">
    <mergeCell ref="D5:D7"/>
    <mergeCell ref="B1:O1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E8:F8"/>
    <mergeCell ref="N8:O8"/>
    <mergeCell ref="N9:N17"/>
    <mergeCell ref="O9:O17"/>
    <mergeCell ref="I9:I17"/>
    <mergeCell ref="M9:M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M19:M26"/>
    <mergeCell ref="N19:N26"/>
    <mergeCell ref="B20:C20"/>
    <mergeCell ref="B18:C18"/>
    <mergeCell ref="O19:O26"/>
    <mergeCell ref="K20:K26"/>
    <mergeCell ref="L20:L26"/>
    <mergeCell ref="B22:B23"/>
    <mergeCell ref="B25:B26"/>
    <mergeCell ref="E27:H27"/>
    <mergeCell ref="B28:C28"/>
    <mergeCell ref="E28:F28"/>
    <mergeCell ref="K28:L28"/>
    <mergeCell ref="E29:F29"/>
    <mergeCell ref="I29:L29"/>
    <mergeCell ref="J36:K36"/>
    <mergeCell ref="L36:O36"/>
    <mergeCell ref="E30:F30"/>
    <mergeCell ref="I30:L30"/>
    <mergeCell ref="E31:F31"/>
    <mergeCell ref="I31:L31"/>
    <mergeCell ref="B33:F33"/>
    <mergeCell ref="J33:K33"/>
    <mergeCell ref="L33:O33"/>
    <mergeCell ref="C34:F34"/>
    <mergeCell ref="J34:K34"/>
    <mergeCell ref="L34:O34"/>
    <mergeCell ref="C35:F35"/>
    <mergeCell ref="J35:K35"/>
    <mergeCell ref="L35:O35"/>
    <mergeCell ref="C36:F36"/>
  </mergeCells>
  <printOptions horizontalCentered="1"/>
  <pageMargins left="0" right="0" top="0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O40"/>
  <sheetViews>
    <sheetView topLeftCell="A49" workbookViewId="0">
      <selection activeCell="E39" sqref="E39:M39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51"/>
      <c r="G6" s="267" t="s">
        <v>42</v>
      </c>
      <c r="H6" s="268"/>
      <c r="I6" s="269" t="s">
        <v>21</v>
      </c>
      <c r="J6" s="251" t="s">
        <v>22</v>
      </c>
      <c r="K6" s="251"/>
      <c r="L6" s="251"/>
      <c r="M6" s="271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89" t="s">
        <v>24</v>
      </c>
      <c r="G7" s="89" t="s">
        <v>44</v>
      </c>
      <c r="H7" s="90" t="s">
        <v>43</v>
      </c>
      <c r="I7" s="270"/>
      <c r="J7" s="98" t="s">
        <v>0</v>
      </c>
      <c r="K7" s="254" t="s">
        <v>1</v>
      </c>
      <c r="L7" s="254"/>
      <c r="M7" s="272"/>
      <c r="N7" s="246"/>
      <c r="O7" s="247"/>
    </row>
    <row r="8" spans="2:15" ht="21.75" customHeight="1" thickBot="1" x14ac:dyDescent="0.35">
      <c r="B8" s="219"/>
      <c r="C8" s="220"/>
      <c r="D8" s="84">
        <f>E8+I8+J8+K8+M8</f>
        <v>6825</v>
      </c>
      <c r="E8" s="258">
        <f>IF(F12=0,F10+F13+F14+F15+E11+E12+E16+E17,F10+F13+F14+F15+E11+F12+E16+E17)</f>
        <v>289</v>
      </c>
      <c r="F8" s="273"/>
      <c r="G8" s="92"/>
      <c r="H8" s="93"/>
      <c r="I8" s="94">
        <f>I20+I21+I24</f>
        <v>4193</v>
      </c>
      <c r="J8" s="278">
        <f>J9+K9</f>
        <v>2302</v>
      </c>
      <c r="K8" s="278"/>
      <c r="L8" s="278"/>
      <c r="M8" s="95">
        <f>M28+M29</f>
        <v>41</v>
      </c>
      <c r="N8" s="226">
        <f>N30+O30</f>
        <v>2217</v>
      </c>
      <c r="O8" s="227"/>
    </row>
    <row r="9" spans="2:15" ht="18.75" customHeight="1" x14ac:dyDescent="0.3">
      <c r="B9" s="221"/>
      <c r="C9" s="222"/>
      <c r="D9" s="86"/>
      <c r="E9" s="99">
        <f>SUM(E10:E17)</f>
        <v>268</v>
      </c>
      <c r="F9" s="81">
        <f>SUM(F10:F17)</f>
        <v>47</v>
      </c>
      <c r="G9" s="82">
        <f>SUM('Մ-07:Մ-09'!G9)</f>
        <v>13</v>
      </c>
      <c r="H9" s="83">
        <f>SUM('Մ-07:Մ-09'!H9)</f>
        <v>7</v>
      </c>
      <c r="I9" s="281"/>
      <c r="J9" s="81">
        <f>J19+J20+J21+J24</f>
        <v>2074</v>
      </c>
      <c r="K9" s="278">
        <f>K19</f>
        <v>228</v>
      </c>
      <c r="L9" s="278"/>
      <c r="M9" s="203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47">
        <f>SUM('Մ-07:Մ-09'!E10)</f>
        <v>6</v>
      </c>
      <c r="F10" s="102">
        <f>SUM('Մ-07:Մ-09'!F10)</f>
        <v>8</v>
      </c>
      <c r="G10" s="274"/>
      <c r="H10" s="211"/>
      <c r="I10" s="280"/>
      <c r="J10" s="152"/>
      <c r="K10" s="152"/>
      <c r="L10" s="152"/>
      <c r="M10" s="204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>
        <f>SUM('Մ-07:Մ-09'!E11)</f>
        <v>16</v>
      </c>
      <c r="F11" s="33"/>
      <c r="G11" s="275"/>
      <c r="H11" s="212"/>
      <c r="I11" s="280"/>
      <c r="J11" s="152"/>
      <c r="K11" s="152"/>
      <c r="L11" s="152"/>
      <c r="M11" s="204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>
        <f>SUM('Մ-07:Մ-09'!E12)</f>
        <v>4</v>
      </c>
      <c r="F12" s="80">
        <f>SUM('Մ-07:Մ-09'!F12)</f>
        <v>6</v>
      </c>
      <c r="G12" s="275"/>
      <c r="H12" s="212"/>
      <c r="I12" s="280"/>
      <c r="J12" s="152"/>
      <c r="K12" s="152"/>
      <c r="L12" s="152"/>
      <c r="M12" s="204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>
        <f>SUM('Մ-07:Մ-09'!E13)</f>
        <v>2</v>
      </c>
      <c r="F13" s="102">
        <f>SUM('Մ-07:Մ-09'!F13)</f>
        <v>4</v>
      </c>
      <c r="G13" s="275"/>
      <c r="H13" s="212"/>
      <c r="I13" s="280"/>
      <c r="J13" s="152"/>
      <c r="K13" s="152"/>
      <c r="L13" s="152"/>
      <c r="M13" s="204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>
        <f>SUM('Մ-07:Մ-09'!E14)</f>
        <v>2</v>
      </c>
      <c r="F14" s="102">
        <f>SUM('Մ-07:Մ-09'!F14)</f>
        <v>2</v>
      </c>
      <c r="G14" s="275"/>
      <c r="H14" s="212"/>
      <c r="I14" s="280"/>
      <c r="J14" s="152"/>
      <c r="K14" s="152"/>
      <c r="L14" s="152"/>
      <c r="M14" s="204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>
        <f>SUM('Մ-07:Մ-09'!E15)</f>
        <v>12</v>
      </c>
      <c r="F15" s="102">
        <f>SUM('Մ-07:Մ-09'!F15)</f>
        <v>27</v>
      </c>
      <c r="G15" s="275"/>
      <c r="H15" s="212"/>
      <c r="I15" s="280"/>
      <c r="J15" s="152"/>
      <c r="K15" s="152"/>
      <c r="L15" s="152"/>
      <c r="M15" s="204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f>SUM('Մ-07:Մ-09'!E16)</f>
        <v>18</v>
      </c>
      <c r="F16" s="33"/>
      <c r="G16" s="275"/>
      <c r="H16" s="212"/>
      <c r="I16" s="280"/>
      <c r="J16" s="152"/>
      <c r="K16" s="152"/>
      <c r="L16" s="152"/>
      <c r="M16" s="204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f>SUM('Մ-07:Մ-09'!E17)</f>
        <v>208</v>
      </c>
      <c r="F17" s="74"/>
      <c r="G17" s="276"/>
      <c r="H17" s="277"/>
      <c r="I17" s="196"/>
      <c r="J17" s="153"/>
      <c r="K17" s="153"/>
      <c r="L17" s="153"/>
      <c r="M17" s="205"/>
      <c r="N17" s="216"/>
      <c r="O17" s="205"/>
    </row>
    <row r="18" spans="2:15" ht="27" customHeight="1" x14ac:dyDescent="0.3">
      <c r="B18" s="231"/>
      <c r="C18" s="232"/>
      <c r="D18" s="66"/>
      <c r="E18" s="225"/>
      <c r="F18" s="225"/>
      <c r="G18" s="225"/>
      <c r="H18" s="279"/>
      <c r="I18" s="67"/>
      <c r="J18" s="68"/>
      <c r="K18" s="70" t="s">
        <v>19</v>
      </c>
      <c r="L18" s="70" t="s">
        <v>20</v>
      </c>
      <c r="M18" s="69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266"/>
      <c r="D19" s="36">
        <f>J19+K19+L19</f>
        <v>820</v>
      </c>
      <c r="E19" s="172"/>
      <c r="F19" s="172"/>
      <c r="G19" s="172"/>
      <c r="H19" s="197"/>
      <c r="I19" s="33"/>
      <c r="J19" s="4">
        <f>SUM('Մ-07:Մ-09'!J19)</f>
        <v>254</v>
      </c>
      <c r="K19" s="4">
        <f>SUM('Մ-07:Մ-09'!K19)</f>
        <v>228</v>
      </c>
      <c r="L19" s="4">
        <f>SUM('Մ-07:Մ-09'!L19)</f>
        <v>338</v>
      </c>
      <c r="M19" s="203"/>
      <c r="N19" s="214"/>
      <c r="O19" s="203"/>
    </row>
    <row r="20" spans="2:15" ht="29.25" customHeight="1" x14ac:dyDescent="0.3">
      <c r="B20" s="182" t="s">
        <v>14</v>
      </c>
      <c r="C20" s="266"/>
      <c r="D20" s="36">
        <f>I20+J20</f>
        <v>4154</v>
      </c>
      <c r="E20" s="52"/>
      <c r="F20" s="52"/>
      <c r="G20" s="52"/>
      <c r="H20" s="55"/>
      <c r="I20" s="4">
        <f>SUM('Մ-07:Մ-09'!I20)</f>
        <v>2501</v>
      </c>
      <c r="J20" s="4">
        <f>SUM('Մ-07:Մ-09'!J20)</f>
        <v>1653</v>
      </c>
      <c r="K20" s="206"/>
      <c r="L20" s="206"/>
      <c r="M20" s="204"/>
      <c r="N20" s="215"/>
      <c r="O20" s="204"/>
    </row>
    <row r="21" spans="2:15" ht="19.5" customHeight="1" x14ac:dyDescent="0.3">
      <c r="B21" s="38" t="s">
        <v>15</v>
      </c>
      <c r="C21" s="28"/>
      <c r="D21" s="36">
        <f>SUM(D22:D23)</f>
        <v>1756</v>
      </c>
      <c r="E21" s="52"/>
      <c r="F21" s="52"/>
      <c r="G21" s="52"/>
      <c r="H21" s="55"/>
      <c r="I21" s="6">
        <f>I22+I23</f>
        <v>1663</v>
      </c>
      <c r="J21" s="6">
        <f>J22+J23</f>
        <v>93</v>
      </c>
      <c r="K21" s="207"/>
      <c r="L21" s="207"/>
      <c r="M21" s="204"/>
      <c r="N21" s="215"/>
      <c r="O21" s="204"/>
    </row>
    <row r="22" spans="2:15" x14ac:dyDescent="0.3">
      <c r="B22" s="238"/>
      <c r="C22" s="9" t="s">
        <v>4</v>
      </c>
      <c r="D22" s="39">
        <f>I22+J22</f>
        <v>146</v>
      </c>
      <c r="E22" s="52"/>
      <c r="F22" s="52"/>
      <c r="G22" s="52"/>
      <c r="H22" s="55"/>
      <c r="I22" s="5">
        <f>SUM('Մ-07:Մ-09'!I22)</f>
        <v>63</v>
      </c>
      <c r="J22" s="5">
        <f>SUM('Մ-07:Մ-09'!J22)</f>
        <v>83</v>
      </c>
      <c r="K22" s="207"/>
      <c r="L22" s="207"/>
      <c r="M22" s="204"/>
      <c r="N22" s="215"/>
      <c r="O22" s="204"/>
    </row>
    <row r="23" spans="2:15" x14ac:dyDescent="0.3">
      <c r="B23" s="238"/>
      <c r="C23" s="9" t="s">
        <v>5</v>
      </c>
      <c r="D23" s="39">
        <f>I23+J23</f>
        <v>1610</v>
      </c>
      <c r="E23" s="52"/>
      <c r="F23" s="52"/>
      <c r="G23" s="52"/>
      <c r="H23" s="55"/>
      <c r="I23" s="5">
        <f>SUM('Մ-07:Մ-09'!I23)</f>
        <v>1600</v>
      </c>
      <c r="J23" s="5">
        <f>SUM('Մ-07:Մ-09'!J23)</f>
        <v>10</v>
      </c>
      <c r="K23" s="207"/>
      <c r="L23" s="207"/>
      <c r="M23" s="204"/>
      <c r="N23" s="215"/>
      <c r="O23" s="204"/>
    </row>
    <row r="24" spans="2:15" ht="15.75" customHeight="1" x14ac:dyDescent="0.3">
      <c r="B24" s="38" t="s">
        <v>16</v>
      </c>
      <c r="C24" s="28"/>
      <c r="D24" s="36">
        <f>D25+D26</f>
        <v>103</v>
      </c>
      <c r="E24" s="52"/>
      <c r="F24" s="52"/>
      <c r="G24" s="52"/>
      <c r="H24" s="55"/>
      <c r="I24" s="6">
        <f>I25+I26</f>
        <v>29</v>
      </c>
      <c r="J24" s="6">
        <f>J25+J26</f>
        <v>74</v>
      </c>
      <c r="K24" s="207"/>
      <c r="L24" s="207"/>
      <c r="M24" s="204"/>
      <c r="N24" s="215"/>
      <c r="O24" s="204"/>
    </row>
    <row r="25" spans="2:15" x14ac:dyDescent="0.3">
      <c r="B25" s="238"/>
      <c r="C25" s="9" t="s">
        <v>4</v>
      </c>
      <c r="D25" s="39">
        <f t="shared" ref="D25:D26" si="0">I25+J25</f>
        <v>102</v>
      </c>
      <c r="E25" s="52"/>
      <c r="F25" s="52"/>
      <c r="G25" s="52"/>
      <c r="H25" s="55"/>
      <c r="I25" s="5">
        <f>SUM('Մ-07:Մ-09'!I25)</f>
        <v>28</v>
      </c>
      <c r="J25" s="5">
        <f>SUM('Մ-07:Մ-09'!J25)</f>
        <v>74</v>
      </c>
      <c r="K25" s="207"/>
      <c r="L25" s="207"/>
      <c r="M25" s="204"/>
      <c r="N25" s="215"/>
      <c r="O25" s="204"/>
    </row>
    <row r="26" spans="2:15" x14ac:dyDescent="0.3">
      <c r="B26" s="238"/>
      <c r="C26" s="9" t="s">
        <v>5</v>
      </c>
      <c r="D26" s="39">
        <f t="shared" si="0"/>
        <v>1</v>
      </c>
      <c r="E26" s="52"/>
      <c r="F26" s="52"/>
      <c r="G26" s="52"/>
      <c r="H26" s="55"/>
      <c r="I26" s="5">
        <f>SUM('Մ-07:Մ-09'!I26)</f>
        <v>1</v>
      </c>
      <c r="J26" s="5">
        <f>SUM('Մ-07:Մ-09'!J26)</f>
        <v>0</v>
      </c>
      <c r="K26" s="208"/>
      <c r="L26" s="208"/>
      <c r="M26" s="205"/>
      <c r="N26" s="216"/>
      <c r="O26" s="205"/>
    </row>
    <row r="27" spans="2:15" ht="9.6" customHeight="1" x14ac:dyDescent="0.3">
      <c r="B27" s="37"/>
      <c r="C27" s="10"/>
      <c r="D27" s="30"/>
      <c r="E27" s="181"/>
      <c r="F27" s="181"/>
      <c r="G27" s="181"/>
      <c r="H27" s="265"/>
      <c r="I27" s="12"/>
      <c r="J27" s="12"/>
      <c r="K27" s="12"/>
      <c r="L27" s="12"/>
      <c r="M27" s="30"/>
      <c r="N27" s="15"/>
      <c r="O27" s="30"/>
    </row>
    <row r="28" spans="2:15" ht="26.25" customHeight="1" x14ac:dyDescent="0.3">
      <c r="B28" s="182" t="s">
        <v>13</v>
      </c>
      <c r="C28" s="266"/>
      <c r="D28" s="40">
        <f>I28+J28+M28</f>
        <v>1085</v>
      </c>
      <c r="E28" s="172"/>
      <c r="F28" s="172"/>
      <c r="G28" s="52"/>
      <c r="H28" s="52"/>
      <c r="I28" s="5">
        <f>SUM('Մ-07:Մ-09'!I28)</f>
        <v>192</v>
      </c>
      <c r="J28" s="5">
        <f>SUM('Մ-07:Մ-09'!J28)</f>
        <v>883</v>
      </c>
      <c r="K28" s="171"/>
      <c r="L28" s="197"/>
      <c r="M28" s="23">
        <f>SUM('Մ-07:Մ-09'!M28)</f>
        <v>10</v>
      </c>
      <c r="N28" s="57"/>
      <c r="O28" s="23">
        <f>SUM('Մ-07:Մ-09'!O28)</f>
        <v>119</v>
      </c>
    </row>
    <row r="29" spans="2:15" ht="22.15" customHeight="1" x14ac:dyDescent="0.3">
      <c r="B29" s="38" t="s">
        <v>17</v>
      </c>
      <c r="C29" s="28"/>
      <c r="D29" s="40"/>
      <c r="E29" s="172"/>
      <c r="F29" s="172"/>
      <c r="G29" s="52"/>
      <c r="H29" s="52"/>
      <c r="I29" s="171"/>
      <c r="J29" s="172"/>
      <c r="K29" s="172"/>
      <c r="L29" s="197"/>
      <c r="M29" s="23">
        <f>SUM('Մ-07:Մ-09'!M29)</f>
        <v>31</v>
      </c>
      <c r="N29" s="57"/>
      <c r="O29" s="23">
        <f>SUM('Մ-07:Մ-09'!O29)</f>
        <v>208</v>
      </c>
    </row>
    <row r="30" spans="2:15" ht="22.15" customHeight="1" x14ac:dyDescent="0.3">
      <c r="B30" s="61"/>
      <c r="C30" s="62"/>
      <c r="D30" s="40"/>
      <c r="E30" s="172"/>
      <c r="F30" s="172"/>
      <c r="G30" s="52"/>
      <c r="H30" s="52"/>
      <c r="I30" s="171"/>
      <c r="J30" s="172"/>
      <c r="K30" s="172"/>
      <c r="L30" s="197"/>
      <c r="M30" s="23">
        <f>SUM('Մ-07:Մ-09'!M30)</f>
        <v>0</v>
      </c>
      <c r="N30" s="23">
        <f>SUM('Մ-07:Մ-09'!N30)</f>
        <v>1890</v>
      </c>
      <c r="O30" s="20">
        <f>O28+O29</f>
        <v>327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54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8" t="s">
        <v>9</v>
      </c>
      <c r="D34" s="168"/>
      <c r="E34" s="168"/>
      <c r="F34" s="168"/>
      <c r="G34" s="50"/>
      <c r="H34" s="58"/>
      <c r="I34" s="7">
        <f>SUM('Մ-07:Մ-09'!I34)</f>
        <v>2</v>
      </c>
      <c r="J34" s="169">
        <f>SUM('Մ-07:Մ-09'!J34)</f>
        <v>10</v>
      </c>
      <c r="K34" s="170"/>
      <c r="L34" s="171"/>
      <c r="M34" s="172"/>
      <c r="N34" s="172"/>
      <c r="O34" s="173"/>
    </row>
    <row r="35" spans="2:15" x14ac:dyDescent="0.3">
      <c r="B35" s="45">
        <v>2</v>
      </c>
      <c r="C35" s="168" t="s">
        <v>10</v>
      </c>
      <c r="D35" s="168"/>
      <c r="E35" s="168"/>
      <c r="F35" s="168"/>
      <c r="G35" s="50"/>
      <c r="H35" s="58"/>
      <c r="I35" s="7">
        <f>SUM('Մ-07:Մ-09'!I35)</f>
        <v>13</v>
      </c>
      <c r="J35" s="169">
        <f>SUM('Մ-07:Մ-09'!J35)</f>
        <v>29</v>
      </c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5" t="s">
        <v>18</v>
      </c>
      <c r="D36" s="175"/>
      <c r="E36" s="175"/>
      <c r="F36" s="175"/>
      <c r="G36" s="53"/>
      <c r="H36" s="59"/>
      <c r="I36" s="7">
        <f>SUM('Մ-07:Մ-09'!I36)</f>
        <v>0</v>
      </c>
      <c r="J36" s="169">
        <f>SUM('Մ-07:Մ-09'!J36)</f>
        <v>0</v>
      </c>
      <c r="K36" s="170"/>
      <c r="L36" s="178"/>
      <c r="M36" s="179"/>
      <c r="N36" s="179"/>
      <c r="O36" s="180"/>
    </row>
    <row r="39" spans="2:15" ht="14.4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ht="14.45" x14ac:dyDescent="0.3">
      <c r="N40" s="34"/>
    </row>
  </sheetData>
  <mergeCells count="64">
    <mergeCell ref="D5:D7"/>
    <mergeCell ref="B1:O1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E8:F8"/>
    <mergeCell ref="N8:O8"/>
    <mergeCell ref="N9:N17"/>
    <mergeCell ref="O9:O17"/>
    <mergeCell ref="I9:I17"/>
    <mergeCell ref="M9:M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M19:M26"/>
    <mergeCell ref="N19:N26"/>
    <mergeCell ref="B20:C20"/>
    <mergeCell ref="B18:C18"/>
    <mergeCell ref="O19:O26"/>
    <mergeCell ref="K20:K26"/>
    <mergeCell ref="L20:L26"/>
    <mergeCell ref="B22:B23"/>
    <mergeCell ref="B25:B26"/>
    <mergeCell ref="E27:H27"/>
    <mergeCell ref="B28:C28"/>
    <mergeCell ref="E28:F28"/>
    <mergeCell ref="K28:L28"/>
    <mergeCell ref="E29:F29"/>
    <mergeCell ref="I29:L29"/>
    <mergeCell ref="J36:K36"/>
    <mergeCell ref="L36:O36"/>
    <mergeCell ref="E30:F30"/>
    <mergeCell ref="I30:L30"/>
    <mergeCell ref="E31:F31"/>
    <mergeCell ref="I31:L31"/>
    <mergeCell ref="B33:F33"/>
    <mergeCell ref="J33:K33"/>
    <mergeCell ref="L33:O33"/>
    <mergeCell ref="C34:F34"/>
    <mergeCell ref="J34:K34"/>
    <mergeCell ref="L34:O34"/>
    <mergeCell ref="C35:F35"/>
    <mergeCell ref="J35:K35"/>
    <mergeCell ref="L35:O35"/>
    <mergeCell ref="C36:F36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O40"/>
  <sheetViews>
    <sheetView topLeftCell="A34" workbookViewId="0">
      <selection activeCell="E39" sqref="E39:M39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51"/>
      <c r="G6" s="267" t="s">
        <v>42</v>
      </c>
      <c r="H6" s="268"/>
      <c r="I6" s="269" t="s">
        <v>21</v>
      </c>
      <c r="J6" s="251" t="s">
        <v>22</v>
      </c>
      <c r="K6" s="251"/>
      <c r="L6" s="251"/>
      <c r="M6" s="271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89" t="s">
        <v>24</v>
      </c>
      <c r="G7" s="89" t="s">
        <v>44</v>
      </c>
      <c r="H7" s="90" t="s">
        <v>43</v>
      </c>
      <c r="I7" s="270"/>
      <c r="J7" s="98" t="s">
        <v>0</v>
      </c>
      <c r="K7" s="254" t="s">
        <v>1</v>
      </c>
      <c r="L7" s="254"/>
      <c r="M7" s="272"/>
      <c r="N7" s="246"/>
      <c r="O7" s="247"/>
    </row>
    <row r="8" spans="2:15" ht="21.75" customHeight="1" thickBot="1" x14ac:dyDescent="0.35">
      <c r="B8" s="219"/>
      <c r="C8" s="220"/>
      <c r="D8" s="84">
        <f>E8+I8+J8+K8+M8</f>
        <v>0</v>
      </c>
      <c r="E8" s="258">
        <f>IF(F11=0,F10+F13+F14+F15+E11+E12+E16+E17,F10+F13+F14+F15+E11+F11+E16+E17)</f>
        <v>0</v>
      </c>
      <c r="F8" s="273"/>
      <c r="G8" s="92"/>
      <c r="H8" s="93"/>
      <c r="I8" s="94">
        <f>I20+I21+I24</f>
        <v>0</v>
      </c>
      <c r="J8" s="278">
        <f>J9+K9</f>
        <v>0</v>
      </c>
      <c r="K8" s="278"/>
      <c r="L8" s="278"/>
      <c r="M8" s="95">
        <f>M28+M29</f>
        <v>0</v>
      </c>
      <c r="N8" s="226">
        <f>N30+O30</f>
        <v>0</v>
      </c>
      <c r="O8" s="227"/>
    </row>
    <row r="9" spans="2:15" ht="18.75" customHeight="1" x14ac:dyDescent="0.3">
      <c r="B9" s="221"/>
      <c r="C9" s="222"/>
      <c r="D9" s="86"/>
      <c r="E9" s="99">
        <f>SUM(E10:E17)</f>
        <v>0</v>
      </c>
      <c r="F9" s="81">
        <f>SUM(F10:F17)</f>
        <v>0</v>
      </c>
      <c r="G9" s="82">
        <f>SUM('Մ-10:Մ-12'!G9)</f>
        <v>0</v>
      </c>
      <c r="H9" s="83">
        <f>SUM('Մ-10:Մ-12'!H9)</f>
        <v>0</v>
      </c>
      <c r="I9" s="281"/>
      <c r="J9" s="81">
        <f>J19+J20+J21+J24</f>
        <v>0</v>
      </c>
      <c r="K9" s="278">
        <f>K19</f>
        <v>0</v>
      </c>
      <c r="L9" s="278"/>
      <c r="M9" s="203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47">
        <f>SUM('Մ-10:Մ-12'!E10)</f>
        <v>0</v>
      </c>
      <c r="F10" s="102">
        <f>SUM('Մ-10:Մ-12'!F10)</f>
        <v>0</v>
      </c>
      <c r="G10" s="274"/>
      <c r="H10" s="211"/>
      <c r="I10" s="280"/>
      <c r="J10" s="152"/>
      <c r="K10" s="152"/>
      <c r="L10" s="152"/>
      <c r="M10" s="204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47">
        <f>SUM('Մ-10:Մ-12'!E11)</f>
        <v>0</v>
      </c>
      <c r="F11" s="33"/>
      <c r="G11" s="275"/>
      <c r="H11" s="212"/>
      <c r="I11" s="280"/>
      <c r="J11" s="152"/>
      <c r="K11" s="152"/>
      <c r="L11" s="152"/>
      <c r="M11" s="204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47">
        <f>SUM('Մ-10:Մ-12'!E12)</f>
        <v>0</v>
      </c>
      <c r="F12" s="80">
        <f>SUM('Մ-10:Մ-12'!F12)</f>
        <v>0</v>
      </c>
      <c r="G12" s="275"/>
      <c r="H12" s="212"/>
      <c r="I12" s="280"/>
      <c r="J12" s="152"/>
      <c r="K12" s="152"/>
      <c r="L12" s="152"/>
      <c r="M12" s="204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47">
        <f>SUM('Մ-10:Մ-12'!E13)</f>
        <v>0</v>
      </c>
      <c r="F13" s="102">
        <f>SUM('Մ-10:Մ-12'!F13)</f>
        <v>0</v>
      </c>
      <c r="G13" s="275"/>
      <c r="H13" s="212"/>
      <c r="I13" s="280"/>
      <c r="J13" s="152"/>
      <c r="K13" s="152"/>
      <c r="L13" s="152"/>
      <c r="M13" s="204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47">
        <f>SUM('Մ-10:Մ-12'!E14)</f>
        <v>0</v>
      </c>
      <c r="F14" s="102">
        <f>SUM('Մ-10:Մ-12'!F14)</f>
        <v>0</v>
      </c>
      <c r="G14" s="275"/>
      <c r="H14" s="212"/>
      <c r="I14" s="280"/>
      <c r="J14" s="152"/>
      <c r="K14" s="152"/>
      <c r="L14" s="152"/>
      <c r="M14" s="204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47">
        <f>SUM('Մ-10:Մ-12'!E15)</f>
        <v>0</v>
      </c>
      <c r="F15" s="102">
        <f>SUM('Մ-10:Մ-12'!F15)</f>
        <v>0</v>
      </c>
      <c r="G15" s="275"/>
      <c r="H15" s="212"/>
      <c r="I15" s="280"/>
      <c r="J15" s="152"/>
      <c r="K15" s="152"/>
      <c r="L15" s="152"/>
      <c r="M15" s="204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f>SUM('Մ-10:Մ-12'!E16)</f>
        <v>0</v>
      </c>
      <c r="F16" s="33"/>
      <c r="G16" s="275"/>
      <c r="H16" s="212"/>
      <c r="I16" s="280"/>
      <c r="J16" s="152"/>
      <c r="K16" s="152"/>
      <c r="L16" s="152"/>
      <c r="M16" s="204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f>SUM('Մ-10:Մ-12'!E17)</f>
        <v>0</v>
      </c>
      <c r="F17" s="74"/>
      <c r="G17" s="276"/>
      <c r="H17" s="277"/>
      <c r="I17" s="196"/>
      <c r="J17" s="153"/>
      <c r="K17" s="153"/>
      <c r="L17" s="153"/>
      <c r="M17" s="205"/>
      <c r="N17" s="216"/>
      <c r="O17" s="205"/>
    </row>
    <row r="18" spans="2:15" ht="27" customHeight="1" x14ac:dyDescent="0.3">
      <c r="B18" s="231"/>
      <c r="C18" s="232"/>
      <c r="D18" s="66"/>
      <c r="E18" s="225"/>
      <c r="F18" s="225"/>
      <c r="G18" s="225"/>
      <c r="H18" s="279"/>
      <c r="I18" s="67"/>
      <c r="J18" s="68"/>
      <c r="K18" s="70" t="s">
        <v>19</v>
      </c>
      <c r="L18" s="70" t="s">
        <v>20</v>
      </c>
      <c r="M18" s="69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266"/>
      <c r="D19" s="36">
        <f>J19+K19+L19</f>
        <v>0</v>
      </c>
      <c r="E19" s="172"/>
      <c r="F19" s="172"/>
      <c r="G19" s="172"/>
      <c r="H19" s="197"/>
      <c r="I19" s="33"/>
      <c r="J19" s="4">
        <f>SUM('Մ-10:Մ-12'!J19)</f>
        <v>0</v>
      </c>
      <c r="K19" s="4">
        <f>SUM('Մ-10:Մ-12'!K19)</f>
        <v>0</v>
      </c>
      <c r="L19" s="4">
        <f>SUM('Մ-10:Մ-12'!L19)</f>
        <v>0</v>
      </c>
      <c r="M19" s="203"/>
      <c r="N19" s="214"/>
      <c r="O19" s="203"/>
    </row>
    <row r="20" spans="2:15" ht="29.25" customHeight="1" x14ac:dyDescent="0.3">
      <c r="B20" s="182" t="s">
        <v>14</v>
      </c>
      <c r="C20" s="266"/>
      <c r="D20" s="36">
        <f>I20+J20</f>
        <v>0</v>
      </c>
      <c r="E20" s="52"/>
      <c r="F20" s="52"/>
      <c r="G20" s="52"/>
      <c r="H20" s="55"/>
      <c r="I20" s="4">
        <f>SUM('Մ-10:Մ-12'!I20)</f>
        <v>0</v>
      </c>
      <c r="J20" s="4">
        <f>SUM('Մ-10:Մ-12'!J20)</f>
        <v>0</v>
      </c>
      <c r="K20" s="206"/>
      <c r="L20" s="206"/>
      <c r="M20" s="204"/>
      <c r="N20" s="215"/>
      <c r="O20" s="204"/>
    </row>
    <row r="21" spans="2:15" ht="19.5" customHeight="1" x14ac:dyDescent="0.3">
      <c r="B21" s="38" t="s">
        <v>15</v>
      </c>
      <c r="C21" s="28"/>
      <c r="D21" s="36">
        <f>SUM(D22:D23)</f>
        <v>0</v>
      </c>
      <c r="E21" s="52"/>
      <c r="F21" s="52"/>
      <c r="G21" s="52"/>
      <c r="H21" s="55"/>
      <c r="I21" s="6">
        <f>I22+I23</f>
        <v>0</v>
      </c>
      <c r="J21" s="6">
        <f>J22+J23</f>
        <v>0</v>
      </c>
      <c r="K21" s="207"/>
      <c r="L21" s="207"/>
      <c r="M21" s="204"/>
      <c r="N21" s="215"/>
      <c r="O21" s="204"/>
    </row>
    <row r="22" spans="2:15" x14ac:dyDescent="0.3">
      <c r="B22" s="238"/>
      <c r="C22" s="9" t="s">
        <v>4</v>
      </c>
      <c r="D22" s="39">
        <f>I22+J22</f>
        <v>0</v>
      </c>
      <c r="E22" s="52"/>
      <c r="F22" s="52"/>
      <c r="G22" s="52"/>
      <c r="H22" s="55"/>
      <c r="I22" s="4">
        <f>SUM('Մ-10:Մ-12'!I22)</f>
        <v>0</v>
      </c>
      <c r="J22" s="4">
        <f>SUM('Մ-10:Մ-12'!J22)</f>
        <v>0</v>
      </c>
      <c r="K22" s="207"/>
      <c r="L22" s="207"/>
      <c r="M22" s="204"/>
      <c r="N22" s="215"/>
      <c r="O22" s="204"/>
    </row>
    <row r="23" spans="2:15" x14ac:dyDescent="0.3">
      <c r="B23" s="238"/>
      <c r="C23" s="9" t="s">
        <v>5</v>
      </c>
      <c r="D23" s="39">
        <f>I23+J23</f>
        <v>0</v>
      </c>
      <c r="E23" s="52"/>
      <c r="F23" s="52"/>
      <c r="G23" s="52"/>
      <c r="H23" s="55"/>
      <c r="I23" s="4">
        <f>SUM('Մ-10:Մ-12'!I23)</f>
        <v>0</v>
      </c>
      <c r="J23" s="4">
        <f>SUM('Մ-10:Մ-12'!J23)</f>
        <v>0</v>
      </c>
      <c r="K23" s="207"/>
      <c r="L23" s="207"/>
      <c r="M23" s="204"/>
      <c r="N23" s="215"/>
      <c r="O23" s="204"/>
    </row>
    <row r="24" spans="2:15" ht="15.75" customHeight="1" x14ac:dyDescent="0.3">
      <c r="B24" s="38" t="s">
        <v>16</v>
      </c>
      <c r="C24" s="28"/>
      <c r="D24" s="36">
        <f>D25+D26</f>
        <v>0</v>
      </c>
      <c r="E24" s="52"/>
      <c r="F24" s="52"/>
      <c r="G24" s="52"/>
      <c r="H24" s="55"/>
      <c r="I24" s="6">
        <f>I25+I26</f>
        <v>0</v>
      </c>
      <c r="J24" s="6">
        <f>J25+J26</f>
        <v>0</v>
      </c>
      <c r="K24" s="207"/>
      <c r="L24" s="207"/>
      <c r="M24" s="204"/>
      <c r="N24" s="215"/>
      <c r="O24" s="204"/>
    </row>
    <row r="25" spans="2:15" x14ac:dyDescent="0.3">
      <c r="B25" s="238"/>
      <c r="C25" s="9" t="s">
        <v>4</v>
      </c>
      <c r="D25" s="39">
        <f t="shared" ref="D25:D26" si="0">I25+J25</f>
        <v>0</v>
      </c>
      <c r="E25" s="52"/>
      <c r="F25" s="52"/>
      <c r="G25" s="52"/>
      <c r="H25" s="55"/>
      <c r="I25" s="4">
        <f>SUM('Մ-10:Մ-12'!I25)</f>
        <v>0</v>
      </c>
      <c r="J25" s="4">
        <f>SUM('Մ-10:Մ-12'!J25)</f>
        <v>0</v>
      </c>
      <c r="K25" s="207"/>
      <c r="L25" s="207"/>
      <c r="M25" s="204"/>
      <c r="N25" s="215"/>
      <c r="O25" s="204"/>
    </row>
    <row r="26" spans="2:15" x14ac:dyDescent="0.3">
      <c r="B26" s="238"/>
      <c r="C26" s="9" t="s">
        <v>5</v>
      </c>
      <c r="D26" s="39">
        <f t="shared" si="0"/>
        <v>0</v>
      </c>
      <c r="E26" s="52"/>
      <c r="F26" s="52"/>
      <c r="G26" s="52"/>
      <c r="H26" s="55"/>
      <c r="I26" s="4">
        <f>SUM('Մ-10:Մ-12'!I26)</f>
        <v>0</v>
      </c>
      <c r="J26" s="4">
        <f>SUM('Մ-10:Մ-12'!J26)</f>
        <v>0</v>
      </c>
      <c r="K26" s="208"/>
      <c r="L26" s="208"/>
      <c r="M26" s="205"/>
      <c r="N26" s="216"/>
      <c r="O26" s="205"/>
    </row>
    <row r="27" spans="2:15" ht="9.6" customHeight="1" x14ac:dyDescent="0.3">
      <c r="B27" s="37"/>
      <c r="C27" s="10"/>
      <c r="D27" s="30"/>
      <c r="E27" s="181"/>
      <c r="F27" s="181"/>
      <c r="G27" s="181"/>
      <c r="H27" s="265"/>
      <c r="I27" s="12"/>
      <c r="J27" s="12"/>
      <c r="K27" s="12"/>
      <c r="L27" s="12"/>
      <c r="M27" s="30"/>
      <c r="N27" s="15"/>
      <c r="O27" s="30"/>
    </row>
    <row r="28" spans="2:15" ht="26.25" customHeight="1" x14ac:dyDescent="0.3">
      <c r="B28" s="182" t="s">
        <v>13</v>
      </c>
      <c r="C28" s="266"/>
      <c r="D28" s="40">
        <f>I28+J28+M28</f>
        <v>0</v>
      </c>
      <c r="E28" s="172"/>
      <c r="F28" s="172"/>
      <c r="G28" s="52"/>
      <c r="H28" s="52"/>
      <c r="I28" s="4">
        <f>SUM('Մ-10:Մ-12'!I28)</f>
        <v>0</v>
      </c>
      <c r="J28" s="4">
        <f>SUM('Մ-10:Մ-12'!J28)</f>
        <v>0</v>
      </c>
      <c r="K28" s="171"/>
      <c r="L28" s="197"/>
      <c r="M28" s="4">
        <f>SUM('Մ-10:Մ-12'!M28)</f>
        <v>0</v>
      </c>
      <c r="N28" s="57"/>
      <c r="O28" s="4">
        <f>SUM('Մ-10:Մ-12'!O28)</f>
        <v>0</v>
      </c>
    </row>
    <row r="29" spans="2:15" ht="22.15" customHeight="1" x14ac:dyDescent="0.3">
      <c r="B29" s="38" t="s">
        <v>17</v>
      </c>
      <c r="C29" s="28"/>
      <c r="D29" s="40"/>
      <c r="E29" s="172"/>
      <c r="F29" s="172"/>
      <c r="G29" s="52"/>
      <c r="H29" s="52"/>
      <c r="I29" s="171"/>
      <c r="J29" s="172"/>
      <c r="K29" s="172"/>
      <c r="L29" s="197"/>
      <c r="M29" s="4">
        <f>SUM('Մ-10:Մ-12'!M29)</f>
        <v>0</v>
      </c>
      <c r="N29" s="57"/>
      <c r="O29" s="4">
        <f>SUM('Մ-10:Մ-12'!O29)</f>
        <v>0</v>
      </c>
    </row>
    <row r="30" spans="2:15" ht="22.15" customHeight="1" x14ac:dyDescent="0.3">
      <c r="B30" s="61"/>
      <c r="C30" s="62"/>
      <c r="D30" s="40"/>
      <c r="E30" s="172"/>
      <c r="F30" s="172"/>
      <c r="G30" s="52"/>
      <c r="H30" s="52"/>
      <c r="I30" s="171"/>
      <c r="J30" s="172"/>
      <c r="K30" s="172"/>
      <c r="L30" s="197"/>
      <c r="M30" s="8"/>
      <c r="N30" s="4">
        <f>SUM('Մ-10:Մ-12'!N30)</f>
        <v>0</v>
      </c>
      <c r="O30" s="20">
        <f>O28+O29</f>
        <v>0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54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8" t="s">
        <v>9</v>
      </c>
      <c r="D34" s="168"/>
      <c r="E34" s="168"/>
      <c r="F34" s="168"/>
      <c r="G34" s="50"/>
      <c r="H34" s="58"/>
      <c r="I34" s="4">
        <f>SUM('Մ-10:Մ-12'!I34)</f>
        <v>0</v>
      </c>
      <c r="J34" s="282">
        <f>SUM('Մ-10:Մ-12'!J34)</f>
        <v>0</v>
      </c>
      <c r="K34" s="283"/>
      <c r="L34" s="171"/>
      <c r="M34" s="172"/>
      <c r="N34" s="172"/>
      <c r="O34" s="173"/>
    </row>
    <row r="35" spans="2:15" x14ac:dyDescent="0.3">
      <c r="B35" s="45">
        <v>2</v>
      </c>
      <c r="C35" s="168" t="s">
        <v>10</v>
      </c>
      <c r="D35" s="168"/>
      <c r="E35" s="168"/>
      <c r="F35" s="168"/>
      <c r="G35" s="50"/>
      <c r="H35" s="58"/>
      <c r="I35" s="4">
        <f>SUM('Մ-10:Մ-12'!I35)</f>
        <v>0</v>
      </c>
      <c r="J35" s="282">
        <f>SUM('Մ-10:Մ-12'!J35)</f>
        <v>0</v>
      </c>
      <c r="K35" s="283"/>
      <c r="L35" s="171"/>
      <c r="M35" s="172"/>
      <c r="N35" s="172"/>
      <c r="O35" s="173"/>
    </row>
    <row r="36" spans="2:15" ht="15.75" thickBot="1" x14ac:dyDescent="0.35">
      <c r="B36" s="46">
        <v>3</v>
      </c>
      <c r="C36" s="175" t="s">
        <v>18</v>
      </c>
      <c r="D36" s="175"/>
      <c r="E36" s="175"/>
      <c r="F36" s="175"/>
      <c r="G36" s="53"/>
      <c r="H36" s="59"/>
      <c r="I36" s="4">
        <f>SUM('Մ-10:Մ-12'!I36)</f>
        <v>0</v>
      </c>
      <c r="J36" s="282">
        <f>SUM('Մ-10:Մ-12'!J36)</f>
        <v>0</v>
      </c>
      <c r="K36" s="283"/>
      <c r="L36" s="178"/>
      <c r="M36" s="179"/>
      <c r="N36" s="179"/>
      <c r="O36" s="180"/>
    </row>
    <row r="39" spans="2:15" ht="14.4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ht="14.45" x14ac:dyDescent="0.3">
      <c r="N40" s="34"/>
    </row>
  </sheetData>
  <mergeCells count="64">
    <mergeCell ref="D5:D7"/>
    <mergeCell ref="B1:O1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E8:F8"/>
    <mergeCell ref="N8:O8"/>
    <mergeCell ref="N9:N17"/>
    <mergeCell ref="O9:O17"/>
    <mergeCell ref="I9:I17"/>
    <mergeCell ref="M9:M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M19:M26"/>
    <mergeCell ref="N19:N26"/>
    <mergeCell ref="B20:C20"/>
    <mergeCell ref="B18:C18"/>
    <mergeCell ref="O19:O26"/>
    <mergeCell ref="K20:K26"/>
    <mergeCell ref="L20:L26"/>
    <mergeCell ref="B22:B23"/>
    <mergeCell ref="B25:B26"/>
    <mergeCell ref="E27:H27"/>
    <mergeCell ref="B28:C28"/>
    <mergeCell ref="E28:F28"/>
    <mergeCell ref="K28:L28"/>
    <mergeCell ref="E29:F29"/>
    <mergeCell ref="I29:L29"/>
    <mergeCell ref="J36:K36"/>
    <mergeCell ref="L36:O36"/>
    <mergeCell ref="E30:F30"/>
    <mergeCell ref="I30:L30"/>
    <mergeCell ref="E31:F31"/>
    <mergeCell ref="I31:L31"/>
    <mergeCell ref="B33:F33"/>
    <mergeCell ref="J33:K33"/>
    <mergeCell ref="L33:O33"/>
    <mergeCell ref="C34:F34"/>
    <mergeCell ref="J34:K34"/>
    <mergeCell ref="L34:O34"/>
    <mergeCell ref="C35:F35"/>
    <mergeCell ref="J35:K35"/>
    <mergeCell ref="L35:O35"/>
    <mergeCell ref="C36:F36"/>
  </mergeCells>
  <printOptions horizontalCentered="1"/>
  <pageMargins left="0" right="0" top="0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O40"/>
  <sheetViews>
    <sheetView workbookViewId="0">
      <selection activeCell="I43" sqref="I43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87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51"/>
      <c r="G6" s="267" t="s">
        <v>42</v>
      </c>
      <c r="H6" s="268"/>
      <c r="I6" s="269" t="s">
        <v>21</v>
      </c>
      <c r="J6" s="251" t="s">
        <v>22</v>
      </c>
      <c r="K6" s="251"/>
      <c r="L6" s="251"/>
      <c r="M6" s="271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89" t="s">
        <v>24</v>
      </c>
      <c r="G7" s="89" t="s">
        <v>44</v>
      </c>
      <c r="H7" s="90" t="s">
        <v>43</v>
      </c>
      <c r="I7" s="270"/>
      <c r="J7" s="98" t="s">
        <v>0</v>
      </c>
      <c r="K7" s="254" t="s">
        <v>1</v>
      </c>
      <c r="L7" s="254"/>
      <c r="M7" s="272"/>
      <c r="N7" s="246"/>
      <c r="O7" s="247"/>
    </row>
    <row r="8" spans="2:15" ht="21.75" customHeight="1" thickBot="1" x14ac:dyDescent="0.35">
      <c r="B8" s="219"/>
      <c r="C8" s="220"/>
      <c r="D8" s="84">
        <f>E8+I8+J8+K8+M8</f>
        <v>28600</v>
      </c>
      <c r="E8" s="258">
        <f>IF(F12=0,F10+F13+F14+F15+E11+E12+E16+E17,F10+F13+F14+F15+E11+F12+E16+E17)</f>
        <v>1407</v>
      </c>
      <c r="F8" s="273"/>
      <c r="G8" s="92"/>
      <c r="H8" s="93"/>
      <c r="I8" s="94">
        <f>I20+I21+I24</f>
        <v>20191</v>
      </c>
      <c r="J8" s="278">
        <f>J9+K9</f>
        <v>6813</v>
      </c>
      <c r="K8" s="278"/>
      <c r="L8" s="278"/>
      <c r="M8" s="95">
        <f>M28+M29</f>
        <v>189</v>
      </c>
      <c r="N8" s="226">
        <f>N30+O30</f>
        <v>6295</v>
      </c>
      <c r="O8" s="227"/>
    </row>
    <row r="9" spans="2:15" ht="18.75" customHeight="1" x14ac:dyDescent="0.3">
      <c r="B9" s="221"/>
      <c r="C9" s="222"/>
      <c r="D9" s="86"/>
      <c r="E9" s="99">
        <f>SUM(E10:E17)</f>
        <v>1180</v>
      </c>
      <c r="F9" s="81">
        <f>SUM(F10:F17)</f>
        <v>329</v>
      </c>
      <c r="G9" s="82">
        <f>SUM('Մ-01:Մ-06'!G9)</f>
        <v>67</v>
      </c>
      <c r="H9" s="83">
        <f>SUM('Մ-01:Մ-06'!H9)</f>
        <v>24</v>
      </c>
      <c r="I9" s="281"/>
      <c r="J9" s="81">
        <f>J19+J20+J21+J24</f>
        <v>5319</v>
      </c>
      <c r="K9" s="278">
        <f>K19</f>
        <v>1494</v>
      </c>
      <c r="L9" s="278"/>
      <c r="M9" s="274"/>
      <c r="N9" s="286"/>
      <c r="O9" s="285"/>
    </row>
    <row r="10" spans="2:15" ht="15.75" customHeight="1" x14ac:dyDescent="0.3">
      <c r="B10" s="228" t="s">
        <v>33</v>
      </c>
      <c r="C10" s="229"/>
      <c r="D10" s="230"/>
      <c r="E10" s="47">
        <f>SUM('Մ-01:Մ-06'!E10)</f>
        <v>49</v>
      </c>
      <c r="F10" s="102">
        <f>SUM('Մ-01:Մ-06'!F10)</f>
        <v>218</v>
      </c>
      <c r="G10" s="274"/>
      <c r="H10" s="211"/>
      <c r="I10" s="280"/>
      <c r="J10" s="152"/>
      <c r="K10" s="152"/>
      <c r="L10" s="152"/>
      <c r="M10" s="275"/>
      <c r="N10" s="286"/>
      <c r="O10" s="285"/>
    </row>
    <row r="11" spans="2:15" ht="15.75" customHeight="1" x14ac:dyDescent="0.3">
      <c r="B11" s="228" t="s">
        <v>34</v>
      </c>
      <c r="C11" s="229"/>
      <c r="D11" s="230"/>
      <c r="E11" s="47">
        <f>SUM('Մ-01:Մ-06'!E11)</f>
        <v>118</v>
      </c>
      <c r="F11" s="33"/>
      <c r="G11" s="275"/>
      <c r="H11" s="212"/>
      <c r="I11" s="280"/>
      <c r="J11" s="152"/>
      <c r="K11" s="152"/>
      <c r="L11" s="152"/>
      <c r="M11" s="275"/>
      <c r="N11" s="286"/>
      <c r="O11" s="285"/>
    </row>
    <row r="12" spans="2:15" ht="15.75" customHeight="1" x14ac:dyDescent="0.3">
      <c r="B12" s="228" t="s">
        <v>35</v>
      </c>
      <c r="C12" s="229"/>
      <c r="D12" s="230"/>
      <c r="E12" s="47">
        <f>SUM('Մ-01:Մ-06'!E12)</f>
        <v>9</v>
      </c>
      <c r="F12" s="80">
        <f>SUM('Մ-01:Մ-06'!F12)</f>
        <v>0</v>
      </c>
      <c r="G12" s="275"/>
      <c r="H12" s="212"/>
      <c r="I12" s="280"/>
      <c r="J12" s="152"/>
      <c r="K12" s="152"/>
      <c r="L12" s="152"/>
      <c r="M12" s="275"/>
      <c r="N12" s="286"/>
      <c r="O12" s="285"/>
    </row>
    <row r="13" spans="2:15" ht="15.75" customHeight="1" x14ac:dyDescent="0.3">
      <c r="B13" s="228" t="s">
        <v>36</v>
      </c>
      <c r="C13" s="229"/>
      <c r="D13" s="230"/>
      <c r="E13" s="47">
        <f>SUM('Մ-01:Մ-06'!E13)</f>
        <v>33</v>
      </c>
      <c r="F13" s="102">
        <f>SUM('Մ-01:Մ-06'!F13)</f>
        <v>57</v>
      </c>
      <c r="G13" s="275"/>
      <c r="H13" s="212"/>
      <c r="I13" s="280"/>
      <c r="J13" s="152"/>
      <c r="K13" s="152"/>
      <c r="L13" s="152"/>
      <c r="M13" s="275"/>
      <c r="N13" s="286"/>
      <c r="O13" s="285"/>
    </row>
    <row r="14" spans="2:15" ht="15.75" customHeight="1" x14ac:dyDescent="0.3">
      <c r="B14" s="228" t="s">
        <v>37</v>
      </c>
      <c r="C14" s="229"/>
      <c r="D14" s="230"/>
      <c r="E14" s="47">
        <f>SUM('Մ-01:Մ-06'!E14)</f>
        <v>9</v>
      </c>
      <c r="F14" s="102">
        <f>SUM('Մ-01:Մ-06'!F14)</f>
        <v>28</v>
      </c>
      <c r="G14" s="275"/>
      <c r="H14" s="212"/>
      <c r="I14" s="280"/>
      <c r="J14" s="152"/>
      <c r="K14" s="152"/>
      <c r="L14" s="152"/>
      <c r="M14" s="275"/>
      <c r="N14" s="286"/>
      <c r="O14" s="285"/>
    </row>
    <row r="15" spans="2:15" ht="15.75" customHeight="1" x14ac:dyDescent="0.3">
      <c r="B15" s="228" t="s">
        <v>38</v>
      </c>
      <c r="C15" s="229"/>
      <c r="D15" s="230"/>
      <c r="E15" s="47">
        <f>SUM('Մ-01:Մ-06'!E15)</f>
        <v>11</v>
      </c>
      <c r="F15" s="102">
        <f>SUM('Մ-01:Մ-06'!F15)</f>
        <v>26</v>
      </c>
      <c r="G15" s="275"/>
      <c r="H15" s="212"/>
      <c r="I15" s="280"/>
      <c r="J15" s="152"/>
      <c r="K15" s="152"/>
      <c r="L15" s="152"/>
      <c r="M15" s="275"/>
      <c r="N15" s="286"/>
      <c r="O15" s="285"/>
    </row>
    <row r="16" spans="2:15" ht="15.75" customHeight="1" x14ac:dyDescent="0.3">
      <c r="B16" s="228" t="s">
        <v>39</v>
      </c>
      <c r="C16" s="229"/>
      <c r="D16" s="230"/>
      <c r="E16" s="14">
        <f>SUM('Մ-01:Մ-06'!E16)</f>
        <v>28</v>
      </c>
      <c r="F16" s="33"/>
      <c r="G16" s="275"/>
      <c r="H16" s="212"/>
      <c r="I16" s="280"/>
      <c r="J16" s="152"/>
      <c r="K16" s="152"/>
      <c r="L16" s="152"/>
      <c r="M16" s="275"/>
      <c r="N16" s="286"/>
      <c r="O16" s="285"/>
    </row>
    <row r="17" spans="2:15" ht="15.75" customHeight="1" thickBot="1" x14ac:dyDescent="0.35">
      <c r="B17" s="228" t="s">
        <v>40</v>
      </c>
      <c r="C17" s="229"/>
      <c r="D17" s="230"/>
      <c r="E17" s="73">
        <f>SUM('Մ-01:Մ-06'!E17)</f>
        <v>923</v>
      </c>
      <c r="F17" s="74"/>
      <c r="G17" s="276"/>
      <c r="H17" s="277"/>
      <c r="I17" s="196"/>
      <c r="J17" s="153"/>
      <c r="K17" s="153"/>
      <c r="L17" s="153"/>
      <c r="M17" s="194"/>
      <c r="N17" s="286"/>
      <c r="O17" s="285"/>
    </row>
    <row r="18" spans="2:15" ht="27" customHeight="1" x14ac:dyDescent="0.3">
      <c r="B18" s="231"/>
      <c r="C18" s="232"/>
      <c r="D18" s="66"/>
      <c r="E18" s="225"/>
      <c r="F18" s="225"/>
      <c r="G18" s="225"/>
      <c r="H18" s="279"/>
      <c r="I18" s="67"/>
      <c r="J18" s="68"/>
      <c r="K18" s="70" t="s">
        <v>19</v>
      </c>
      <c r="L18" s="70" t="s">
        <v>20</v>
      </c>
      <c r="M18" s="77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266"/>
      <c r="D19" s="36">
        <f>J19+K19+L19</f>
        <v>4100</v>
      </c>
      <c r="E19" s="172"/>
      <c r="F19" s="172"/>
      <c r="G19" s="172"/>
      <c r="H19" s="172"/>
      <c r="I19" s="33"/>
      <c r="J19" s="27">
        <f>SUM('Մ-01:Մ-06'!J19)</f>
        <v>835</v>
      </c>
      <c r="K19" s="27">
        <f>SUM('Մ-01:Մ-06'!K19)</f>
        <v>1494</v>
      </c>
      <c r="L19" s="27">
        <f>SUM('Մ-01:Մ-06'!L19)</f>
        <v>1771</v>
      </c>
      <c r="M19" s="274"/>
      <c r="N19" s="286"/>
      <c r="O19" s="285"/>
    </row>
    <row r="20" spans="2:15" ht="29.25" customHeight="1" x14ac:dyDescent="0.3">
      <c r="B20" s="182" t="s">
        <v>14</v>
      </c>
      <c r="C20" s="266"/>
      <c r="D20" s="36">
        <f>I20+J20</f>
        <v>16736</v>
      </c>
      <c r="E20" s="52"/>
      <c r="F20" s="52"/>
      <c r="G20" s="52"/>
      <c r="H20" s="52"/>
      <c r="I20" s="27">
        <f>SUM('Մ-01:Մ-06'!I20)</f>
        <v>12676</v>
      </c>
      <c r="J20" s="27">
        <f>SUM('Մ-01:Մ-06'!J20)</f>
        <v>4060</v>
      </c>
      <c r="K20" s="206"/>
      <c r="L20" s="206"/>
      <c r="M20" s="275"/>
      <c r="N20" s="286"/>
      <c r="O20" s="285"/>
    </row>
    <row r="21" spans="2:15" ht="19.5" customHeight="1" x14ac:dyDescent="0.3">
      <c r="B21" s="38" t="s">
        <v>15</v>
      </c>
      <c r="C21" s="28"/>
      <c r="D21" s="36">
        <f>SUM(D22:D23)</f>
        <v>7543</v>
      </c>
      <c r="E21" s="52"/>
      <c r="F21" s="52"/>
      <c r="G21" s="52"/>
      <c r="H21" s="52"/>
      <c r="I21" s="6">
        <f>I22+I23</f>
        <v>7309</v>
      </c>
      <c r="J21" s="6">
        <f>J22+J23</f>
        <v>234</v>
      </c>
      <c r="K21" s="207"/>
      <c r="L21" s="207"/>
      <c r="M21" s="275"/>
      <c r="N21" s="286"/>
      <c r="O21" s="285"/>
    </row>
    <row r="22" spans="2:15" x14ac:dyDescent="0.3">
      <c r="B22" s="238"/>
      <c r="C22" s="9" t="s">
        <v>4</v>
      </c>
      <c r="D22" s="39">
        <f>I22+J22</f>
        <v>472</v>
      </c>
      <c r="E22" s="52"/>
      <c r="F22" s="52"/>
      <c r="G22" s="52"/>
      <c r="H22" s="52"/>
      <c r="I22" s="27">
        <f>SUM('Մ-01:Մ-06'!I22)</f>
        <v>274</v>
      </c>
      <c r="J22" s="27">
        <f>SUM('Մ-01:Մ-06'!J22)</f>
        <v>198</v>
      </c>
      <c r="K22" s="207"/>
      <c r="L22" s="207"/>
      <c r="M22" s="275"/>
      <c r="N22" s="286"/>
      <c r="O22" s="285"/>
    </row>
    <row r="23" spans="2:15" x14ac:dyDescent="0.3">
      <c r="B23" s="238"/>
      <c r="C23" s="9" t="s">
        <v>5</v>
      </c>
      <c r="D23" s="39">
        <f>I23+J23</f>
        <v>7071</v>
      </c>
      <c r="E23" s="52"/>
      <c r="F23" s="52"/>
      <c r="G23" s="52"/>
      <c r="H23" s="52"/>
      <c r="I23" s="27">
        <f>SUM('Մ-01:Մ-06'!I23)</f>
        <v>7035</v>
      </c>
      <c r="J23" s="27">
        <f>SUM('Մ-01:Մ-06'!J23)</f>
        <v>36</v>
      </c>
      <c r="K23" s="207"/>
      <c r="L23" s="207"/>
      <c r="M23" s="275"/>
      <c r="N23" s="286"/>
      <c r="O23" s="285"/>
    </row>
    <row r="24" spans="2:15" ht="15.75" customHeight="1" x14ac:dyDescent="0.3">
      <c r="B24" s="38" t="s">
        <v>16</v>
      </c>
      <c r="C24" s="28"/>
      <c r="D24" s="36">
        <f>D25+D26</f>
        <v>396</v>
      </c>
      <c r="E24" s="52"/>
      <c r="F24" s="52"/>
      <c r="G24" s="52"/>
      <c r="H24" s="52"/>
      <c r="I24" s="6">
        <f>I25+I26</f>
        <v>206</v>
      </c>
      <c r="J24" s="6">
        <f>J25+J26</f>
        <v>190</v>
      </c>
      <c r="K24" s="207"/>
      <c r="L24" s="207"/>
      <c r="M24" s="275"/>
      <c r="N24" s="286"/>
      <c r="O24" s="285"/>
    </row>
    <row r="25" spans="2:15" x14ac:dyDescent="0.3">
      <c r="B25" s="238"/>
      <c r="C25" s="9" t="s">
        <v>4</v>
      </c>
      <c r="D25" s="39">
        <f t="shared" ref="D25:D26" si="0">I25+J25</f>
        <v>383</v>
      </c>
      <c r="E25" s="52"/>
      <c r="F25" s="52"/>
      <c r="G25" s="52"/>
      <c r="H25" s="52"/>
      <c r="I25" s="27">
        <f>SUM('Մ-01:Մ-06'!I25)</f>
        <v>196</v>
      </c>
      <c r="J25" s="27">
        <f>SUM('Մ-01:Մ-06'!J25)</f>
        <v>187</v>
      </c>
      <c r="K25" s="207"/>
      <c r="L25" s="207"/>
      <c r="M25" s="275"/>
      <c r="N25" s="286"/>
      <c r="O25" s="285"/>
    </row>
    <row r="26" spans="2:15" x14ac:dyDescent="0.3">
      <c r="B26" s="238"/>
      <c r="C26" s="9" t="s">
        <v>5</v>
      </c>
      <c r="D26" s="39">
        <f t="shared" si="0"/>
        <v>13</v>
      </c>
      <c r="E26" s="52"/>
      <c r="F26" s="52"/>
      <c r="G26" s="52"/>
      <c r="H26" s="52"/>
      <c r="I26" s="27">
        <f>SUM('Մ-01:Մ-06'!I26)</f>
        <v>10</v>
      </c>
      <c r="J26" s="27">
        <f>SUM('Մ-01:Մ-06'!J26)</f>
        <v>3</v>
      </c>
      <c r="K26" s="208"/>
      <c r="L26" s="208"/>
      <c r="M26" s="194"/>
      <c r="N26" s="286"/>
      <c r="O26" s="285"/>
    </row>
    <row r="27" spans="2:15" ht="9.6" customHeight="1" x14ac:dyDescent="0.3">
      <c r="B27" s="37"/>
      <c r="C27" s="10"/>
      <c r="D27" s="30"/>
      <c r="E27" s="181"/>
      <c r="F27" s="181"/>
      <c r="G27" s="181"/>
      <c r="H27" s="265"/>
      <c r="I27" s="11"/>
      <c r="J27" s="12"/>
      <c r="K27" s="12"/>
      <c r="L27" s="12"/>
      <c r="M27" s="13"/>
      <c r="N27" s="15"/>
      <c r="O27" s="30"/>
    </row>
    <row r="28" spans="2:15" ht="26.25" customHeight="1" x14ac:dyDescent="0.3">
      <c r="B28" s="182" t="s">
        <v>13</v>
      </c>
      <c r="C28" s="266"/>
      <c r="D28" s="40">
        <f>I28+J28+M28</f>
        <v>1757</v>
      </c>
      <c r="E28" s="172"/>
      <c r="F28" s="172"/>
      <c r="G28" s="52"/>
      <c r="H28" s="52"/>
      <c r="I28" s="27">
        <f>SUM('Մ-01:Մ-06'!I28)</f>
        <v>945</v>
      </c>
      <c r="J28" s="27">
        <f>SUM('Մ-01:Մ-06'!J28)</f>
        <v>769</v>
      </c>
      <c r="K28" s="171"/>
      <c r="L28" s="197"/>
      <c r="M28" s="47">
        <f>SUM('Մ-01:Մ-06'!M28)</f>
        <v>43</v>
      </c>
      <c r="N28" s="57"/>
      <c r="O28" s="78">
        <f>SUM('Մ-01:Մ-06'!O28)</f>
        <v>569</v>
      </c>
    </row>
    <row r="29" spans="2:15" ht="22.15" customHeight="1" x14ac:dyDescent="0.3">
      <c r="B29" s="38" t="s">
        <v>17</v>
      </c>
      <c r="C29" s="28"/>
      <c r="D29" s="40"/>
      <c r="E29" s="172"/>
      <c r="F29" s="172"/>
      <c r="G29" s="52"/>
      <c r="H29" s="52"/>
      <c r="I29" s="171"/>
      <c r="J29" s="172"/>
      <c r="K29" s="172"/>
      <c r="L29" s="197"/>
      <c r="M29" s="47">
        <f>SUM('Մ-01:Մ-06'!M29)</f>
        <v>146</v>
      </c>
      <c r="N29" s="57"/>
      <c r="O29" s="78">
        <f>SUM('Մ-01:Մ-06'!O29)</f>
        <v>817</v>
      </c>
    </row>
    <row r="30" spans="2:15" ht="22.15" customHeight="1" thickBot="1" x14ac:dyDescent="0.35">
      <c r="B30" s="61"/>
      <c r="C30" s="62"/>
      <c r="D30" s="40"/>
      <c r="E30" s="172"/>
      <c r="F30" s="172"/>
      <c r="G30" s="52"/>
      <c r="H30" s="52"/>
      <c r="I30" s="171"/>
      <c r="J30" s="172"/>
      <c r="K30" s="172"/>
      <c r="L30" s="197"/>
      <c r="M30" s="51"/>
      <c r="N30" s="73">
        <f>SUM('Մ-01:Մ-06'!N30)</f>
        <v>4909</v>
      </c>
      <c r="O30" s="79">
        <f>O28+O29</f>
        <v>1386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21"/>
      <c r="O31" s="2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54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8" t="s">
        <v>9</v>
      </c>
      <c r="D34" s="168"/>
      <c r="E34" s="168"/>
      <c r="F34" s="168"/>
      <c r="G34" s="50"/>
      <c r="H34" s="58"/>
      <c r="I34" s="27">
        <f>SUM('Մ-01:Մ-06'!I34)</f>
        <v>2</v>
      </c>
      <c r="J34" s="284">
        <f>SUM('Մ-01:Մ-06'!J34)</f>
        <v>6</v>
      </c>
      <c r="K34" s="284"/>
      <c r="L34" s="171"/>
      <c r="M34" s="172"/>
      <c r="N34" s="172"/>
      <c r="O34" s="173"/>
    </row>
    <row r="35" spans="2:15" x14ac:dyDescent="0.3">
      <c r="B35" s="45">
        <v>2</v>
      </c>
      <c r="C35" s="168" t="s">
        <v>10</v>
      </c>
      <c r="D35" s="168"/>
      <c r="E35" s="168"/>
      <c r="F35" s="168"/>
      <c r="G35" s="50"/>
      <c r="H35" s="58"/>
      <c r="I35" s="27">
        <f>SUM('Մ-01:Մ-06'!I35)</f>
        <v>12</v>
      </c>
      <c r="J35" s="284">
        <f>SUM('Մ-01:Մ-06'!J35)</f>
        <v>25</v>
      </c>
      <c r="K35" s="284"/>
      <c r="L35" s="171"/>
      <c r="M35" s="172"/>
      <c r="N35" s="172"/>
      <c r="O35" s="173"/>
    </row>
    <row r="36" spans="2:15" ht="15.75" thickBot="1" x14ac:dyDescent="0.35">
      <c r="B36" s="46">
        <v>3</v>
      </c>
      <c r="C36" s="175" t="s">
        <v>18</v>
      </c>
      <c r="D36" s="175"/>
      <c r="E36" s="175"/>
      <c r="F36" s="175"/>
      <c r="G36" s="53"/>
      <c r="H36" s="59"/>
      <c r="I36" s="27">
        <f>SUM('Մ-01:Մ-06'!I36)</f>
        <v>1</v>
      </c>
      <c r="J36" s="284">
        <f>SUM('Մ-01:Մ-06'!J36)</f>
        <v>1</v>
      </c>
      <c r="K36" s="284"/>
      <c r="L36" s="178"/>
      <c r="M36" s="179"/>
      <c r="N36" s="179"/>
      <c r="O36" s="180"/>
    </row>
    <row r="39" spans="2:1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x14ac:dyDescent="0.3">
      <c r="N40" s="34"/>
    </row>
  </sheetData>
  <mergeCells count="64">
    <mergeCell ref="D5:D7"/>
    <mergeCell ref="B1:O1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E8:F8"/>
    <mergeCell ref="N8:O8"/>
    <mergeCell ref="N9:N17"/>
    <mergeCell ref="O9:O17"/>
    <mergeCell ref="I9:I17"/>
    <mergeCell ref="M9:M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M19:M26"/>
    <mergeCell ref="N19:N26"/>
    <mergeCell ref="B20:C20"/>
    <mergeCell ref="B18:C18"/>
    <mergeCell ref="O19:O26"/>
    <mergeCell ref="K20:K26"/>
    <mergeCell ref="L20:L26"/>
    <mergeCell ref="B22:B23"/>
    <mergeCell ref="B25:B26"/>
    <mergeCell ref="E27:H27"/>
    <mergeCell ref="B28:C28"/>
    <mergeCell ref="E28:F28"/>
    <mergeCell ref="K28:L28"/>
    <mergeCell ref="E29:F29"/>
    <mergeCell ref="I29:L29"/>
    <mergeCell ref="J36:K36"/>
    <mergeCell ref="L36:O36"/>
    <mergeCell ref="E30:F30"/>
    <mergeCell ref="I30:L30"/>
    <mergeCell ref="E31:F31"/>
    <mergeCell ref="I31:L31"/>
    <mergeCell ref="B33:F33"/>
    <mergeCell ref="J33:K33"/>
    <mergeCell ref="L33:O33"/>
    <mergeCell ref="C34:F34"/>
    <mergeCell ref="J34:K34"/>
    <mergeCell ref="L34:O34"/>
    <mergeCell ref="C35:F35"/>
    <mergeCell ref="J35:K35"/>
    <mergeCell ref="L35:O35"/>
    <mergeCell ref="C36:F36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O40"/>
  <sheetViews>
    <sheetView topLeftCell="A4" workbookViewId="0">
      <selection activeCell="U15" sqref="U15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51"/>
      <c r="G6" s="267" t="s">
        <v>42</v>
      </c>
      <c r="H6" s="268"/>
      <c r="I6" s="269" t="s">
        <v>21</v>
      </c>
      <c r="J6" s="251" t="s">
        <v>22</v>
      </c>
      <c r="K6" s="251"/>
      <c r="L6" s="251"/>
      <c r="M6" s="271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89" t="s">
        <v>24</v>
      </c>
      <c r="G7" s="89" t="s">
        <v>44</v>
      </c>
      <c r="H7" s="90" t="s">
        <v>43</v>
      </c>
      <c r="I7" s="270"/>
      <c r="J7" s="98" t="s">
        <v>0</v>
      </c>
      <c r="K7" s="254" t="s">
        <v>1</v>
      </c>
      <c r="L7" s="254"/>
      <c r="M7" s="272"/>
      <c r="N7" s="246"/>
      <c r="O7" s="247"/>
    </row>
    <row r="8" spans="2:15" ht="21.75" customHeight="1" thickBot="1" x14ac:dyDescent="0.35">
      <c r="B8" s="219"/>
      <c r="C8" s="220"/>
      <c r="D8" s="84">
        <f>E8+I8+J8+K8+M8</f>
        <v>6825</v>
      </c>
      <c r="E8" s="258">
        <f>IF(F12=0,F10+F13+F14+F15+E11+E12+E16+E17,F10+F13+F14+F15+E11+F12+E16+E17)</f>
        <v>289</v>
      </c>
      <c r="F8" s="273"/>
      <c r="G8" s="92"/>
      <c r="H8" s="93"/>
      <c r="I8" s="94">
        <f>I20+I21+I24</f>
        <v>4193</v>
      </c>
      <c r="J8" s="278">
        <f>J9+K9</f>
        <v>2302</v>
      </c>
      <c r="K8" s="278"/>
      <c r="L8" s="278"/>
      <c r="M8" s="95">
        <f>M28+M29</f>
        <v>41</v>
      </c>
      <c r="N8" s="226">
        <f>N30+O30</f>
        <v>2217</v>
      </c>
      <c r="O8" s="227"/>
    </row>
    <row r="9" spans="2:15" ht="18.75" customHeight="1" x14ac:dyDescent="0.3">
      <c r="B9" s="221"/>
      <c r="C9" s="222"/>
      <c r="D9" s="86"/>
      <c r="E9" s="99">
        <f>SUM(E10:E17)</f>
        <v>268</v>
      </c>
      <c r="F9" s="81">
        <f>SUM(F10:F17)</f>
        <v>47</v>
      </c>
      <c r="G9" s="82">
        <f>SUM('Մ-07:Մ-12'!G9)</f>
        <v>13</v>
      </c>
      <c r="H9" s="83">
        <f>SUM('Մ-07:Մ-12'!H9)</f>
        <v>7</v>
      </c>
      <c r="I9" s="281"/>
      <c r="J9" s="81">
        <f>J19+J20+J21+J24</f>
        <v>2074</v>
      </c>
      <c r="K9" s="278">
        <f>K19</f>
        <v>228</v>
      </c>
      <c r="L9" s="278"/>
      <c r="M9" s="203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47">
        <f>SUM('Մ-07:Մ-12'!E10)</f>
        <v>6</v>
      </c>
      <c r="F10" s="102">
        <f>SUM('Մ-07:Մ-12'!F10)</f>
        <v>8</v>
      </c>
      <c r="G10" s="274"/>
      <c r="H10" s="211"/>
      <c r="I10" s="280"/>
      <c r="J10" s="152"/>
      <c r="K10" s="152"/>
      <c r="L10" s="152"/>
      <c r="M10" s="204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47">
        <f>SUM('Մ-07:Մ-12'!E11)</f>
        <v>16</v>
      </c>
      <c r="F11" s="33"/>
      <c r="G11" s="275"/>
      <c r="H11" s="212"/>
      <c r="I11" s="280"/>
      <c r="J11" s="152"/>
      <c r="K11" s="152"/>
      <c r="L11" s="152"/>
      <c r="M11" s="204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47">
        <f>SUM('Մ-07:Մ-12'!E12)</f>
        <v>4</v>
      </c>
      <c r="F12" s="80">
        <f>SUM('Մ-07:Մ-12'!F12)</f>
        <v>6</v>
      </c>
      <c r="G12" s="275"/>
      <c r="H12" s="212"/>
      <c r="I12" s="280"/>
      <c r="J12" s="152"/>
      <c r="K12" s="152"/>
      <c r="L12" s="152"/>
      <c r="M12" s="204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47">
        <f>SUM('Մ-07:Մ-12'!E13)</f>
        <v>2</v>
      </c>
      <c r="F13" s="102">
        <f>SUM('Մ-07:Մ-12'!F13)</f>
        <v>4</v>
      </c>
      <c r="G13" s="275"/>
      <c r="H13" s="212"/>
      <c r="I13" s="280"/>
      <c r="J13" s="152"/>
      <c r="K13" s="152"/>
      <c r="L13" s="152"/>
      <c r="M13" s="204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47">
        <f>SUM('Մ-07:Մ-12'!E14)</f>
        <v>2</v>
      </c>
      <c r="F14" s="102">
        <f>SUM('Մ-07:Մ-12'!F14)</f>
        <v>2</v>
      </c>
      <c r="G14" s="275"/>
      <c r="H14" s="212"/>
      <c r="I14" s="280"/>
      <c r="J14" s="152"/>
      <c r="K14" s="152"/>
      <c r="L14" s="152"/>
      <c r="M14" s="204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47">
        <f>SUM('Մ-07:Մ-12'!E15)</f>
        <v>12</v>
      </c>
      <c r="F15" s="102">
        <f>SUM('Մ-07:Մ-12'!F15)</f>
        <v>27</v>
      </c>
      <c r="G15" s="275"/>
      <c r="H15" s="212"/>
      <c r="I15" s="280"/>
      <c r="J15" s="152"/>
      <c r="K15" s="152"/>
      <c r="L15" s="152"/>
      <c r="M15" s="204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f>SUM('Մ-07:Մ-12'!E16)</f>
        <v>18</v>
      </c>
      <c r="F16" s="33"/>
      <c r="G16" s="275"/>
      <c r="H16" s="212"/>
      <c r="I16" s="280"/>
      <c r="J16" s="152"/>
      <c r="K16" s="152"/>
      <c r="L16" s="152"/>
      <c r="M16" s="204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f>SUM('Մ-07:Մ-12'!E17)</f>
        <v>208</v>
      </c>
      <c r="F17" s="74"/>
      <c r="G17" s="276"/>
      <c r="H17" s="277"/>
      <c r="I17" s="196"/>
      <c r="J17" s="153"/>
      <c r="K17" s="153"/>
      <c r="L17" s="153"/>
      <c r="M17" s="205"/>
      <c r="N17" s="216"/>
      <c r="O17" s="205"/>
    </row>
    <row r="18" spans="2:15" ht="27" customHeight="1" x14ac:dyDescent="0.3">
      <c r="B18" s="231"/>
      <c r="C18" s="232"/>
      <c r="D18" s="66"/>
      <c r="E18" s="225"/>
      <c r="F18" s="225"/>
      <c r="G18" s="225"/>
      <c r="H18" s="279"/>
      <c r="I18" s="67"/>
      <c r="J18" s="68"/>
      <c r="K18" s="70" t="s">
        <v>19</v>
      </c>
      <c r="L18" s="70" t="s">
        <v>20</v>
      </c>
      <c r="M18" s="69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266"/>
      <c r="D19" s="36">
        <f>J19+K19+L19</f>
        <v>820</v>
      </c>
      <c r="E19" s="172"/>
      <c r="F19" s="172"/>
      <c r="G19" s="172"/>
      <c r="H19" s="172"/>
      <c r="I19" s="33"/>
      <c r="J19" s="27">
        <f>SUM('Մ-07:Մ-12'!J19)</f>
        <v>254</v>
      </c>
      <c r="K19" s="27">
        <f>SUM('Մ-07:Մ-12'!K19)</f>
        <v>228</v>
      </c>
      <c r="L19" s="27">
        <f>SUM('Մ-07:Մ-12'!L19)</f>
        <v>338</v>
      </c>
      <c r="M19" s="203"/>
      <c r="N19" s="214"/>
      <c r="O19" s="203"/>
    </row>
    <row r="20" spans="2:15" ht="29.25" customHeight="1" x14ac:dyDescent="0.3">
      <c r="B20" s="182" t="s">
        <v>14</v>
      </c>
      <c r="C20" s="266"/>
      <c r="D20" s="36">
        <f>I20+J20</f>
        <v>4154</v>
      </c>
      <c r="E20" s="52"/>
      <c r="F20" s="52"/>
      <c r="G20" s="52"/>
      <c r="H20" s="52"/>
      <c r="I20" s="27">
        <f>SUM('Մ-07:Մ-12'!I20)</f>
        <v>2501</v>
      </c>
      <c r="J20" s="27">
        <f>SUM('Մ-07:Մ-12'!J20)</f>
        <v>1653</v>
      </c>
      <c r="K20" s="290"/>
      <c r="L20" s="290"/>
      <c r="M20" s="204"/>
      <c r="N20" s="215"/>
      <c r="O20" s="204"/>
    </row>
    <row r="21" spans="2:15" ht="19.5" customHeight="1" x14ac:dyDescent="0.3">
      <c r="B21" s="38" t="s">
        <v>15</v>
      </c>
      <c r="C21" s="28"/>
      <c r="D21" s="36">
        <f>SUM(D22:D23)</f>
        <v>1756</v>
      </c>
      <c r="E21" s="52"/>
      <c r="F21" s="52"/>
      <c r="G21" s="52"/>
      <c r="H21" s="52"/>
      <c r="I21" s="6">
        <f>I22+I23</f>
        <v>1663</v>
      </c>
      <c r="J21" s="6">
        <f>J22+J23</f>
        <v>93</v>
      </c>
      <c r="K21" s="290"/>
      <c r="L21" s="290"/>
      <c r="M21" s="204"/>
      <c r="N21" s="215"/>
      <c r="O21" s="204"/>
    </row>
    <row r="22" spans="2:15" x14ac:dyDescent="0.3">
      <c r="B22" s="238"/>
      <c r="C22" s="9" t="s">
        <v>4</v>
      </c>
      <c r="D22" s="39">
        <f>I22+J22</f>
        <v>146</v>
      </c>
      <c r="E22" s="52"/>
      <c r="F22" s="52"/>
      <c r="G22" s="52"/>
      <c r="H22" s="52"/>
      <c r="I22" s="27">
        <f>SUM('Մ-07:Մ-12'!I22)</f>
        <v>63</v>
      </c>
      <c r="J22" s="27">
        <f>SUM('Մ-07:Մ-12'!J22)</f>
        <v>83</v>
      </c>
      <c r="K22" s="290"/>
      <c r="L22" s="290"/>
      <c r="M22" s="204"/>
      <c r="N22" s="215"/>
      <c r="O22" s="204"/>
    </row>
    <row r="23" spans="2:15" x14ac:dyDescent="0.3">
      <c r="B23" s="238"/>
      <c r="C23" s="9" t="s">
        <v>5</v>
      </c>
      <c r="D23" s="39">
        <f>I23+J23</f>
        <v>1610</v>
      </c>
      <c r="E23" s="52"/>
      <c r="F23" s="52"/>
      <c r="G23" s="52"/>
      <c r="H23" s="52"/>
      <c r="I23" s="27">
        <f>SUM('Մ-07:Մ-12'!I23)</f>
        <v>1600</v>
      </c>
      <c r="J23" s="27">
        <f>SUM('Մ-07:Մ-12'!J23)</f>
        <v>10</v>
      </c>
      <c r="K23" s="290"/>
      <c r="L23" s="290"/>
      <c r="M23" s="204"/>
      <c r="N23" s="215"/>
      <c r="O23" s="204"/>
    </row>
    <row r="24" spans="2:15" ht="15.75" customHeight="1" x14ac:dyDescent="0.3">
      <c r="B24" s="38" t="s">
        <v>16</v>
      </c>
      <c r="C24" s="28"/>
      <c r="D24" s="36">
        <f>D25+D26</f>
        <v>103</v>
      </c>
      <c r="E24" s="52"/>
      <c r="F24" s="52"/>
      <c r="G24" s="52"/>
      <c r="H24" s="52"/>
      <c r="I24" s="6">
        <f>I25+I26</f>
        <v>29</v>
      </c>
      <c r="J24" s="6">
        <f>J25+J26</f>
        <v>74</v>
      </c>
      <c r="K24" s="290"/>
      <c r="L24" s="290"/>
      <c r="M24" s="204"/>
      <c r="N24" s="215"/>
      <c r="O24" s="204"/>
    </row>
    <row r="25" spans="2:15" x14ac:dyDescent="0.3">
      <c r="B25" s="238"/>
      <c r="C25" s="9" t="s">
        <v>4</v>
      </c>
      <c r="D25" s="39">
        <f t="shared" ref="D25:D26" si="0">I25+J25</f>
        <v>102</v>
      </c>
      <c r="E25" s="52"/>
      <c r="F25" s="52"/>
      <c r="G25" s="52"/>
      <c r="H25" s="52"/>
      <c r="I25" s="27">
        <f>SUM('Մ-07:Մ-12'!I25)</f>
        <v>28</v>
      </c>
      <c r="J25" s="27">
        <f>SUM('Մ-07:Մ-12'!J25)</f>
        <v>74</v>
      </c>
      <c r="K25" s="290"/>
      <c r="L25" s="290"/>
      <c r="M25" s="204"/>
      <c r="N25" s="215"/>
      <c r="O25" s="204"/>
    </row>
    <row r="26" spans="2:15" x14ac:dyDescent="0.3">
      <c r="B26" s="238"/>
      <c r="C26" s="9" t="s">
        <v>5</v>
      </c>
      <c r="D26" s="39">
        <f t="shared" si="0"/>
        <v>1</v>
      </c>
      <c r="E26" s="52"/>
      <c r="F26" s="52"/>
      <c r="G26" s="52"/>
      <c r="H26" s="52"/>
      <c r="I26" s="27">
        <f>SUM('Մ-07:Մ-12'!I26)</f>
        <v>1</v>
      </c>
      <c r="J26" s="27">
        <f>SUM('Մ-07:Մ-12'!J26)</f>
        <v>0</v>
      </c>
      <c r="K26" s="290"/>
      <c r="L26" s="290"/>
      <c r="M26" s="205"/>
      <c r="N26" s="216"/>
      <c r="O26" s="205"/>
    </row>
    <row r="27" spans="2:15" ht="9.6" customHeight="1" x14ac:dyDescent="0.3">
      <c r="B27" s="37"/>
      <c r="C27" s="10"/>
      <c r="D27" s="30"/>
      <c r="E27" s="181"/>
      <c r="F27" s="181"/>
      <c r="G27" s="181"/>
      <c r="H27" s="265"/>
      <c r="I27" s="11"/>
      <c r="J27" s="12"/>
      <c r="K27" s="12"/>
      <c r="L27" s="12"/>
      <c r="M27" s="30"/>
      <c r="N27" s="15"/>
      <c r="O27" s="30"/>
    </row>
    <row r="28" spans="2:15" ht="26.25" customHeight="1" x14ac:dyDescent="0.3">
      <c r="B28" s="182" t="s">
        <v>13</v>
      </c>
      <c r="C28" s="266"/>
      <c r="D28" s="40">
        <f>I28+J28+M28</f>
        <v>1085</v>
      </c>
      <c r="E28" s="172"/>
      <c r="F28" s="172"/>
      <c r="G28" s="52"/>
      <c r="H28" s="52"/>
      <c r="I28" s="27">
        <f>SUM('Մ-07:Մ-12'!I28)</f>
        <v>192</v>
      </c>
      <c r="J28" s="27">
        <f>SUM('Մ-07:Մ-12'!J28)</f>
        <v>883</v>
      </c>
      <c r="K28" s="171"/>
      <c r="L28" s="197"/>
      <c r="M28" s="23">
        <f>SUM('Մ-07:Մ-12'!M28)</f>
        <v>10</v>
      </c>
      <c r="N28" s="57"/>
      <c r="O28" s="17">
        <f>SUM('Մ-07:Մ-12'!O28)</f>
        <v>119</v>
      </c>
    </row>
    <row r="29" spans="2:15" ht="22.15" customHeight="1" x14ac:dyDescent="0.3">
      <c r="B29" s="38" t="s">
        <v>17</v>
      </c>
      <c r="C29" s="28"/>
      <c r="D29" s="40"/>
      <c r="E29" s="172"/>
      <c r="F29" s="172"/>
      <c r="G29" s="52"/>
      <c r="H29" s="52"/>
      <c r="I29" s="171"/>
      <c r="J29" s="172"/>
      <c r="K29" s="172"/>
      <c r="L29" s="197"/>
      <c r="M29" s="17">
        <f>SUM('Մ-07:Մ-12'!M29)</f>
        <v>31</v>
      </c>
      <c r="N29" s="57"/>
      <c r="O29" s="18">
        <f>SUM('Մ-07:Մ-12'!O29)</f>
        <v>208</v>
      </c>
    </row>
    <row r="30" spans="2:15" ht="22.15" customHeight="1" x14ac:dyDescent="0.3">
      <c r="B30" s="61"/>
      <c r="C30" s="62"/>
      <c r="D30" s="40"/>
      <c r="E30" s="172"/>
      <c r="F30" s="172"/>
      <c r="G30" s="52"/>
      <c r="H30" s="52"/>
      <c r="I30" s="171"/>
      <c r="J30" s="172"/>
      <c r="K30" s="172"/>
      <c r="L30" s="197"/>
      <c r="M30" s="8"/>
      <c r="N30" s="19">
        <f>SUM('Մ-07:Մ-12'!N30)</f>
        <v>1890</v>
      </c>
      <c r="O30" s="20">
        <f>O28+O29</f>
        <v>327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54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8" t="s">
        <v>9</v>
      </c>
      <c r="D34" s="168"/>
      <c r="E34" s="168"/>
      <c r="F34" s="168"/>
      <c r="G34" s="50"/>
      <c r="H34" s="58"/>
      <c r="I34" s="7">
        <f>SUM('Մ-07:Մ-12'!I34)</f>
        <v>2</v>
      </c>
      <c r="J34" s="169">
        <f>SUM('Մ-07:Մ-12'!J34)</f>
        <v>10</v>
      </c>
      <c r="K34" s="170">
        <f>SUM('Մ-07:Մ-12'!K34)</f>
        <v>0</v>
      </c>
      <c r="L34" s="171"/>
      <c r="M34" s="172"/>
      <c r="N34" s="172"/>
      <c r="O34" s="173"/>
    </row>
    <row r="35" spans="2:15" x14ac:dyDescent="0.3">
      <c r="B35" s="45">
        <v>2</v>
      </c>
      <c r="C35" s="168" t="s">
        <v>10</v>
      </c>
      <c r="D35" s="168"/>
      <c r="E35" s="168"/>
      <c r="F35" s="168"/>
      <c r="G35" s="50"/>
      <c r="H35" s="58"/>
      <c r="I35" s="7">
        <f>SUM('Մ-07:Մ-12'!I35)</f>
        <v>13</v>
      </c>
      <c r="J35" s="169">
        <f>SUM('Մ-07:Մ-12'!J35)</f>
        <v>29</v>
      </c>
      <c r="K35" s="170">
        <f>SUM('Մ-07:Մ-12'!K35)</f>
        <v>0</v>
      </c>
      <c r="L35" s="171"/>
      <c r="M35" s="172"/>
      <c r="N35" s="172"/>
      <c r="O35" s="173"/>
    </row>
    <row r="36" spans="2:15" ht="15.75" thickBot="1" x14ac:dyDescent="0.35">
      <c r="B36" s="46">
        <v>3</v>
      </c>
      <c r="C36" s="175" t="s">
        <v>18</v>
      </c>
      <c r="D36" s="175"/>
      <c r="E36" s="175"/>
      <c r="F36" s="175"/>
      <c r="G36" s="53"/>
      <c r="H36" s="59"/>
      <c r="I36" s="43">
        <f>SUM('Մ-07:Մ-12'!I36)</f>
        <v>0</v>
      </c>
      <c r="J36" s="176">
        <f>SUM('Մ-07:Մ-12'!J36)</f>
        <v>0</v>
      </c>
      <c r="K36" s="177">
        <f>SUM('Մ-07:Մ-12'!K36)</f>
        <v>0</v>
      </c>
      <c r="L36" s="178"/>
      <c r="M36" s="179"/>
      <c r="N36" s="179"/>
      <c r="O36" s="180"/>
    </row>
    <row r="39" spans="2:15" x14ac:dyDescent="0.3">
      <c r="E39" s="288" t="s">
        <v>31</v>
      </c>
      <c r="F39" s="288"/>
      <c r="G39" s="288"/>
      <c r="H39" s="288"/>
      <c r="I39" s="288"/>
      <c r="J39" s="289" t="s">
        <v>32</v>
      </c>
      <c r="K39" s="289"/>
      <c r="L39" s="289"/>
      <c r="M39" s="289"/>
    </row>
    <row r="40" spans="2:15" x14ac:dyDescent="0.3">
      <c r="N40" s="34"/>
    </row>
  </sheetData>
  <mergeCells count="66">
    <mergeCell ref="L35:O35"/>
    <mergeCell ref="C36:F36"/>
    <mergeCell ref="D5:D7"/>
    <mergeCell ref="B1:O1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E8:F8"/>
    <mergeCell ref="N8:O8"/>
    <mergeCell ref="N9:N17"/>
    <mergeCell ref="O9:O17"/>
    <mergeCell ref="I9:I17"/>
    <mergeCell ref="M9:M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M19:M26"/>
    <mergeCell ref="N19:N26"/>
    <mergeCell ref="B20:C20"/>
    <mergeCell ref="B18:C18"/>
    <mergeCell ref="O19:O26"/>
    <mergeCell ref="K20:K26"/>
    <mergeCell ref="L20:L26"/>
    <mergeCell ref="B22:B23"/>
    <mergeCell ref="B25:B26"/>
    <mergeCell ref="E27:H27"/>
    <mergeCell ref="B28:C28"/>
    <mergeCell ref="E28:F28"/>
    <mergeCell ref="K28:L28"/>
    <mergeCell ref="E29:F29"/>
    <mergeCell ref="I29:L29"/>
    <mergeCell ref="J36:K36"/>
    <mergeCell ref="L36:O36"/>
    <mergeCell ref="E39:I39"/>
    <mergeCell ref="J39:M39"/>
    <mergeCell ref="E30:F30"/>
    <mergeCell ref="I30:L30"/>
    <mergeCell ref="E31:F31"/>
    <mergeCell ref="I31:L31"/>
    <mergeCell ref="B33:F33"/>
    <mergeCell ref="J33:K33"/>
    <mergeCell ref="L33:O33"/>
    <mergeCell ref="C34:F34"/>
    <mergeCell ref="J34:K34"/>
    <mergeCell ref="L34:O34"/>
    <mergeCell ref="C35:F35"/>
    <mergeCell ref="J35:K3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O40"/>
  <sheetViews>
    <sheetView workbookViewId="0">
      <selection activeCell="E6" sqref="E6:H17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51"/>
      <c r="G6" s="267" t="s">
        <v>42</v>
      </c>
      <c r="H6" s="268"/>
      <c r="I6" s="269" t="s">
        <v>21</v>
      </c>
      <c r="J6" s="251" t="s">
        <v>22</v>
      </c>
      <c r="K6" s="251"/>
      <c r="L6" s="251"/>
      <c r="M6" s="271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89" t="s">
        <v>24</v>
      </c>
      <c r="G7" s="89" t="s">
        <v>44</v>
      </c>
      <c r="H7" s="90" t="s">
        <v>43</v>
      </c>
      <c r="I7" s="270"/>
      <c r="J7" s="98" t="s">
        <v>0</v>
      </c>
      <c r="K7" s="254" t="s">
        <v>1</v>
      </c>
      <c r="L7" s="254"/>
      <c r="M7" s="272"/>
      <c r="N7" s="246"/>
      <c r="O7" s="247"/>
    </row>
    <row r="8" spans="2:15" ht="21.75" customHeight="1" thickBot="1" x14ac:dyDescent="0.35">
      <c r="B8" s="219"/>
      <c r="C8" s="220"/>
      <c r="D8" s="84">
        <f>E8+I8+J8+K8+M8</f>
        <v>35416</v>
      </c>
      <c r="E8" s="258">
        <f>IF(F12=0,F10+F13+F14+F15+E11+E12+E16+E17,F10+F13+F14+F15+E11+F12+E16+E17)</f>
        <v>1687</v>
      </c>
      <c r="F8" s="273"/>
      <c r="G8" s="92"/>
      <c r="H8" s="93"/>
      <c r="I8" s="94">
        <f>I20+I21+I24</f>
        <v>24384</v>
      </c>
      <c r="J8" s="278">
        <f>J9+K9</f>
        <v>9115</v>
      </c>
      <c r="K8" s="278"/>
      <c r="L8" s="278"/>
      <c r="M8" s="95">
        <f>M28+M29</f>
        <v>230</v>
      </c>
      <c r="N8" s="226">
        <f>N30+O30</f>
        <v>8512</v>
      </c>
      <c r="O8" s="227"/>
    </row>
    <row r="9" spans="2:15" ht="18.75" customHeight="1" x14ac:dyDescent="0.3">
      <c r="B9" s="221"/>
      <c r="C9" s="222"/>
      <c r="D9" s="86"/>
      <c r="E9" s="99">
        <f>SUM(E10:E17)</f>
        <v>1448</v>
      </c>
      <c r="F9" s="81">
        <f>SUM(F10:F17)</f>
        <v>376</v>
      </c>
      <c r="G9" s="82">
        <f>SUM('Մ-01:Մ-12'!G9)</f>
        <v>80</v>
      </c>
      <c r="H9" s="83">
        <f>SUM('Մ-01:Մ-12'!H9)</f>
        <v>31</v>
      </c>
      <c r="I9" s="281"/>
      <c r="J9" s="81">
        <f>J19+J20+J21+J24</f>
        <v>7393</v>
      </c>
      <c r="K9" s="278">
        <f>K19</f>
        <v>1722</v>
      </c>
      <c r="L9" s="278"/>
      <c r="M9" s="203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>
        <f>SUM('Մ-01:Մ-12'!E10)</f>
        <v>55</v>
      </c>
      <c r="F10" s="102">
        <f>SUM('Մ-01:Մ-12'!F10)</f>
        <v>226</v>
      </c>
      <c r="G10" s="274"/>
      <c r="H10" s="211"/>
      <c r="I10" s="280"/>
      <c r="J10" s="152"/>
      <c r="K10" s="152"/>
      <c r="L10" s="152"/>
      <c r="M10" s="204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>
        <f>SUM('Մ-01:Մ-12'!E11)</f>
        <v>134</v>
      </c>
      <c r="F11" s="33"/>
      <c r="G11" s="275"/>
      <c r="H11" s="212"/>
      <c r="I11" s="280"/>
      <c r="J11" s="152"/>
      <c r="K11" s="152"/>
      <c r="L11" s="152"/>
      <c r="M11" s="204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>
        <f>SUM('Մ-01:Մ-12'!E12)</f>
        <v>13</v>
      </c>
      <c r="F12" s="80">
        <f>SUM('Մ-01:Մ-12'!F12)</f>
        <v>6</v>
      </c>
      <c r="G12" s="275"/>
      <c r="H12" s="212"/>
      <c r="I12" s="280"/>
      <c r="J12" s="152"/>
      <c r="K12" s="152"/>
      <c r="L12" s="152"/>
      <c r="M12" s="204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>
        <f>SUM('Մ-01:Մ-12'!E13)</f>
        <v>35</v>
      </c>
      <c r="F13" s="102">
        <f>SUM('Մ-01:Մ-12'!F13)</f>
        <v>61</v>
      </c>
      <c r="G13" s="275"/>
      <c r="H13" s="212"/>
      <c r="I13" s="280"/>
      <c r="J13" s="152"/>
      <c r="K13" s="152"/>
      <c r="L13" s="152"/>
      <c r="M13" s="204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>
        <f>SUM('Մ-01:Մ-12'!E14)</f>
        <v>11</v>
      </c>
      <c r="F14" s="102">
        <f>SUM('Մ-01:Մ-12'!F14)</f>
        <v>30</v>
      </c>
      <c r="G14" s="275"/>
      <c r="H14" s="212"/>
      <c r="I14" s="280"/>
      <c r="J14" s="152"/>
      <c r="K14" s="152"/>
      <c r="L14" s="152"/>
      <c r="M14" s="204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>
        <f>SUM('Մ-01:Մ-12'!E15)</f>
        <v>23</v>
      </c>
      <c r="F15" s="102">
        <f>SUM('Մ-01:Մ-12'!F15)</f>
        <v>53</v>
      </c>
      <c r="G15" s="275"/>
      <c r="H15" s="212"/>
      <c r="I15" s="280"/>
      <c r="J15" s="152"/>
      <c r="K15" s="152"/>
      <c r="L15" s="152"/>
      <c r="M15" s="204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f>SUM('Մ-01:Մ-12'!E16)</f>
        <v>46</v>
      </c>
      <c r="F16" s="33"/>
      <c r="G16" s="275"/>
      <c r="H16" s="212"/>
      <c r="I16" s="280"/>
      <c r="J16" s="152"/>
      <c r="K16" s="152"/>
      <c r="L16" s="152"/>
      <c r="M16" s="204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f>SUM('Մ-01:Մ-12'!E17)</f>
        <v>1131</v>
      </c>
      <c r="F17" s="74"/>
      <c r="G17" s="276"/>
      <c r="H17" s="277"/>
      <c r="I17" s="196"/>
      <c r="J17" s="153"/>
      <c r="K17" s="153"/>
      <c r="L17" s="153"/>
      <c r="M17" s="205"/>
      <c r="N17" s="216"/>
      <c r="O17" s="205"/>
    </row>
    <row r="18" spans="2:15" ht="27" customHeight="1" x14ac:dyDescent="0.3">
      <c r="B18" s="231"/>
      <c r="C18" s="232"/>
      <c r="D18" s="66"/>
      <c r="E18" s="225"/>
      <c r="F18" s="225"/>
      <c r="G18" s="225"/>
      <c r="H18" s="279"/>
      <c r="I18" s="67"/>
      <c r="J18" s="68"/>
      <c r="K18" s="70" t="s">
        <v>19</v>
      </c>
      <c r="L18" s="70" t="s">
        <v>20</v>
      </c>
      <c r="M18" s="69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266"/>
      <c r="D19" s="36">
        <f>J19+K19+L19</f>
        <v>4920</v>
      </c>
      <c r="E19" s="172"/>
      <c r="F19" s="172"/>
      <c r="G19" s="172"/>
      <c r="H19" s="197"/>
      <c r="I19" s="33"/>
      <c r="J19" s="4">
        <f>SUM('Մ-01:Մ-12'!J19)</f>
        <v>1089</v>
      </c>
      <c r="K19" s="4">
        <f>SUM('Մ-01:Մ-12'!K19)</f>
        <v>1722</v>
      </c>
      <c r="L19" s="4">
        <f>SUM('Մ-01:Մ-12'!L19)</f>
        <v>2109</v>
      </c>
      <c r="M19" s="203"/>
      <c r="N19" s="214"/>
      <c r="O19" s="203"/>
    </row>
    <row r="20" spans="2:15" ht="29.25" customHeight="1" x14ac:dyDescent="0.3">
      <c r="B20" s="182" t="s">
        <v>14</v>
      </c>
      <c r="C20" s="266"/>
      <c r="D20" s="36">
        <f>I20+J20</f>
        <v>20890</v>
      </c>
      <c r="E20" s="52"/>
      <c r="F20" s="52"/>
      <c r="G20" s="52"/>
      <c r="H20" s="55"/>
      <c r="I20" s="4">
        <f>SUM('Մ-01:Մ-12'!I20)</f>
        <v>15177</v>
      </c>
      <c r="J20" s="4">
        <f>SUM('Մ-01:Մ-12'!J20)</f>
        <v>5713</v>
      </c>
      <c r="K20" s="206"/>
      <c r="L20" s="206"/>
      <c r="M20" s="204"/>
      <c r="N20" s="215"/>
      <c r="O20" s="204"/>
    </row>
    <row r="21" spans="2:15" ht="19.5" customHeight="1" x14ac:dyDescent="0.3">
      <c r="B21" s="38" t="s">
        <v>15</v>
      </c>
      <c r="C21" s="28"/>
      <c r="D21" s="36">
        <f>SUM(D22:D23)</f>
        <v>9299</v>
      </c>
      <c r="E21" s="52"/>
      <c r="F21" s="52"/>
      <c r="G21" s="52"/>
      <c r="H21" s="55"/>
      <c r="I21" s="6">
        <f>I22+I23</f>
        <v>8972</v>
      </c>
      <c r="J21" s="6">
        <f>J22+J23</f>
        <v>327</v>
      </c>
      <c r="K21" s="207"/>
      <c r="L21" s="207"/>
      <c r="M21" s="204"/>
      <c r="N21" s="215"/>
      <c r="O21" s="204"/>
    </row>
    <row r="22" spans="2:15" x14ac:dyDescent="0.3">
      <c r="B22" s="238"/>
      <c r="C22" s="9" t="s">
        <v>4</v>
      </c>
      <c r="D22" s="39">
        <f>I22+J22</f>
        <v>618</v>
      </c>
      <c r="E22" s="52"/>
      <c r="F22" s="52"/>
      <c r="G22" s="52"/>
      <c r="H22" s="55"/>
      <c r="I22" s="5">
        <f>SUM('Մ-01:Մ-12'!I22)</f>
        <v>337</v>
      </c>
      <c r="J22" s="5">
        <f>SUM('Մ-01:Մ-12'!J22)</f>
        <v>281</v>
      </c>
      <c r="K22" s="207"/>
      <c r="L22" s="207"/>
      <c r="M22" s="204"/>
      <c r="N22" s="215"/>
      <c r="O22" s="204"/>
    </row>
    <row r="23" spans="2:15" x14ac:dyDescent="0.3">
      <c r="B23" s="238"/>
      <c r="C23" s="9" t="s">
        <v>5</v>
      </c>
      <c r="D23" s="39">
        <f>I23+J23</f>
        <v>8681</v>
      </c>
      <c r="E23" s="52"/>
      <c r="F23" s="52"/>
      <c r="G23" s="52"/>
      <c r="H23" s="55"/>
      <c r="I23" s="5">
        <f>SUM('Մ-01:Մ-12'!I23)</f>
        <v>8635</v>
      </c>
      <c r="J23" s="5">
        <f>SUM('Մ-01:Մ-12'!J23)</f>
        <v>46</v>
      </c>
      <c r="K23" s="207"/>
      <c r="L23" s="207"/>
      <c r="M23" s="204"/>
      <c r="N23" s="215"/>
      <c r="O23" s="204"/>
    </row>
    <row r="24" spans="2:15" ht="15.75" customHeight="1" x14ac:dyDescent="0.3">
      <c r="B24" s="38" t="s">
        <v>16</v>
      </c>
      <c r="C24" s="28"/>
      <c r="D24" s="36">
        <f>D25+D26</f>
        <v>499</v>
      </c>
      <c r="E24" s="52"/>
      <c r="F24" s="52"/>
      <c r="G24" s="52"/>
      <c r="H24" s="55"/>
      <c r="I24" s="6">
        <f>I25+I26</f>
        <v>235</v>
      </c>
      <c r="J24" s="6">
        <f>J25+J26</f>
        <v>264</v>
      </c>
      <c r="K24" s="207"/>
      <c r="L24" s="207"/>
      <c r="M24" s="204"/>
      <c r="N24" s="215"/>
      <c r="O24" s="204"/>
    </row>
    <row r="25" spans="2:15" x14ac:dyDescent="0.3">
      <c r="B25" s="238"/>
      <c r="C25" s="9" t="s">
        <v>4</v>
      </c>
      <c r="D25" s="39">
        <f t="shared" ref="D25:D26" si="0">I25+J25</f>
        <v>485</v>
      </c>
      <c r="E25" s="52"/>
      <c r="F25" s="52"/>
      <c r="G25" s="52"/>
      <c r="H25" s="55"/>
      <c r="I25" s="5">
        <f>SUM('Մ-01:Մ-12'!I25)</f>
        <v>224</v>
      </c>
      <c r="J25" s="5">
        <f>SUM('Մ-01:Մ-12'!J25)</f>
        <v>261</v>
      </c>
      <c r="K25" s="207"/>
      <c r="L25" s="207"/>
      <c r="M25" s="204"/>
      <c r="N25" s="215"/>
      <c r="O25" s="204"/>
    </row>
    <row r="26" spans="2:15" x14ac:dyDescent="0.3">
      <c r="B26" s="238"/>
      <c r="C26" s="9" t="s">
        <v>5</v>
      </c>
      <c r="D26" s="39">
        <f t="shared" si="0"/>
        <v>14</v>
      </c>
      <c r="E26" s="52"/>
      <c r="F26" s="52"/>
      <c r="G26" s="52"/>
      <c r="H26" s="55"/>
      <c r="I26" s="5">
        <f>SUM('Մ-01:Մ-12'!I26)</f>
        <v>11</v>
      </c>
      <c r="J26" s="5">
        <f>SUM('Մ-01:Մ-12'!J26)</f>
        <v>3</v>
      </c>
      <c r="K26" s="208"/>
      <c r="L26" s="208"/>
      <c r="M26" s="205"/>
      <c r="N26" s="216"/>
      <c r="O26" s="205"/>
    </row>
    <row r="27" spans="2:15" ht="9.6" customHeight="1" x14ac:dyDescent="0.3">
      <c r="B27" s="37"/>
      <c r="C27" s="10"/>
      <c r="D27" s="30"/>
      <c r="E27" s="181"/>
      <c r="F27" s="181"/>
      <c r="G27" s="181"/>
      <c r="H27" s="265"/>
      <c r="I27" s="11"/>
      <c r="J27" s="12"/>
      <c r="K27" s="12"/>
      <c r="L27" s="12"/>
      <c r="M27" s="30"/>
      <c r="N27" s="15"/>
      <c r="O27" s="30"/>
    </row>
    <row r="28" spans="2:15" ht="26.25" customHeight="1" x14ac:dyDescent="0.3">
      <c r="B28" s="182" t="s">
        <v>13</v>
      </c>
      <c r="C28" s="266"/>
      <c r="D28" s="40">
        <f>I28+J28+M28</f>
        <v>2842</v>
      </c>
      <c r="E28" s="172"/>
      <c r="F28" s="172"/>
      <c r="G28" s="52"/>
      <c r="H28" s="52"/>
      <c r="I28" s="5">
        <f>SUM('Մ-01:Մ-12'!I28)</f>
        <v>1137</v>
      </c>
      <c r="J28" s="5">
        <f>SUM('Մ-01:Մ-12'!J28)</f>
        <v>1652</v>
      </c>
      <c r="K28" s="171"/>
      <c r="L28" s="197"/>
      <c r="M28" s="23">
        <f>SUM('Մ-01:Մ-12'!M28)</f>
        <v>53</v>
      </c>
      <c r="N28" s="57"/>
      <c r="O28" s="17">
        <f>SUM('Մ-01:Մ-12'!O28)</f>
        <v>688</v>
      </c>
    </row>
    <row r="29" spans="2:15" ht="22.15" customHeight="1" x14ac:dyDescent="0.3">
      <c r="B29" s="38" t="s">
        <v>17</v>
      </c>
      <c r="C29" s="28"/>
      <c r="D29" s="40"/>
      <c r="E29" s="172"/>
      <c r="F29" s="172"/>
      <c r="G29" s="52"/>
      <c r="H29" s="52"/>
      <c r="I29" s="171"/>
      <c r="J29" s="172"/>
      <c r="K29" s="172"/>
      <c r="L29" s="197"/>
      <c r="M29" s="17">
        <f>SUM('Մ-01:Մ-12'!M29)</f>
        <v>177</v>
      </c>
      <c r="N29" s="57"/>
      <c r="O29" s="18">
        <f>SUM('Մ-01:Մ-12'!O29)</f>
        <v>1025</v>
      </c>
    </row>
    <row r="30" spans="2:15" ht="22.15" customHeight="1" x14ac:dyDescent="0.3">
      <c r="B30" s="61"/>
      <c r="C30" s="62"/>
      <c r="D30" s="40"/>
      <c r="E30" s="172"/>
      <c r="F30" s="172"/>
      <c r="G30" s="52"/>
      <c r="H30" s="52"/>
      <c r="I30" s="171"/>
      <c r="J30" s="172"/>
      <c r="K30" s="172"/>
      <c r="L30" s="197"/>
      <c r="M30" s="8"/>
      <c r="N30" s="19">
        <f>SUM('Մ-01:Մ-12'!N30)</f>
        <v>6799</v>
      </c>
      <c r="O30" s="20">
        <f>O28+O29</f>
        <v>1713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54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8" t="s">
        <v>9</v>
      </c>
      <c r="D34" s="168"/>
      <c r="E34" s="168"/>
      <c r="F34" s="168"/>
      <c r="G34" s="50"/>
      <c r="H34" s="58"/>
      <c r="I34" s="7">
        <f>SUM('Մ-01:Մ-12'!I34)</f>
        <v>4</v>
      </c>
      <c r="J34" s="169">
        <f>SUM('Մ-01:Մ-12'!J34)</f>
        <v>16</v>
      </c>
      <c r="K34" s="170">
        <f>SUM('Մ-01:Մ-12'!K34)</f>
        <v>0</v>
      </c>
      <c r="L34" s="171"/>
      <c r="M34" s="172"/>
      <c r="N34" s="172"/>
      <c r="O34" s="173"/>
    </row>
    <row r="35" spans="2:15" x14ac:dyDescent="0.3">
      <c r="B35" s="45">
        <v>2</v>
      </c>
      <c r="C35" s="168" t="s">
        <v>10</v>
      </c>
      <c r="D35" s="168"/>
      <c r="E35" s="168"/>
      <c r="F35" s="168"/>
      <c r="G35" s="50"/>
      <c r="H35" s="58"/>
      <c r="I35" s="7">
        <f>SUM('Մ-01:Մ-12'!I35)</f>
        <v>25</v>
      </c>
      <c r="J35" s="169">
        <f>SUM('Մ-01:Մ-12'!J35)</f>
        <v>54</v>
      </c>
      <c r="K35" s="170">
        <f>SUM('Մ-01:Մ-12'!K35)</f>
        <v>0</v>
      </c>
      <c r="L35" s="171"/>
      <c r="M35" s="172"/>
      <c r="N35" s="172"/>
      <c r="O35" s="173"/>
    </row>
    <row r="36" spans="2:15" ht="15.75" thickBot="1" x14ac:dyDescent="0.35">
      <c r="B36" s="46">
        <v>3</v>
      </c>
      <c r="C36" s="175" t="s">
        <v>18</v>
      </c>
      <c r="D36" s="175"/>
      <c r="E36" s="175"/>
      <c r="F36" s="175"/>
      <c r="G36" s="53"/>
      <c r="H36" s="59"/>
      <c r="I36" s="43">
        <f>SUM('Մ-01:Մ-12'!I36)</f>
        <v>1</v>
      </c>
      <c r="J36" s="176">
        <f>SUM('Մ-01:Մ-12'!J36)</f>
        <v>1</v>
      </c>
      <c r="K36" s="177">
        <f>SUM('Մ-01:Մ-12'!K36)</f>
        <v>0</v>
      </c>
      <c r="L36" s="178"/>
      <c r="M36" s="179"/>
      <c r="N36" s="179"/>
      <c r="O36" s="180"/>
    </row>
    <row r="39" spans="2:15" x14ac:dyDescent="0.3">
      <c r="E39" s="288" t="s">
        <v>31</v>
      </c>
      <c r="F39" s="288"/>
      <c r="G39" s="288"/>
      <c r="H39" s="288"/>
      <c r="I39" s="288"/>
      <c r="J39" s="289" t="s">
        <v>32</v>
      </c>
      <c r="K39" s="289"/>
      <c r="L39" s="289"/>
      <c r="M39" s="289"/>
    </row>
    <row r="40" spans="2:15" x14ac:dyDescent="0.3">
      <c r="N40" s="34"/>
    </row>
  </sheetData>
  <mergeCells count="66">
    <mergeCell ref="L35:O35"/>
    <mergeCell ref="C36:F36"/>
    <mergeCell ref="D5:D7"/>
    <mergeCell ref="B1:O1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E8:F8"/>
    <mergeCell ref="N8:O8"/>
    <mergeCell ref="N9:N17"/>
    <mergeCell ref="O9:O17"/>
    <mergeCell ref="I9:I17"/>
    <mergeCell ref="M9:M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M19:M26"/>
    <mergeCell ref="N19:N26"/>
    <mergeCell ref="B20:C20"/>
    <mergeCell ref="B18:C18"/>
    <mergeCell ref="O19:O26"/>
    <mergeCell ref="K20:K26"/>
    <mergeCell ref="L20:L26"/>
    <mergeCell ref="B22:B23"/>
    <mergeCell ref="B25:B26"/>
    <mergeCell ref="E27:H27"/>
    <mergeCell ref="B28:C28"/>
    <mergeCell ref="E28:F28"/>
    <mergeCell ref="K28:L28"/>
    <mergeCell ref="E29:F29"/>
    <mergeCell ref="I29:L29"/>
    <mergeCell ref="J36:K36"/>
    <mergeCell ref="L36:O36"/>
    <mergeCell ref="E39:I39"/>
    <mergeCell ref="J39:M39"/>
    <mergeCell ref="E30:F30"/>
    <mergeCell ref="I30:L30"/>
    <mergeCell ref="E31:F31"/>
    <mergeCell ref="I31:L31"/>
    <mergeCell ref="B33:F33"/>
    <mergeCell ref="J33:K33"/>
    <mergeCell ref="L33:O33"/>
    <mergeCell ref="C34:F34"/>
    <mergeCell ref="J34:K34"/>
    <mergeCell ref="L34:O34"/>
    <mergeCell ref="C35:F35"/>
    <mergeCell ref="J35:K35"/>
  </mergeCells>
  <printOptions horizontalCentered="1"/>
  <pageMargins left="0" right="0" top="0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opLeftCell="A7" workbookViewId="0">
      <selection activeCell="N8" sqref="N8:O8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47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90" t="s">
        <v>24</v>
      </c>
      <c r="G7" s="103" t="s">
        <v>44</v>
      </c>
      <c r="H7" s="104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4747</v>
      </c>
      <c r="E8" s="258">
        <f>IF(F12=0,F10+F13+F14+F15+E11+E12+E16+E17,F10+F13+F14+F15+E11+F12+E16+E17)</f>
        <v>269</v>
      </c>
      <c r="F8" s="259"/>
      <c r="G8" s="106"/>
      <c r="H8" s="107"/>
      <c r="I8" s="108">
        <f>I20+I21+I24</f>
        <v>3564</v>
      </c>
      <c r="J8" s="260">
        <f>J9+K9</f>
        <v>885</v>
      </c>
      <c r="K8" s="261"/>
      <c r="L8" s="262"/>
      <c r="M8" s="109">
        <f>M28+M29</f>
        <v>29</v>
      </c>
      <c r="N8" s="226">
        <f>N30+O30</f>
        <v>956</v>
      </c>
      <c r="O8" s="227"/>
    </row>
    <row r="9" spans="2:15" ht="18.75" customHeight="1" x14ac:dyDescent="0.3">
      <c r="B9" s="221"/>
      <c r="C9" s="222"/>
      <c r="D9" s="85"/>
      <c r="E9" s="87">
        <f>SUM(E10:E17)</f>
        <v>159</v>
      </c>
      <c r="F9" s="85">
        <f>SUM(F10:F17)</f>
        <v>129</v>
      </c>
      <c r="G9" s="110">
        <v>8</v>
      </c>
      <c r="H9" s="111">
        <v>0</v>
      </c>
      <c r="I9" s="209"/>
      <c r="J9" s="112">
        <f>J19+J20+J21+J24</f>
        <v>615</v>
      </c>
      <c r="K9" s="263">
        <f>K19</f>
        <v>270</v>
      </c>
      <c r="L9" s="264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>
        <v>8</v>
      </c>
      <c r="F10" s="78">
        <v>100</v>
      </c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>
        <v>13</v>
      </c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>
        <v>2</v>
      </c>
      <c r="F12" s="117"/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>
        <v>6</v>
      </c>
      <c r="F13" s="78">
        <v>17</v>
      </c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>
        <v>2</v>
      </c>
      <c r="F14" s="78">
        <v>9</v>
      </c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>
        <v>3</v>
      </c>
      <c r="F15" s="78">
        <v>3</v>
      </c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v>2</v>
      </c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v>123</v>
      </c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686</v>
      </c>
      <c r="E19" s="172"/>
      <c r="F19" s="172"/>
      <c r="G19" s="172"/>
      <c r="H19" s="172"/>
      <c r="I19" s="126"/>
      <c r="J19" s="127">
        <v>81</v>
      </c>
      <c r="K19" s="4">
        <v>270</v>
      </c>
      <c r="L19" s="128">
        <v>335</v>
      </c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2711</v>
      </c>
      <c r="E20" s="97"/>
      <c r="F20" s="97"/>
      <c r="G20" s="97"/>
      <c r="H20" s="97"/>
      <c r="I20" s="130">
        <v>2216</v>
      </c>
      <c r="J20" s="127">
        <v>495</v>
      </c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1355</v>
      </c>
      <c r="E21" s="97"/>
      <c r="F21" s="97"/>
      <c r="G21" s="97"/>
      <c r="H21" s="97"/>
      <c r="I21" s="132">
        <f>I22+I23</f>
        <v>1325</v>
      </c>
      <c r="J21" s="133">
        <f>J22+J23</f>
        <v>30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60</v>
      </c>
      <c r="E22" s="97"/>
      <c r="F22" s="97"/>
      <c r="G22" s="97"/>
      <c r="H22" s="97"/>
      <c r="I22" s="136">
        <v>59</v>
      </c>
      <c r="J22" s="24">
        <v>1</v>
      </c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1295</v>
      </c>
      <c r="E23" s="97"/>
      <c r="F23" s="97"/>
      <c r="G23" s="97"/>
      <c r="H23" s="97"/>
      <c r="I23" s="136">
        <v>1266</v>
      </c>
      <c r="J23" s="24">
        <v>29</v>
      </c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32</v>
      </c>
      <c r="E24" s="97"/>
      <c r="F24" s="97"/>
      <c r="G24" s="97"/>
      <c r="H24" s="97"/>
      <c r="I24" s="132">
        <f>I25+I26</f>
        <v>23</v>
      </c>
      <c r="J24" s="133">
        <f>J25+J26</f>
        <v>9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28</v>
      </c>
      <c r="E25" s="97"/>
      <c r="F25" s="97"/>
      <c r="G25" s="97"/>
      <c r="H25" s="97"/>
      <c r="I25" s="136">
        <v>19</v>
      </c>
      <c r="J25" s="24">
        <v>9</v>
      </c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4</v>
      </c>
      <c r="E26" s="97"/>
      <c r="F26" s="97"/>
      <c r="G26" s="97"/>
      <c r="H26" s="97"/>
      <c r="I26" s="136">
        <v>4</v>
      </c>
      <c r="J26" s="24">
        <v>0</v>
      </c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161</v>
      </c>
      <c r="E28" s="172"/>
      <c r="F28" s="172"/>
      <c r="G28" s="97"/>
      <c r="H28" s="97"/>
      <c r="I28" s="144">
        <v>97</v>
      </c>
      <c r="J28" s="145">
        <v>59</v>
      </c>
      <c r="K28" s="178"/>
      <c r="L28" s="180"/>
      <c r="M28" s="146">
        <v>5</v>
      </c>
      <c r="N28" s="100"/>
      <c r="O28" s="147">
        <v>108</v>
      </c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>
        <v>24</v>
      </c>
      <c r="N29" s="100"/>
      <c r="O29" s="149">
        <v>106</v>
      </c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>
        <v>742</v>
      </c>
      <c r="O30" s="151">
        <f>O28+O29</f>
        <v>214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60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>
        <v>0</v>
      </c>
      <c r="J34" s="169">
        <v>0</v>
      </c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>
        <v>2</v>
      </c>
      <c r="J35" s="169">
        <v>2</v>
      </c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>
        <v>1</v>
      </c>
      <c r="J36" s="176">
        <v>1</v>
      </c>
      <c r="K36" s="177"/>
      <c r="L36" s="178"/>
      <c r="M36" s="179"/>
      <c r="N36" s="179"/>
      <c r="O36" s="180"/>
    </row>
    <row r="39" spans="2:1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x14ac:dyDescent="0.3">
      <c r="N40" s="34"/>
    </row>
  </sheetData>
  <mergeCells count="64">
    <mergeCell ref="D5:D7"/>
    <mergeCell ref="B1:O1"/>
    <mergeCell ref="B20:C20"/>
    <mergeCell ref="B18:C18"/>
    <mergeCell ref="E27:H27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B28:C28"/>
    <mergeCell ref="E28:F28"/>
    <mergeCell ref="K28:L28"/>
    <mergeCell ref="E29:F29"/>
    <mergeCell ref="I29:L29"/>
    <mergeCell ref="C35:F35"/>
    <mergeCell ref="J35:K35"/>
    <mergeCell ref="L35:O35"/>
    <mergeCell ref="E30:F30"/>
    <mergeCell ref="I30:L30"/>
    <mergeCell ref="E31:F31"/>
    <mergeCell ref="I31:L31"/>
    <mergeCell ref="B33:F33"/>
    <mergeCell ref="J33:K33"/>
    <mergeCell ref="L33:O33"/>
    <mergeCell ref="C34:F34"/>
    <mergeCell ref="J34:K34"/>
    <mergeCell ref="L34:O34"/>
    <mergeCell ref="C36:F36"/>
    <mergeCell ref="J36:K36"/>
    <mergeCell ref="L36:O36"/>
    <mergeCell ref="E8:F8"/>
    <mergeCell ref="N8:O8"/>
    <mergeCell ref="I9:I17"/>
    <mergeCell ref="O9:O17"/>
    <mergeCell ref="M9:M17"/>
    <mergeCell ref="N9:N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M19:M26"/>
    <mergeCell ref="N19:N26"/>
    <mergeCell ref="O19:O26"/>
    <mergeCell ref="K20:K26"/>
    <mergeCell ref="L20:L26"/>
    <mergeCell ref="B22:B23"/>
    <mergeCell ref="B25:B26"/>
  </mergeCells>
  <printOptions horizontalCentered="1"/>
  <pageMargins left="0" right="0" top="0" bottom="0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opLeftCell="A4" workbookViewId="0">
      <selection activeCell="K20" sqref="K20:K26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48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90" t="s">
        <v>24</v>
      </c>
      <c r="G7" s="103" t="s">
        <v>44</v>
      </c>
      <c r="H7" s="104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4913</v>
      </c>
      <c r="E8" s="258">
        <f>IF(F12=0,F10+F13+F14+F15+E11+E12+E16+E17,F10+F13+F14+F15+E11+F12+E16+E17)</f>
        <v>213</v>
      </c>
      <c r="F8" s="259"/>
      <c r="G8" s="106"/>
      <c r="H8" s="107"/>
      <c r="I8" s="108">
        <f>I20+I21+I24</f>
        <v>3726</v>
      </c>
      <c r="J8" s="260">
        <f>J9+K9</f>
        <v>941</v>
      </c>
      <c r="K8" s="261"/>
      <c r="L8" s="262"/>
      <c r="M8" s="109">
        <f>M28+M29</f>
        <v>33</v>
      </c>
      <c r="N8" s="226">
        <f>N30+O30</f>
        <v>1217</v>
      </c>
      <c r="O8" s="227"/>
    </row>
    <row r="9" spans="2:15" ht="18.75" customHeight="1" x14ac:dyDescent="0.3">
      <c r="B9" s="221"/>
      <c r="C9" s="222"/>
      <c r="D9" s="85"/>
      <c r="E9" s="87">
        <f>SUM(E10:E17)</f>
        <v>191</v>
      </c>
      <c r="F9" s="85">
        <f>SUM(F10:F17)</f>
        <v>39</v>
      </c>
      <c r="G9" s="110">
        <v>16</v>
      </c>
      <c r="H9" s="111">
        <v>9</v>
      </c>
      <c r="I9" s="209"/>
      <c r="J9" s="112">
        <f>J19+J20+J21+J24</f>
        <v>718</v>
      </c>
      <c r="K9" s="263">
        <f>K19</f>
        <v>223</v>
      </c>
      <c r="L9" s="264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>
        <v>8</v>
      </c>
      <c r="F10" s="78">
        <v>27</v>
      </c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>
        <v>20</v>
      </c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>
        <v>3</v>
      </c>
      <c r="F12" s="117"/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>
        <v>7</v>
      </c>
      <c r="F13" s="78">
        <v>9</v>
      </c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>
        <v>0</v>
      </c>
      <c r="F14" s="78">
        <v>0</v>
      </c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>
        <v>2</v>
      </c>
      <c r="F15" s="78">
        <v>3</v>
      </c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v>2</v>
      </c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v>149</v>
      </c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628</v>
      </c>
      <c r="E19" s="172"/>
      <c r="F19" s="172"/>
      <c r="G19" s="172"/>
      <c r="H19" s="172"/>
      <c r="I19" s="126"/>
      <c r="J19" s="127">
        <v>101</v>
      </c>
      <c r="K19" s="4">
        <v>223</v>
      </c>
      <c r="L19" s="128">
        <v>304</v>
      </c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2912</v>
      </c>
      <c r="E20" s="97"/>
      <c r="F20" s="97"/>
      <c r="G20" s="97"/>
      <c r="H20" s="97"/>
      <c r="I20" s="130">
        <v>2362</v>
      </c>
      <c r="J20" s="127">
        <v>550</v>
      </c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1360</v>
      </c>
      <c r="E21" s="97"/>
      <c r="F21" s="97"/>
      <c r="G21" s="97"/>
      <c r="H21" s="97"/>
      <c r="I21" s="132">
        <f>I22+I23</f>
        <v>1330</v>
      </c>
      <c r="J21" s="133">
        <f>J22+J23</f>
        <v>30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87</v>
      </c>
      <c r="E22" s="97"/>
      <c r="F22" s="97"/>
      <c r="G22" s="97"/>
      <c r="H22" s="97"/>
      <c r="I22" s="136">
        <v>57</v>
      </c>
      <c r="J22" s="24">
        <v>30</v>
      </c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1273</v>
      </c>
      <c r="E23" s="97"/>
      <c r="F23" s="97"/>
      <c r="G23" s="97"/>
      <c r="H23" s="97"/>
      <c r="I23" s="136">
        <v>1273</v>
      </c>
      <c r="J23" s="24">
        <v>0</v>
      </c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71</v>
      </c>
      <c r="E24" s="97"/>
      <c r="F24" s="97"/>
      <c r="G24" s="97"/>
      <c r="H24" s="97"/>
      <c r="I24" s="132">
        <f>I25+I26</f>
        <v>34</v>
      </c>
      <c r="J24" s="133">
        <f>J25+J26</f>
        <v>37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71</v>
      </c>
      <c r="E25" s="97"/>
      <c r="F25" s="97"/>
      <c r="G25" s="97"/>
      <c r="H25" s="97"/>
      <c r="I25" s="136">
        <v>34</v>
      </c>
      <c r="J25" s="24">
        <v>37</v>
      </c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0</v>
      </c>
      <c r="E26" s="97"/>
      <c r="F26" s="97"/>
      <c r="G26" s="97"/>
      <c r="H26" s="97"/>
      <c r="I26" s="136">
        <v>0</v>
      </c>
      <c r="J26" s="24">
        <v>0</v>
      </c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270</v>
      </c>
      <c r="E28" s="172"/>
      <c r="F28" s="172"/>
      <c r="G28" s="97"/>
      <c r="H28" s="97"/>
      <c r="I28" s="144">
        <v>197</v>
      </c>
      <c r="J28" s="145">
        <v>67</v>
      </c>
      <c r="K28" s="178"/>
      <c r="L28" s="180"/>
      <c r="M28" s="146">
        <v>6</v>
      </c>
      <c r="N28" s="100"/>
      <c r="O28" s="147">
        <v>99</v>
      </c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>
        <v>27</v>
      </c>
      <c r="N29" s="100"/>
      <c r="O29" s="149">
        <v>189</v>
      </c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>
        <v>929</v>
      </c>
      <c r="O30" s="151">
        <f>O28+O29</f>
        <v>288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60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>
        <v>0</v>
      </c>
      <c r="J34" s="169">
        <v>0</v>
      </c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>
        <v>2</v>
      </c>
      <c r="J35" s="169">
        <v>2</v>
      </c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>
        <v>0</v>
      </c>
      <c r="J36" s="176">
        <v>0</v>
      </c>
      <c r="K36" s="177"/>
      <c r="L36" s="178"/>
      <c r="M36" s="179"/>
      <c r="N36" s="179"/>
      <c r="O36" s="180"/>
    </row>
    <row r="39" spans="2:15" x14ac:dyDescent="0.3"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</row>
    <row r="40" spans="2:15" x14ac:dyDescent="0.3">
      <c r="N40" s="34"/>
    </row>
  </sheetData>
  <mergeCells count="64">
    <mergeCell ref="D5:D7"/>
    <mergeCell ref="B1:O1"/>
    <mergeCell ref="B20:C20"/>
    <mergeCell ref="B18:C18"/>
    <mergeCell ref="E27:H27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B28:C28"/>
    <mergeCell ref="E28:F28"/>
    <mergeCell ref="K28:L28"/>
    <mergeCell ref="E29:F29"/>
    <mergeCell ref="I29:L29"/>
    <mergeCell ref="C35:F35"/>
    <mergeCell ref="J35:K35"/>
    <mergeCell ref="L35:O35"/>
    <mergeCell ref="E30:F30"/>
    <mergeCell ref="I30:L30"/>
    <mergeCell ref="E31:F31"/>
    <mergeCell ref="I31:L31"/>
    <mergeCell ref="B33:F33"/>
    <mergeCell ref="J33:K33"/>
    <mergeCell ref="L33:O33"/>
    <mergeCell ref="C34:F34"/>
    <mergeCell ref="J34:K34"/>
    <mergeCell ref="L34:O34"/>
    <mergeCell ref="C36:F36"/>
    <mergeCell ref="J36:K36"/>
    <mergeCell ref="L36:O36"/>
    <mergeCell ref="E8:F8"/>
    <mergeCell ref="N8:O8"/>
    <mergeCell ref="I9:I17"/>
    <mergeCell ref="O9:O17"/>
    <mergeCell ref="M9:M17"/>
    <mergeCell ref="N9:N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M19:M26"/>
    <mergeCell ref="N19:N26"/>
    <mergeCell ref="O19:O26"/>
    <mergeCell ref="K20:K26"/>
    <mergeCell ref="L20:L26"/>
    <mergeCell ref="B22:B23"/>
    <mergeCell ref="B25:B26"/>
  </mergeCells>
  <printOptions horizontalCentered="1"/>
  <pageMargins left="0" right="0" top="0" bottom="0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workbookViewId="0">
      <selection activeCell="G10" sqref="G10:H17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49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90" t="s">
        <v>24</v>
      </c>
      <c r="G7" s="103" t="s">
        <v>44</v>
      </c>
      <c r="H7" s="104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4615</v>
      </c>
      <c r="E8" s="258">
        <f>IF(F12=0,F10+F13+F14+F15+E11+E12+E16+E17,F10+F13+F14+F15+E11+F12+E16+E17)</f>
        <v>218</v>
      </c>
      <c r="F8" s="259"/>
      <c r="G8" s="106"/>
      <c r="H8" s="107"/>
      <c r="I8" s="108">
        <f>I20+I21+I24</f>
        <v>3685</v>
      </c>
      <c r="J8" s="260">
        <f>J9+K9</f>
        <v>685</v>
      </c>
      <c r="K8" s="261"/>
      <c r="L8" s="262"/>
      <c r="M8" s="109">
        <f>M28+M29</f>
        <v>27</v>
      </c>
      <c r="N8" s="226">
        <f>N30+O30</f>
        <v>927</v>
      </c>
      <c r="O8" s="227"/>
    </row>
    <row r="9" spans="2:15" ht="18.75" customHeight="1" x14ac:dyDescent="0.3">
      <c r="B9" s="221"/>
      <c r="C9" s="222"/>
      <c r="D9" s="85"/>
      <c r="E9" s="87">
        <f>SUM(E10:E17)</f>
        <v>213</v>
      </c>
      <c r="F9" s="85">
        <f>SUM(F10:F17)</f>
        <v>19</v>
      </c>
      <c r="G9" s="110">
        <v>5</v>
      </c>
      <c r="H9" s="111">
        <v>7</v>
      </c>
      <c r="I9" s="209"/>
      <c r="J9" s="112">
        <f>J19+J20+J21+J24</f>
        <v>492</v>
      </c>
      <c r="K9" s="263">
        <f>K19</f>
        <v>193</v>
      </c>
      <c r="L9" s="264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>
        <v>4</v>
      </c>
      <c r="F10" s="78">
        <v>6</v>
      </c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>
        <v>20</v>
      </c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>
        <v>0</v>
      </c>
      <c r="F12" s="117"/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>
        <v>6</v>
      </c>
      <c r="F13" s="78">
        <v>9</v>
      </c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>
        <v>2</v>
      </c>
      <c r="F14" s="78">
        <v>2</v>
      </c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>
        <v>2</v>
      </c>
      <c r="F15" s="78">
        <v>2</v>
      </c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v>2</v>
      </c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v>177</v>
      </c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469</v>
      </c>
      <c r="E19" s="172"/>
      <c r="F19" s="172"/>
      <c r="G19" s="172"/>
      <c r="H19" s="172"/>
      <c r="I19" s="126"/>
      <c r="J19" s="127">
        <v>43</v>
      </c>
      <c r="K19" s="4">
        <v>193</v>
      </c>
      <c r="L19" s="128">
        <v>233</v>
      </c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2768</v>
      </c>
      <c r="E20" s="97"/>
      <c r="F20" s="97"/>
      <c r="G20" s="97"/>
      <c r="H20" s="97"/>
      <c r="I20" s="130">
        <v>2376</v>
      </c>
      <c r="J20" s="127">
        <v>392</v>
      </c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1297</v>
      </c>
      <c r="E21" s="97"/>
      <c r="F21" s="97"/>
      <c r="G21" s="97"/>
      <c r="H21" s="97"/>
      <c r="I21" s="132">
        <f>I22+I23</f>
        <v>1268</v>
      </c>
      <c r="J21" s="133">
        <f>J22+J23</f>
        <v>29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57</v>
      </c>
      <c r="E22" s="97"/>
      <c r="F22" s="97"/>
      <c r="G22" s="97"/>
      <c r="H22" s="97"/>
      <c r="I22" s="136">
        <v>30</v>
      </c>
      <c r="J22" s="24">
        <v>27</v>
      </c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1240</v>
      </c>
      <c r="E23" s="97"/>
      <c r="F23" s="97"/>
      <c r="G23" s="97"/>
      <c r="H23" s="97"/>
      <c r="I23" s="136">
        <v>1238</v>
      </c>
      <c r="J23" s="24">
        <v>2</v>
      </c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69</v>
      </c>
      <c r="E24" s="97"/>
      <c r="F24" s="97"/>
      <c r="G24" s="97"/>
      <c r="H24" s="97"/>
      <c r="I24" s="132">
        <f>I25+I26</f>
        <v>41</v>
      </c>
      <c r="J24" s="133">
        <f>J25+J26</f>
        <v>28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67</v>
      </c>
      <c r="E25" s="97"/>
      <c r="F25" s="97"/>
      <c r="G25" s="97"/>
      <c r="H25" s="97"/>
      <c r="I25" s="136">
        <v>39</v>
      </c>
      <c r="J25" s="24">
        <v>28</v>
      </c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2</v>
      </c>
      <c r="E26" s="97"/>
      <c r="F26" s="97"/>
      <c r="G26" s="97"/>
      <c r="H26" s="97"/>
      <c r="I26" s="136">
        <v>2</v>
      </c>
      <c r="J26" s="24">
        <v>0</v>
      </c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194</v>
      </c>
      <c r="E28" s="172"/>
      <c r="F28" s="172"/>
      <c r="G28" s="97"/>
      <c r="H28" s="97"/>
      <c r="I28" s="144">
        <v>164</v>
      </c>
      <c r="J28" s="145">
        <v>27</v>
      </c>
      <c r="K28" s="178"/>
      <c r="L28" s="180"/>
      <c r="M28" s="146">
        <v>3</v>
      </c>
      <c r="N28" s="100"/>
      <c r="O28" s="147">
        <v>65</v>
      </c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>
        <v>24</v>
      </c>
      <c r="N29" s="100"/>
      <c r="O29" s="149">
        <v>151</v>
      </c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>
        <v>711</v>
      </c>
      <c r="O30" s="151">
        <f>O28+O29</f>
        <v>216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60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>
        <v>0</v>
      </c>
      <c r="J34" s="169">
        <v>0</v>
      </c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>
        <v>1</v>
      </c>
      <c r="J35" s="169">
        <v>1</v>
      </c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>
        <v>0</v>
      </c>
      <c r="J36" s="176">
        <v>0</v>
      </c>
      <c r="K36" s="177"/>
      <c r="L36" s="178"/>
      <c r="M36" s="179"/>
      <c r="N36" s="179"/>
      <c r="O36" s="180"/>
    </row>
    <row r="39" spans="2:1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x14ac:dyDescent="0.3">
      <c r="N40" s="34"/>
    </row>
  </sheetData>
  <mergeCells count="64">
    <mergeCell ref="B28:C28"/>
    <mergeCell ref="E28:F28"/>
    <mergeCell ref="K28:L28"/>
    <mergeCell ref="E29:F29"/>
    <mergeCell ref="I29:L29"/>
    <mergeCell ref="D5:D7"/>
    <mergeCell ref="B1:O1"/>
    <mergeCell ref="B20:C20"/>
    <mergeCell ref="N19:N26"/>
    <mergeCell ref="E27:H27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C36:F36"/>
    <mergeCell ref="J36:K36"/>
    <mergeCell ref="L36:O36"/>
    <mergeCell ref="E8:F8"/>
    <mergeCell ref="N8:O8"/>
    <mergeCell ref="I9:I17"/>
    <mergeCell ref="O9:O17"/>
    <mergeCell ref="M9:M17"/>
    <mergeCell ref="N9:N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B18:C18"/>
    <mergeCell ref="E18:H18"/>
    <mergeCell ref="B19:C19"/>
    <mergeCell ref="E19:H19"/>
    <mergeCell ref="M19:M26"/>
    <mergeCell ref="O19:O26"/>
    <mergeCell ref="K20:K26"/>
    <mergeCell ref="L20:L26"/>
    <mergeCell ref="B22:B23"/>
    <mergeCell ref="B25:B26"/>
    <mergeCell ref="I30:L30"/>
    <mergeCell ref="E31:F31"/>
    <mergeCell ref="I31:L31"/>
    <mergeCell ref="B33:F33"/>
    <mergeCell ref="J33:K33"/>
    <mergeCell ref="L33:O33"/>
    <mergeCell ref="E30:F30"/>
    <mergeCell ref="C34:F34"/>
    <mergeCell ref="J34:K34"/>
    <mergeCell ref="L34:O34"/>
    <mergeCell ref="C35:F35"/>
    <mergeCell ref="J35:K35"/>
    <mergeCell ref="L35:O35"/>
  </mergeCells>
  <printOptions horizontalCentered="1"/>
  <pageMargins left="0" right="0" top="0" bottom="0" header="0.3" footer="0.3"/>
  <pageSetup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zoomScale="98" zoomScaleNormal="98" workbookViewId="0">
      <selection sqref="A1:XFD1048576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50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90" t="s">
        <v>24</v>
      </c>
      <c r="G7" s="103" t="s">
        <v>44</v>
      </c>
      <c r="H7" s="104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4464</v>
      </c>
      <c r="E8" s="258">
        <f>IF(F12=0,F10+F13+F14+F15+E11+E12+E16+E17,F10+F13+F14+F15+E11+F12+E16+E17)</f>
        <v>276</v>
      </c>
      <c r="F8" s="259"/>
      <c r="G8" s="106"/>
      <c r="H8" s="107"/>
      <c r="I8" s="108">
        <f>I20+I21+I24</f>
        <v>2727</v>
      </c>
      <c r="J8" s="260">
        <f>J9+K9</f>
        <v>1424</v>
      </c>
      <c r="K8" s="261"/>
      <c r="L8" s="262"/>
      <c r="M8" s="109">
        <f>M28+M29</f>
        <v>37</v>
      </c>
      <c r="N8" s="226">
        <f>N30+O30</f>
        <v>805</v>
      </c>
      <c r="O8" s="227"/>
    </row>
    <row r="9" spans="2:15" ht="18.75" customHeight="1" x14ac:dyDescent="0.3">
      <c r="B9" s="221"/>
      <c r="C9" s="222"/>
      <c r="D9" s="85"/>
      <c r="E9" s="87">
        <f>SUM(E10:E17)</f>
        <v>241</v>
      </c>
      <c r="F9" s="85">
        <f>SUM(F10:F17)</f>
        <v>55</v>
      </c>
      <c r="G9" s="110">
        <v>14</v>
      </c>
      <c r="H9" s="111">
        <v>7</v>
      </c>
      <c r="I9" s="209"/>
      <c r="J9" s="112">
        <f>J19+J20+J21+J24</f>
        <v>1159</v>
      </c>
      <c r="K9" s="263">
        <f>K19</f>
        <v>265</v>
      </c>
      <c r="L9" s="264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>
        <v>11</v>
      </c>
      <c r="F10" s="78">
        <v>28</v>
      </c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>
        <v>22</v>
      </c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>
        <v>0</v>
      </c>
      <c r="F12" s="117"/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>
        <v>6</v>
      </c>
      <c r="F13" s="78">
        <v>11</v>
      </c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>
        <v>0</v>
      </c>
      <c r="F14" s="78">
        <v>0</v>
      </c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>
        <v>3</v>
      </c>
      <c r="F15" s="78">
        <v>16</v>
      </c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v>13</v>
      </c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v>186</v>
      </c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754</v>
      </c>
      <c r="E19" s="172"/>
      <c r="F19" s="172"/>
      <c r="G19" s="172"/>
      <c r="H19" s="172"/>
      <c r="I19" s="126"/>
      <c r="J19" s="127">
        <v>240</v>
      </c>
      <c r="K19" s="4">
        <v>265</v>
      </c>
      <c r="L19" s="128">
        <v>249</v>
      </c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2494</v>
      </c>
      <c r="E20" s="97"/>
      <c r="F20" s="97"/>
      <c r="G20" s="97"/>
      <c r="H20" s="97"/>
      <c r="I20" s="130">
        <v>1686</v>
      </c>
      <c r="J20" s="127">
        <v>808</v>
      </c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1046</v>
      </c>
      <c r="E21" s="97"/>
      <c r="F21" s="97"/>
      <c r="G21" s="97"/>
      <c r="H21" s="97"/>
      <c r="I21" s="132">
        <f>I22+I23</f>
        <v>994</v>
      </c>
      <c r="J21" s="133">
        <f>J22+J23</f>
        <v>52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78</v>
      </c>
      <c r="E22" s="97"/>
      <c r="F22" s="97"/>
      <c r="G22" s="97"/>
      <c r="H22" s="97"/>
      <c r="I22" s="136">
        <v>27</v>
      </c>
      <c r="J22" s="24">
        <v>51</v>
      </c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968</v>
      </c>
      <c r="E23" s="97"/>
      <c r="F23" s="97"/>
      <c r="G23" s="97"/>
      <c r="H23" s="97"/>
      <c r="I23" s="136">
        <v>967</v>
      </c>
      <c r="J23" s="24">
        <v>1</v>
      </c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106</v>
      </c>
      <c r="E24" s="97"/>
      <c r="F24" s="97"/>
      <c r="G24" s="97"/>
      <c r="H24" s="97"/>
      <c r="I24" s="132">
        <f>I25+I26</f>
        <v>47</v>
      </c>
      <c r="J24" s="133">
        <f>J25+J26</f>
        <v>59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102</v>
      </c>
      <c r="E25" s="97"/>
      <c r="F25" s="97"/>
      <c r="G25" s="97"/>
      <c r="H25" s="97"/>
      <c r="I25" s="136">
        <v>46</v>
      </c>
      <c r="J25" s="24">
        <v>56</v>
      </c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4</v>
      </c>
      <c r="E26" s="97"/>
      <c r="F26" s="97"/>
      <c r="G26" s="97"/>
      <c r="H26" s="97"/>
      <c r="I26" s="136">
        <v>1</v>
      </c>
      <c r="J26" s="24">
        <v>3</v>
      </c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255</v>
      </c>
      <c r="E28" s="172"/>
      <c r="F28" s="172"/>
      <c r="G28" s="97"/>
      <c r="H28" s="97"/>
      <c r="I28" s="144">
        <v>128</v>
      </c>
      <c r="J28" s="145">
        <v>119</v>
      </c>
      <c r="K28" s="178"/>
      <c r="L28" s="180"/>
      <c r="M28" s="146">
        <v>8</v>
      </c>
      <c r="N28" s="100"/>
      <c r="O28" s="147">
        <v>67</v>
      </c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>
        <v>29</v>
      </c>
      <c r="N29" s="100"/>
      <c r="O29" s="149">
        <v>119</v>
      </c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>
        <v>619</v>
      </c>
      <c r="O30" s="151">
        <f>O28+O29</f>
        <v>186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60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>
        <v>2</v>
      </c>
      <c r="J34" s="169">
        <v>6</v>
      </c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>
        <v>2</v>
      </c>
      <c r="J35" s="169">
        <v>2</v>
      </c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>
        <v>0</v>
      </c>
      <c r="J36" s="176">
        <v>0</v>
      </c>
      <c r="K36" s="177"/>
      <c r="L36" s="178"/>
      <c r="M36" s="179"/>
      <c r="N36" s="179"/>
      <c r="O36" s="180"/>
    </row>
    <row r="39" spans="2:1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x14ac:dyDescent="0.3">
      <c r="N40" s="34"/>
    </row>
  </sheetData>
  <mergeCells count="64">
    <mergeCell ref="D5:D7"/>
    <mergeCell ref="B1:O1"/>
    <mergeCell ref="B20:C20"/>
    <mergeCell ref="B18:C18"/>
    <mergeCell ref="E18:H18"/>
    <mergeCell ref="B19:C19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C35:F35"/>
    <mergeCell ref="J35:K35"/>
    <mergeCell ref="L35:O35"/>
    <mergeCell ref="E31:F31"/>
    <mergeCell ref="I31:L31"/>
    <mergeCell ref="B33:F33"/>
    <mergeCell ref="J33:K33"/>
    <mergeCell ref="L33:O33"/>
    <mergeCell ref="C34:F34"/>
    <mergeCell ref="J34:K34"/>
    <mergeCell ref="L34:O34"/>
    <mergeCell ref="C36:F36"/>
    <mergeCell ref="J36:K36"/>
    <mergeCell ref="L36:O36"/>
    <mergeCell ref="K7:L7"/>
    <mergeCell ref="E8:F8"/>
    <mergeCell ref="J8:L8"/>
    <mergeCell ref="N8:O8"/>
    <mergeCell ref="I9:I17"/>
    <mergeCell ref="M9:M17"/>
    <mergeCell ref="N9:N17"/>
    <mergeCell ref="O9:O17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9:H19"/>
    <mergeCell ref="M19:M26"/>
    <mergeCell ref="N19:N26"/>
    <mergeCell ref="O19:O26"/>
    <mergeCell ref="K20:K26"/>
    <mergeCell ref="L20:L26"/>
    <mergeCell ref="B22:B23"/>
    <mergeCell ref="B25:B26"/>
    <mergeCell ref="E27:H27"/>
    <mergeCell ref="B28:C28"/>
    <mergeCell ref="E28:F28"/>
    <mergeCell ref="K28:L28"/>
    <mergeCell ref="E29:F29"/>
    <mergeCell ref="I29:L29"/>
    <mergeCell ref="E30:F30"/>
    <mergeCell ref="I30:L30"/>
  </mergeCells>
  <printOptions horizontalCentered="1"/>
  <pageMargins left="0" right="0" top="0" bottom="0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workbookViewId="0">
      <selection activeCell="B2" sqref="B2:O2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51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90" t="s">
        <v>24</v>
      </c>
      <c r="G7" s="103" t="s">
        <v>44</v>
      </c>
      <c r="H7" s="104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5672</v>
      </c>
      <c r="E8" s="258">
        <f>IF(F12=0,F10+F13+F14+F15+E11+E12+E16+E17,F10+F13+F14+F15+E11+F12+E16+E17)</f>
        <v>274</v>
      </c>
      <c r="F8" s="259"/>
      <c r="G8" s="106"/>
      <c r="H8" s="107"/>
      <c r="I8" s="108">
        <f>I20+I21+I24</f>
        <v>3180</v>
      </c>
      <c r="J8" s="260">
        <f>J9+K9</f>
        <v>2178</v>
      </c>
      <c r="K8" s="261"/>
      <c r="L8" s="262"/>
      <c r="M8" s="109">
        <f>M28+M29</f>
        <v>40</v>
      </c>
      <c r="N8" s="226">
        <f>N30+O30</f>
        <v>1563</v>
      </c>
      <c r="O8" s="227"/>
    </row>
    <row r="9" spans="2:15" ht="18.75" customHeight="1" x14ac:dyDescent="0.3">
      <c r="B9" s="221"/>
      <c r="C9" s="222"/>
      <c r="D9" s="85"/>
      <c r="E9" s="87">
        <f>SUM(E10:E17)</f>
        <v>265</v>
      </c>
      <c r="F9" s="85">
        <f>SUM(F10:F17)</f>
        <v>18</v>
      </c>
      <c r="G9" s="110"/>
      <c r="H9" s="111"/>
      <c r="I9" s="209"/>
      <c r="J9" s="112">
        <f>J19+J20+J21+J24</f>
        <v>1855</v>
      </c>
      <c r="K9" s="263">
        <f>K19</f>
        <v>323</v>
      </c>
      <c r="L9" s="264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>
        <v>4</v>
      </c>
      <c r="F10" s="78">
        <v>10</v>
      </c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>
        <v>13</v>
      </c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>
        <v>4</v>
      </c>
      <c r="F12" s="117"/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>
        <v>4</v>
      </c>
      <c r="F13" s="78">
        <v>6</v>
      </c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>
        <v>0</v>
      </c>
      <c r="F14" s="78">
        <v>0</v>
      </c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>
        <v>1</v>
      </c>
      <c r="F15" s="78">
        <v>2</v>
      </c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v>8</v>
      </c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v>231</v>
      </c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944</v>
      </c>
      <c r="E19" s="172"/>
      <c r="F19" s="172"/>
      <c r="G19" s="172"/>
      <c r="H19" s="172"/>
      <c r="I19" s="126"/>
      <c r="J19" s="127">
        <v>297</v>
      </c>
      <c r="K19" s="4">
        <v>323</v>
      </c>
      <c r="L19" s="128">
        <v>324</v>
      </c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3378</v>
      </c>
      <c r="E20" s="97"/>
      <c r="F20" s="97"/>
      <c r="G20" s="97"/>
      <c r="H20" s="97"/>
      <c r="I20" s="130">
        <v>1922</v>
      </c>
      <c r="J20" s="127">
        <v>1456</v>
      </c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1281</v>
      </c>
      <c r="E21" s="97"/>
      <c r="F21" s="97"/>
      <c r="G21" s="97"/>
      <c r="H21" s="97"/>
      <c r="I21" s="132">
        <f>I22+I23</f>
        <v>1226</v>
      </c>
      <c r="J21" s="133">
        <f>J22+J23</f>
        <v>55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103</v>
      </c>
      <c r="E22" s="97"/>
      <c r="F22" s="97"/>
      <c r="G22" s="97"/>
      <c r="H22" s="97"/>
      <c r="I22" s="136">
        <v>52</v>
      </c>
      <c r="J22" s="24">
        <v>51</v>
      </c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1178</v>
      </c>
      <c r="E23" s="97"/>
      <c r="F23" s="97"/>
      <c r="G23" s="97"/>
      <c r="H23" s="97"/>
      <c r="I23" s="136">
        <v>1174</v>
      </c>
      <c r="J23" s="24">
        <v>4</v>
      </c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79</v>
      </c>
      <c r="E24" s="97"/>
      <c r="F24" s="97"/>
      <c r="G24" s="97"/>
      <c r="H24" s="97"/>
      <c r="I24" s="132">
        <f>I25+I26</f>
        <v>32</v>
      </c>
      <c r="J24" s="133">
        <f>J25+J26</f>
        <v>47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78</v>
      </c>
      <c r="E25" s="97"/>
      <c r="F25" s="97"/>
      <c r="G25" s="97"/>
      <c r="H25" s="97"/>
      <c r="I25" s="136">
        <v>31</v>
      </c>
      <c r="J25" s="24">
        <v>47</v>
      </c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1</v>
      </c>
      <c r="E26" s="97"/>
      <c r="F26" s="97"/>
      <c r="G26" s="97"/>
      <c r="H26" s="97"/>
      <c r="I26" s="136">
        <v>1</v>
      </c>
      <c r="J26" s="24">
        <v>0</v>
      </c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652</v>
      </c>
      <c r="E28" s="172"/>
      <c r="F28" s="172"/>
      <c r="G28" s="97"/>
      <c r="H28" s="97"/>
      <c r="I28" s="144">
        <v>196</v>
      </c>
      <c r="J28" s="145">
        <v>439</v>
      </c>
      <c r="K28" s="178"/>
      <c r="L28" s="180"/>
      <c r="M28" s="146">
        <v>17</v>
      </c>
      <c r="N28" s="100"/>
      <c r="O28" s="147">
        <v>139</v>
      </c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>
        <v>23</v>
      </c>
      <c r="N29" s="100"/>
      <c r="O29" s="149">
        <v>155</v>
      </c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>
        <v>1269</v>
      </c>
      <c r="O30" s="151">
        <f>O28+O29</f>
        <v>294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60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>
        <v>0</v>
      </c>
      <c r="J34" s="169">
        <v>0</v>
      </c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>
        <v>4</v>
      </c>
      <c r="J35" s="169">
        <v>17</v>
      </c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>
        <v>0</v>
      </c>
      <c r="J36" s="176">
        <v>0</v>
      </c>
      <c r="K36" s="177"/>
      <c r="L36" s="178"/>
      <c r="M36" s="179"/>
      <c r="N36" s="179"/>
      <c r="O36" s="180"/>
    </row>
    <row r="39" spans="2:1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x14ac:dyDescent="0.3">
      <c r="N40" s="34"/>
    </row>
  </sheetData>
  <mergeCells count="64">
    <mergeCell ref="D5:D7"/>
    <mergeCell ref="B1:O1"/>
    <mergeCell ref="B20:C20"/>
    <mergeCell ref="M9:M17"/>
    <mergeCell ref="B18:C18"/>
    <mergeCell ref="E18:H18"/>
    <mergeCell ref="B19:C19"/>
    <mergeCell ref="E19:H19"/>
    <mergeCell ref="B2:O2"/>
    <mergeCell ref="B3:O3"/>
    <mergeCell ref="B5:C9"/>
    <mergeCell ref="E5:M5"/>
    <mergeCell ref="N5:O7"/>
    <mergeCell ref="E6:F6"/>
    <mergeCell ref="G6:H6"/>
    <mergeCell ref="I6:I7"/>
    <mergeCell ref="E30:F30"/>
    <mergeCell ref="I30:L30"/>
    <mergeCell ref="E31:F31"/>
    <mergeCell ref="I31:L31"/>
    <mergeCell ref="M19:M26"/>
    <mergeCell ref="E27:H27"/>
    <mergeCell ref="B33:F33"/>
    <mergeCell ref="J33:K33"/>
    <mergeCell ref="L33:O33"/>
    <mergeCell ref="C34:F34"/>
    <mergeCell ref="J34:K34"/>
    <mergeCell ref="L34:O34"/>
    <mergeCell ref="C35:F35"/>
    <mergeCell ref="J35:K35"/>
    <mergeCell ref="L35:O35"/>
    <mergeCell ref="C36:F36"/>
    <mergeCell ref="J36:K36"/>
    <mergeCell ref="L36:O36"/>
    <mergeCell ref="J6:L6"/>
    <mergeCell ref="M6:M7"/>
    <mergeCell ref="K7:L7"/>
    <mergeCell ref="E8:F8"/>
    <mergeCell ref="N8:O8"/>
    <mergeCell ref="I9:I17"/>
    <mergeCell ref="N9:N17"/>
    <mergeCell ref="O9:O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O19:O26"/>
    <mergeCell ref="K20:K26"/>
    <mergeCell ref="L20:L26"/>
    <mergeCell ref="B22:B23"/>
    <mergeCell ref="B25:B26"/>
    <mergeCell ref="N19:N26"/>
    <mergeCell ref="B28:C28"/>
    <mergeCell ref="E28:F28"/>
    <mergeCell ref="K28:L28"/>
    <mergeCell ref="E29:F29"/>
    <mergeCell ref="I29:L29"/>
  </mergeCells>
  <printOptions horizontalCentered="1"/>
  <pageMargins left="0" right="0" top="0" bottom="0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abSelected="1" topLeftCell="A7" workbookViewId="0">
      <selection activeCell="J35" sqref="J35:K35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52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90" t="s">
        <v>24</v>
      </c>
      <c r="G7" s="103" t="s">
        <v>44</v>
      </c>
      <c r="H7" s="104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6825</v>
      </c>
      <c r="E8" s="258">
        <f>IF(F12=0,F10+F13+F14+F15+E11+E12+E16+E17,F10+F13+F14+F15+E11+F12+E16+E17)</f>
        <v>289</v>
      </c>
      <c r="F8" s="259"/>
      <c r="G8" s="106"/>
      <c r="H8" s="107"/>
      <c r="I8" s="108">
        <f>I20+I21+I24</f>
        <v>4193</v>
      </c>
      <c r="J8" s="260">
        <f>J9+K9</f>
        <v>2302</v>
      </c>
      <c r="K8" s="261"/>
      <c r="L8" s="262"/>
      <c r="M8" s="109">
        <f>M28+M29</f>
        <v>41</v>
      </c>
      <c r="N8" s="226">
        <f>N30+O30</f>
        <v>2217</v>
      </c>
      <c r="O8" s="227"/>
    </row>
    <row r="9" spans="2:15" ht="18.75" customHeight="1" x14ac:dyDescent="0.3">
      <c r="B9" s="221"/>
      <c r="C9" s="222"/>
      <c r="D9" s="85"/>
      <c r="E9" s="87">
        <f>SUM(E10:E17)</f>
        <v>268</v>
      </c>
      <c r="F9" s="85">
        <f>SUM(F10:F17)</f>
        <v>47</v>
      </c>
      <c r="G9" s="110">
        <v>13</v>
      </c>
      <c r="H9" s="111">
        <v>7</v>
      </c>
      <c r="I9" s="209"/>
      <c r="J9" s="112">
        <f>J19+J20+J21+J24</f>
        <v>2074</v>
      </c>
      <c r="K9" s="263">
        <f>K19</f>
        <v>228</v>
      </c>
      <c r="L9" s="264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>
        <v>6</v>
      </c>
      <c r="F10" s="78">
        <v>8</v>
      </c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>
        <v>16</v>
      </c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>
        <v>4</v>
      </c>
      <c r="F12" s="166">
        <v>6</v>
      </c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>
        <v>2</v>
      </c>
      <c r="F13" s="78">
        <v>4</v>
      </c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>
        <v>2</v>
      </c>
      <c r="F14" s="78">
        <v>2</v>
      </c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>
        <v>12</v>
      </c>
      <c r="F15" s="78">
        <v>27</v>
      </c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>
        <v>18</v>
      </c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>
        <v>208</v>
      </c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820</v>
      </c>
      <c r="E19" s="172"/>
      <c r="F19" s="172"/>
      <c r="G19" s="172"/>
      <c r="H19" s="172"/>
      <c r="I19" s="126"/>
      <c r="J19" s="127">
        <v>254</v>
      </c>
      <c r="K19" s="4">
        <v>228</v>
      </c>
      <c r="L19" s="128">
        <v>338</v>
      </c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4154</v>
      </c>
      <c r="E20" s="97"/>
      <c r="F20" s="97"/>
      <c r="G20" s="97"/>
      <c r="H20" s="97"/>
      <c r="I20" s="130">
        <v>2501</v>
      </c>
      <c r="J20" s="127">
        <v>1653</v>
      </c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1756</v>
      </c>
      <c r="E21" s="97"/>
      <c r="F21" s="97"/>
      <c r="G21" s="97"/>
      <c r="H21" s="97"/>
      <c r="I21" s="132">
        <f>I22+I23</f>
        <v>1663</v>
      </c>
      <c r="J21" s="133">
        <f>J22+J23</f>
        <v>93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146</v>
      </c>
      <c r="E22" s="97"/>
      <c r="F22" s="97"/>
      <c r="G22" s="97"/>
      <c r="H22" s="97"/>
      <c r="I22" s="136">
        <v>63</v>
      </c>
      <c r="J22" s="24">
        <v>83</v>
      </c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1610</v>
      </c>
      <c r="E23" s="97"/>
      <c r="F23" s="97"/>
      <c r="G23" s="97"/>
      <c r="H23" s="97"/>
      <c r="I23" s="136">
        <v>1600</v>
      </c>
      <c r="J23" s="24">
        <v>10</v>
      </c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103</v>
      </c>
      <c r="E24" s="97"/>
      <c r="F24" s="97"/>
      <c r="G24" s="97"/>
      <c r="H24" s="97"/>
      <c r="I24" s="132">
        <f>I25+I26</f>
        <v>29</v>
      </c>
      <c r="J24" s="133">
        <f>J25+J26</f>
        <v>74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102</v>
      </c>
      <c r="E25" s="97"/>
      <c r="F25" s="97"/>
      <c r="G25" s="97"/>
      <c r="H25" s="97"/>
      <c r="I25" s="136">
        <v>28</v>
      </c>
      <c r="J25" s="24">
        <v>74</v>
      </c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1</v>
      </c>
      <c r="E26" s="97"/>
      <c r="F26" s="97"/>
      <c r="G26" s="97"/>
      <c r="H26" s="97"/>
      <c r="I26" s="136">
        <v>1</v>
      </c>
      <c r="J26" s="24">
        <v>0</v>
      </c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1085</v>
      </c>
      <c r="E28" s="172"/>
      <c r="F28" s="172"/>
      <c r="G28" s="97"/>
      <c r="H28" s="97"/>
      <c r="I28" s="144">
        <v>192</v>
      </c>
      <c r="J28" s="145">
        <v>883</v>
      </c>
      <c r="K28" s="178"/>
      <c r="L28" s="180"/>
      <c r="M28" s="146">
        <v>10</v>
      </c>
      <c r="N28" s="100"/>
      <c r="O28" s="147">
        <v>119</v>
      </c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>
        <v>31</v>
      </c>
      <c r="N29" s="100"/>
      <c r="O29" s="149">
        <v>208</v>
      </c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>
        <v>1890</v>
      </c>
      <c r="O30" s="151">
        <f>O28+O29</f>
        <v>327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60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>
        <v>2</v>
      </c>
      <c r="J34" s="169">
        <v>10</v>
      </c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>
        <v>13</v>
      </c>
      <c r="J35" s="169">
        <v>29</v>
      </c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>
        <v>0</v>
      </c>
      <c r="J36" s="176">
        <v>0</v>
      </c>
      <c r="K36" s="177"/>
      <c r="L36" s="178"/>
      <c r="M36" s="179"/>
      <c r="N36" s="179"/>
      <c r="O36" s="180"/>
    </row>
    <row r="39" spans="2:1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x14ac:dyDescent="0.3">
      <c r="N40" s="34"/>
    </row>
  </sheetData>
  <mergeCells count="64">
    <mergeCell ref="D5:D7"/>
    <mergeCell ref="B1:O1"/>
    <mergeCell ref="B20:C20"/>
    <mergeCell ref="M9:M17"/>
    <mergeCell ref="B18:C18"/>
    <mergeCell ref="E18:H18"/>
    <mergeCell ref="B19:C19"/>
    <mergeCell ref="E19:H19"/>
    <mergeCell ref="B2:O2"/>
    <mergeCell ref="B3:O3"/>
    <mergeCell ref="B5:C9"/>
    <mergeCell ref="E5:M5"/>
    <mergeCell ref="N5:O7"/>
    <mergeCell ref="E6:F6"/>
    <mergeCell ref="G6:H6"/>
    <mergeCell ref="I6:I7"/>
    <mergeCell ref="E30:F30"/>
    <mergeCell ref="I30:L30"/>
    <mergeCell ref="E31:F31"/>
    <mergeCell ref="I31:L31"/>
    <mergeCell ref="M19:M26"/>
    <mergeCell ref="E27:H27"/>
    <mergeCell ref="B33:F33"/>
    <mergeCell ref="J33:K33"/>
    <mergeCell ref="L33:O33"/>
    <mergeCell ref="C34:F34"/>
    <mergeCell ref="J34:K34"/>
    <mergeCell ref="L34:O34"/>
    <mergeCell ref="C35:F35"/>
    <mergeCell ref="J35:K35"/>
    <mergeCell ref="L35:O35"/>
    <mergeCell ref="C36:F36"/>
    <mergeCell ref="J36:K36"/>
    <mergeCell ref="L36:O36"/>
    <mergeCell ref="J6:L6"/>
    <mergeCell ref="M6:M7"/>
    <mergeCell ref="K7:L7"/>
    <mergeCell ref="E8:F8"/>
    <mergeCell ref="N8:O8"/>
    <mergeCell ref="I9:I17"/>
    <mergeCell ref="N9:N17"/>
    <mergeCell ref="O9:O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O19:O26"/>
    <mergeCell ref="K20:K26"/>
    <mergeCell ref="L20:L26"/>
    <mergeCell ref="B22:B23"/>
    <mergeCell ref="B25:B26"/>
    <mergeCell ref="N19:N26"/>
    <mergeCell ref="B28:C28"/>
    <mergeCell ref="E28:F28"/>
    <mergeCell ref="K28:L28"/>
    <mergeCell ref="E29:F29"/>
    <mergeCell ref="I29:L29"/>
  </mergeCells>
  <printOptions horizontalCentered="1"/>
  <pageMargins left="0" right="0" top="0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opLeftCell="A37" workbookViewId="0">
      <selection activeCell="D39" sqref="D39:M39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90" t="s">
        <v>24</v>
      </c>
      <c r="G7" s="103" t="s">
        <v>44</v>
      </c>
      <c r="H7" s="104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0</v>
      </c>
      <c r="E8" s="258">
        <f>IF(F12=0,F10+F13+F14+F15+E11+E12+E16+E17,F10+F13+F14+F15+E11+F12+E16+E17)</f>
        <v>0</v>
      </c>
      <c r="F8" s="259"/>
      <c r="G8" s="106"/>
      <c r="H8" s="107"/>
      <c r="I8" s="108">
        <f>I20+I21+I24</f>
        <v>0</v>
      </c>
      <c r="J8" s="260">
        <f>J9+K9</f>
        <v>0</v>
      </c>
      <c r="K8" s="261"/>
      <c r="L8" s="262"/>
      <c r="M8" s="109">
        <f>M28+M29</f>
        <v>0</v>
      </c>
      <c r="N8" s="226">
        <f>N30+O30</f>
        <v>0</v>
      </c>
      <c r="O8" s="227"/>
    </row>
    <row r="9" spans="2:15" ht="18.75" customHeight="1" x14ac:dyDescent="0.3">
      <c r="B9" s="221"/>
      <c r="C9" s="222"/>
      <c r="D9" s="85"/>
      <c r="E9" s="87">
        <f>SUM(E10:E17)</f>
        <v>0</v>
      </c>
      <c r="F9" s="85">
        <f>SUM(F10:F17)</f>
        <v>0</v>
      </c>
      <c r="G9" s="110"/>
      <c r="H9" s="111"/>
      <c r="I9" s="209"/>
      <c r="J9" s="112">
        <f>J19+J20+J21+J24</f>
        <v>0</v>
      </c>
      <c r="K9" s="263">
        <f>K19</f>
        <v>0</v>
      </c>
      <c r="L9" s="264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/>
      <c r="F10" s="78"/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/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/>
      <c r="F12" s="117"/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/>
      <c r="F13" s="78"/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/>
      <c r="F14" s="78"/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/>
      <c r="F15" s="78"/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/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/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0</v>
      </c>
      <c r="E19" s="172"/>
      <c r="F19" s="172"/>
      <c r="G19" s="172"/>
      <c r="H19" s="172"/>
      <c r="I19" s="126"/>
      <c r="J19" s="127"/>
      <c r="K19" s="4"/>
      <c r="L19" s="128"/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0</v>
      </c>
      <c r="E20" s="97"/>
      <c r="F20" s="97"/>
      <c r="G20" s="97"/>
      <c r="H20" s="97"/>
      <c r="I20" s="130"/>
      <c r="J20" s="127"/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0</v>
      </c>
      <c r="E21" s="97"/>
      <c r="F21" s="97"/>
      <c r="G21" s="97"/>
      <c r="H21" s="97"/>
      <c r="I21" s="132">
        <f>I22+I23</f>
        <v>0</v>
      </c>
      <c r="J21" s="133">
        <f>J22+J23</f>
        <v>0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0</v>
      </c>
      <c r="E22" s="97"/>
      <c r="F22" s="97"/>
      <c r="G22" s="97"/>
      <c r="H22" s="97"/>
      <c r="I22" s="136"/>
      <c r="J22" s="24"/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0</v>
      </c>
      <c r="E23" s="97"/>
      <c r="F23" s="97"/>
      <c r="G23" s="97"/>
      <c r="H23" s="97"/>
      <c r="I23" s="136"/>
      <c r="J23" s="24"/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0</v>
      </c>
      <c r="E24" s="97"/>
      <c r="F24" s="97"/>
      <c r="G24" s="97"/>
      <c r="H24" s="97"/>
      <c r="I24" s="132">
        <f>I25+I26</f>
        <v>0</v>
      </c>
      <c r="J24" s="133">
        <f>J25+J26</f>
        <v>0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0</v>
      </c>
      <c r="E25" s="97"/>
      <c r="F25" s="97"/>
      <c r="G25" s="97"/>
      <c r="H25" s="97"/>
      <c r="I25" s="136"/>
      <c r="J25" s="24"/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0</v>
      </c>
      <c r="E26" s="97"/>
      <c r="F26" s="97"/>
      <c r="G26" s="97"/>
      <c r="H26" s="97"/>
      <c r="I26" s="136"/>
      <c r="J26" s="24"/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0</v>
      </c>
      <c r="E28" s="172"/>
      <c r="F28" s="172"/>
      <c r="G28" s="97"/>
      <c r="H28" s="97"/>
      <c r="I28" s="144"/>
      <c r="J28" s="145"/>
      <c r="K28" s="178"/>
      <c r="L28" s="180"/>
      <c r="M28" s="146"/>
      <c r="N28" s="100"/>
      <c r="O28" s="147"/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/>
      <c r="N29" s="100"/>
      <c r="O29" s="149"/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/>
      <c r="O30" s="151">
        <f>O28+O29</f>
        <v>0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60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/>
      <c r="J34" s="169"/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/>
      <c r="J35" s="169"/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/>
      <c r="J36" s="176"/>
      <c r="K36" s="177"/>
      <c r="L36" s="178"/>
      <c r="M36" s="179"/>
      <c r="N36" s="179"/>
      <c r="O36" s="180"/>
    </row>
    <row r="39" spans="2:15" ht="14.4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ht="14.45" x14ac:dyDescent="0.3">
      <c r="N40" s="34"/>
    </row>
  </sheetData>
  <mergeCells count="64">
    <mergeCell ref="D5:D7"/>
    <mergeCell ref="B1:O1"/>
    <mergeCell ref="B20:C20"/>
    <mergeCell ref="M9:M17"/>
    <mergeCell ref="B18:C18"/>
    <mergeCell ref="E18:H18"/>
    <mergeCell ref="B19:C19"/>
    <mergeCell ref="E19:H19"/>
    <mergeCell ref="B2:O2"/>
    <mergeCell ref="B3:O3"/>
    <mergeCell ref="B5:C9"/>
    <mergeCell ref="E5:M5"/>
    <mergeCell ref="N5:O7"/>
    <mergeCell ref="E6:F6"/>
    <mergeCell ref="G6:H6"/>
    <mergeCell ref="I6:I7"/>
    <mergeCell ref="E30:F30"/>
    <mergeCell ref="I30:L30"/>
    <mergeCell ref="E31:F31"/>
    <mergeCell ref="I31:L31"/>
    <mergeCell ref="M19:M26"/>
    <mergeCell ref="E27:H27"/>
    <mergeCell ref="B33:F33"/>
    <mergeCell ref="J33:K33"/>
    <mergeCell ref="L33:O33"/>
    <mergeCell ref="C34:F34"/>
    <mergeCell ref="J34:K34"/>
    <mergeCell ref="L34:O34"/>
    <mergeCell ref="C35:F35"/>
    <mergeCell ref="J35:K35"/>
    <mergeCell ref="L35:O35"/>
    <mergeCell ref="C36:F36"/>
    <mergeCell ref="J36:K36"/>
    <mergeCell ref="L36:O36"/>
    <mergeCell ref="J6:L6"/>
    <mergeCell ref="M6:M7"/>
    <mergeCell ref="K7:L7"/>
    <mergeCell ref="E8:F8"/>
    <mergeCell ref="N8:O8"/>
    <mergeCell ref="I9:I17"/>
    <mergeCell ref="N9:N17"/>
    <mergeCell ref="O9:O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O19:O26"/>
    <mergeCell ref="K20:K26"/>
    <mergeCell ref="L20:L26"/>
    <mergeCell ref="B22:B23"/>
    <mergeCell ref="B25:B26"/>
    <mergeCell ref="N19:N26"/>
    <mergeCell ref="B28:C28"/>
    <mergeCell ref="E28:F28"/>
    <mergeCell ref="K28:L28"/>
    <mergeCell ref="E29:F29"/>
    <mergeCell ref="I29:L29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opLeftCell="A46" workbookViewId="0">
      <selection activeCell="E39" sqref="E39:M39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239" t="s">
        <v>26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2:15" ht="27.75" customHeight="1" x14ac:dyDescent="0.3">
      <c r="B2" s="239" t="s">
        <v>27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2:15" ht="18" x14ac:dyDescent="0.35">
      <c r="B3" s="240" t="s">
        <v>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45" thickBot="1" x14ac:dyDescent="0.35"/>
    <row r="5" spans="2:15" ht="22.5" customHeight="1" thickBot="1" x14ac:dyDescent="0.35">
      <c r="B5" s="217" t="s">
        <v>11</v>
      </c>
      <c r="C5" s="218"/>
      <c r="D5" s="256" t="s">
        <v>41</v>
      </c>
      <c r="E5" s="241" t="s">
        <v>12</v>
      </c>
      <c r="F5" s="242"/>
      <c r="G5" s="242"/>
      <c r="H5" s="242"/>
      <c r="I5" s="242"/>
      <c r="J5" s="242"/>
      <c r="K5" s="242"/>
      <c r="L5" s="242"/>
      <c r="M5" s="243"/>
      <c r="N5" s="244" t="s">
        <v>45</v>
      </c>
      <c r="O5" s="245"/>
    </row>
    <row r="6" spans="2:15" ht="27.75" customHeight="1" x14ac:dyDescent="0.3">
      <c r="B6" s="219"/>
      <c r="C6" s="220"/>
      <c r="D6" s="257"/>
      <c r="E6" s="248" t="s">
        <v>6</v>
      </c>
      <c r="F6" s="249"/>
      <c r="G6" s="233" t="s">
        <v>42</v>
      </c>
      <c r="H6" s="234"/>
      <c r="I6" s="187" t="s">
        <v>21</v>
      </c>
      <c r="J6" s="248" t="s">
        <v>22</v>
      </c>
      <c r="K6" s="251"/>
      <c r="L6" s="249"/>
      <c r="M6" s="252" t="s">
        <v>23</v>
      </c>
      <c r="N6" s="246"/>
      <c r="O6" s="247"/>
    </row>
    <row r="7" spans="2:15" ht="22.5" customHeight="1" x14ac:dyDescent="0.3">
      <c r="B7" s="219"/>
      <c r="C7" s="220"/>
      <c r="D7" s="257"/>
      <c r="E7" s="88" t="s">
        <v>25</v>
      </c>
      <c r="F7" s="90" t="s">
        <v>24</v>
      </c>
      <c r="G7" s="103" t="s">
        <v>44</v>
      </c>
      <c r="H7" s="104" t="s">
        <v>43</v>
      </c>
      <c r="I7" s="250"/>
      <c r="J7" s="105" t="s">
        <v>0</v>
      </c>
      <c r="K7" s="254" t="s">
        <v>1</v>
      </c>
      <c r="L7" s="255"/>
      <c r="M7" s="253"/>
      <c r="N7" s="246"/>
      <c r="O7" s="247"/>
    </row>
    <row r="8" spans="2:15" ht="21.75" customHeight="1" thickBot="1" x14ac:dyDescent="0.35">
      <c r="B8" s="219"/>
      <c r="C8" s="220"/>
      <c r="D8" s="84">
        <f>E8+I8+J8+M8</f>
        <v>0</v>
      </c>
      <c r="E8" s="258">
        <f>IF(F12=0,F10+F13+F14+F15+E11+E12+E16+E17,F10+F13+F14+F15+E11+F12+E16+E17)</f>
        <v>0</v>
      </c>
      <c r="F8" s="259"/>
      <c r="G8" s="106"/>
      <c r="H8" s="107"/>
      <c r="I8" s="108">
        <f>I20+I21+I24</f>
        <v>0</v>
      </c>
      <c r="J8" s="260">
        <f>J9+K9</f>
        <v>0</v>
      </c>
      <c r="K8" s="261"/>
      <c r="L8" s="262"/>
      <c r="M8" s="109">
        <f>M28+M29</f>
        <v>0</v>
      </c>
      <c r="N8" s="226">
        <f>N30+O30</f>
        <v>0</v>
      </c>
      <c r="O8" s="227"/>
    </row>
    <row r="9" spans="2:15" ht="18.75" customHeight="1" x14ac:dyDescent="0.3">
      <c r="B9" s="221"/>
      <c r="C9" s="222"/>
      <c r="D9" s="85"/>
      <c r="E9" s="87">
        <f>SUM(E10:E17)</f>
        <v>0</v>
      </c>
      <c r="F9" s="85">
        <f>SUM(F10:F17)</f>
        <v>0</v>
      </c>
      <c r="G9" s="110"/>
      <c r="H9" s="111"/>
      <c r="I9" s="209"/>
      <c r="J9" s="112">
        <f>J19+J20+J21+J24</f>
        <v>0</v>
      </c>
      <c r="K9" s="263">
        <f>K19</f>
        <v>0</v>
      </c>
      <c r="L9" s="264"/>
      <c r="M9" s="212"/>
      <c r="N9" s="214"/>
      <c r="O9" s="203"/>
    </row>
    <row r="10" spans="2:15" ht="15.75" customHeight="1" x14ac:dyDescent="0.3">
      <c r="B10" s="228" t="s">
        <v>33</v>
      </c>
      <c r="C10" s="229"/>
      <c r="D10" s="230"/>
      <c r="E10" s="14"/>
      <c r="F10" s="78"/>
      <c r="G10" s="235"/>
      <c r="H10" s="235"/>
      <c r="I10" s="209"/>
      <c r="J10" s="113"/>
      <c r="K10" s="114"/>
      <c r="L10" s="115"/>
      <c r="M10" s="212"/>
      <c r="N10" s="215"/>
      <c r="O10" s="204"/>
    </row>
    <row r="11" spans="2:15" ht="15.75" customHeight="1" x14ac:dyDescent="0.3">
      <c r="B11" s="228" t="s">
        <v>34</v>
      </c>
      <c r="C11" s="229"/>
      <c r="D11" s="230"/>
      <c r="E11" s="14"/>
      <c r="F11" s="116"/>
      <c r="G11" s="236"/>
      <c r="H11" s="236"/>
      <c r="I11" s="209"/>
      <c r="J11" s="113"/>
      <c r="K11" s="114"/>
      <c r="L11" s="115"/>
      <c r="M11" s="212"/>
      <c r="N11" s="215"/>
      <c r="O11" s="204"/>
    </row>
    <row r="12" spans="2:15" ht="15.75" customHeight="1" x14ac:dyDescent="0.3">
      <c r="B12" s="228" t="s">
        <v>35</v>
      </c>
      <c r="C12" s="229"/>
      <c r="D12" s="230"/>
      <c r="E12" s="14"/>
      <c r="F12" s="117"/>
      <c r="G12" s="236"/>
      <c r="H12" s="236"/>
      <c r="I12" s="209"/>
      <c r="J12" s="113"/>
      <c r="K12" s="114"/>
      <c r="L12" s="115"/>
      <c r="M12" s="212"/>
      <c r="N12" s="215"/>
      <c r="O12" s="204"/>
    </row>
    <row r="13" spans="2:15" ht="15.75" customHeight="1" x14ac:dyDescent="0.3">
      <c r="B13" s="228" t="s">
        <v>36</v>
      </c>
      <c r="C13" s="229"/>
      <c r="D13" s="230"/>
      <c r="E13" s="14"/>
      <c r="F13" s="78"/>
      <c r="G13" s="236"/>
      <c r="H13" s="236"/>
      <c r="I13" s="209"/>
      <c r="J13" s="113"/>
      <c r="K13" s="114"/>
      <c r="L13" s="115"/>
      <c r="M13" s="212"/>
      <c r="N13" s="215"/>
      <c r="O13" s="204"/>
    </row>
    <row r="14" spans="2:15" ht="15.75" customHeight="1" x14ac:dyDescent="0.3">
      <c r="B14" s="228" t="s">
        <v>37</v>
      </c>
      <c r="C14" s="229"/>
      <c r="D14" s="230"/>
      <c r="E14" s="14"/>
      <c r="F14" s="78"/>
      <c r="G14" s="236"/>
      <c r="H14" s="236"/>
      <c r="I14" s="209"/>
      <c r="J14" s="113"/>
      <c r="K14" s="114"/>
      <c r="L14" s="115"/>
      <c r="M14" s="212"/>
      <c r="N14" s="215"/>
      <c r="O14" s="204"/>
    </row>
    <row r="15" spans="2:15" ht="15.75" customHeight="1" x14ac:dyDescent="0.3">
      <c r="B15" s="228" t="s">
        <v>38</v>
      </c>
      <c r="C15" s="229"/>
      <c r="D15" s="230"/>
      <c r="E15" s="14"/>
      <c r="F15" s="78"/>
      <c r="G15" s="236"/>
      <c r="H15" s="236"/>
      <c r="I15" s="209"/>
      <c r="J15" s="113"/>
      <c r="K15" s="114"/>
      <c r="L15" s="115"/>
      <c r="M15" s="212"/>
      <c r="N15" s="215"/>
      <c r="O15" s="204"/>
    </row>
    <row r="16" spans="2:15" ht="15.75" customHeight="1" x14ac:dyDescent="0.3">
      <c r="B16" s="228" t="s">
        <v>39</v>
      </c>
      <c r="C16" s="229"/>
      <c r="D16" s="230"/>
      <c r="E16" s="14"/>
      <c r="F16" s="116"/>
      <c r="G16" s="236"/>
      <c r="H16" s="236"/>
      <c r="I16" s="209"/>
      <c r="J16" s="113"/>
      <c r="K16" s="114"/>
      <c r="L16" s="115"/>
      <c r="M16" s="212"/>
      <c r="N16" s="215"/>
      <c r="O16" s="204"/>
    </row>
    <row r="17" spans="2:15" ht="15.75" customHeight="1" thickBot="1" x14ac:dyDescent="0.35">
      <c r="B17" s="228" t="s">
        <v>40</v>
      </c>
      <c r="C17" s="229"/>
      <c r="D17" s="230"/>
      <c r="E17" s="73"/>
      <c r="F17" s="118"/>
      <c r="G17" s="237"/>
      <c r="H17" s="237"/>
      <c r="I17" s="210"/>
      <c r="J17" s="119"/>
      <c r="K17" s="120"/>
      <c r="L17" s="121"/>
      <c r="M17" s="213"/>
      <c r="N17" s="216"/>
      <c r="O17" s="205"/>
    </row>
    <row r="18" spans="2:15" ht="27" customHeight="1" thickBot="1" x14ac:dyDescent="0.35">
      <c r="B18" s="231"/>
      <c r="C18" s="232"/>
      <c r="D18" s="122"/>
      <c r="E18" s="225"/>
      <c r="F18" s="225"/>
      <c r="G18" s="225"/>
      <c r="H18" s="225"/>
      <c r="I18" s="96"/>
      <c r="J18" s="123"/>
      <c r="K18" s="70" t="s">
        <v>19</v>
      </c>
      <c r="L18" s="72" t="s">
        <v>20</v>
      </c>
      <c r="M18" s="124"/>
      <c r="N18" s="71" t="s">
        <v>2</v>
      </c>
      <c r="O18" s="72" t="s">
        <v>3</v>
      </c>
    </row>
    <row r="19" spans="2:15" ht="32.25" customHeight="1" x14ac:dyDescent="0.3">
      <c r="B19" s="182" t="s">
        <v>7</v>
      </c>
      <c r="C19" s="183"/>
      <c r="D19" s="125">
        <f>J19+K19+L19</f>
        <v>0</v>
      </c>
      <c r="E19" s="172"/>
      <c r="F19" s="172"/>
      <c r="G19" s="172"/>
      <c r="H19" s="172"/>
      <c r="I19" s="126"/>
      <c r="J19" s="127"/>
      <c r="K19" s="4"/>
      <c r="L19" s="128"/>
      <c r="M19" s="211"/>
      <c r="N19" s="214"/>
      <c r="O19" s="203"/>
    </row>
    <row r="20" spans="2:15" ht="29.25" customHeight="1" x14ac:dyDescent="0.3">
      <c r="B20" s="182" t="s">
        <v>14</v>
      </c>
      <c r="C20" s="183"/>
      <c r="D20" s="129">
        <f>I20+J20</f>
        <v>0</v>
      </c>
      <c r="E20" s="97"/>
      <c r="F20" s="97"/>
      <c r="G20" s="97"/>
      <c r="H20" s="97"/>
      <c r="I20" s="130"/>
      <c r="J20" s="127"/>
      <c r="K20" s="206"/>
      <c r="L20" s="203"/>
      <c r="M20" s="212"/>
      <c r="N20" s="215"/>
      <c r="O20" s="204"/>
    </row>
    <row r="21" spans="2:15" ht="19.5" customHeight="1" x14ac:dyDescent="0.3">
      <c r="B21" s="38" t="s">
        <v>15</v>
      </c>
      <c r="C21" s="131"/>
      <c r="D21" s="129">
        <f>SUM(D22:D23)</f>
        <v>0</v>
      </c>
      <c r="E21" s="97"/>
      <c r="F21" s="97"/>
      <c r="G21" s="97"/>
      <c r="H21" s="97"/>
      <c r="I21" s="132">
        <f>I22+I23</f>
        <v>0</v>
      </c>
      <c r="J21" s="133">
        <f>J22+J23</f>
        <v>0</v>
      </c>
      <c r="K21" s="207"/>
      <c r="L21" s="204"/>
      <c r="M21" s="212"/>
      <c r="N21" s="215"/>
      <c r="O21" s="204"/>
    </row>
    <row r="22" spans="2:15" x14ac:dyDescent="0.3">
      <c r="B22" s="238"/>
      <c r="C22" s="134" t="s">
        <v>4</v>
      </c>
      <c r="D22" s="135">
        <f>I22+J22</f>
        <v>0</v>
      </c>
      <c r="E22" s="97"/>
      <c r="F22" s="97"/>
      <c r="G22" s="97"/>
      <c r="H22" s="97"/>
      <c r="I22" s="136"/>
      <c r="J22" s="24"/>
      <c r="K22" s="207"/>
      <c r="L22" s="204"/>
      <c r="M22" s="212"/>
      <c r="N22" s="215"/>
      <c r="O22" s="204"/>
    </row>
    <row r="23" spans="2:15" x14ac:dyDescent="0.3">
      <c r="B23" s="238"/>
      <c r="C23" s="134" t="s">
        <v>5</v>
      </c>
      <c r="D23" s="135">
        <f>I23+J23</f>
        <v>0</v>
      </c>
      <c r="E23" s="97"/>
      <c r="F23" s="97"/>
      <c r="G23" s="97"/>
      <c r="H23" s="97"/>
      <c r="I23" s="136"/>
      <c r="J23" s="24"/>
      <c r="K23" s="207"/>
      <c r="L23" s="204"/>
      <c r="M23" s="212"/>
      <c r="N23" s="215"/>
      <c r="O23" s="204"/>
    </row>
    <row r="24" spans="2:15" ht="15.75" customHeight="1" x14ac:dyDescent="0.3">
      <c r="B24" s="38" t="s">
        <v>16</v>
      </c>
      <c r="C24" s="131"/>
      <c r="D24" s="129">
        <f>D25+D26</f>
        <v>0</v>
      </c>
      <c r="E24" s="97"/>
      <c r="F24" s="97"/>
      <c r="G24" s="97"/>
      <c r="H24" s="97"/>
      <c r="I24" s="132">
        <f>I25+I26</f>
        <v>0</v>
      </c>
      <c r="J24" s="133">
        <f>J25+J26</f>
        <v>0</v>
      </c>
      <c r="K24" s="207"/>
      <c r="L24" s="204"/>
      <c r="M24" s="212"/>
      <c r="N24" s="215"/>
      <c r="O24" s="204"/>
    </row>
    <row r="25" spans="2:15" x14ac:dyDescent="0.3">
      <c r="B25" s="238"/>
      <c r="C25" s="134" t="s">
        <v>4</v>
      </c>
      <c r="D25" s="135">
        <f t="shared" ref="D25:D26" si="0">I25+J25</f>
        <v>0</v>
      </c>
      <c r="E25" s="97"/>
      <c r="F25" s="97"/>
      <c r="G25" s="97"/>
      <c r="H25" s="97"/>
      <c r="I25" s="136"/>
      <c r="J25" s="24"/>
      <c r="K25" s="207"/>
      <c r="L25" s="204"/>
      <c r="M25" s="212"/>
      <c r="N25" s="215"/>
      <c r="O25" s="204"/>
    </row>
    <row r="26" spans="2:15" x14ac:dyDescent="0.3">
      <c r="B26" s="238"/>
      <c r="C26" s="134" t="s">
        <v>5</v>
      </c>
      <c r="D26" s="135">
        <f t="shared" si="0"/>
        <v>0</v>
      </c>
      <c r="E26" s="97"/>
      <c r="F26" s="97"/>
      <c r="G26" s="97"/>
      <c r="H26" s="97"/>
      <c r="I26" s="136"/>
      <c r="J26" s="24"/>
      <c r="K26" s="208"/>
      <c r="L26" s="205"/>
      <c r="M26" s="213"/>
      <c r="N26" s="216"/>
      <c r="O26" s="205"/>
    </row>
    <row r="27" spans="2:15" ht="9.6" customHeight="1" x14ac:dyDescent="0.3">
      <c r="B27" s="37"/>
      <c r="C27" s="137"/>
      <c r="D27" s="138"/>
      <c r="E27" s="181"/>
      <c r="F27" s="181"/>
      <c r="G27" s="181"/>
      <c r="H27" s="181"/>
      <c r="I27" s="139"/>
      <c r="J27" s="140"/>
      <c r="K27" s="12"/>
      <c r="L27" s="141"/>
      <c r="M27" s="142"/>
      <c r="N27" s="15"/>
      <c r="O27" s="30"/>
    </row>
    <row r="28" spans="2:15" ht="26.25" customHeight="1" thickBot="1" x14ac:dyDescent="0.35">
      <c r="B28" s="182" t="s">
        <v>13</v>
      </c>
      <c r="C28" s="183"/>
      <c r="D28" s="143">
        <f>I28+J28+M28</f>
        <v>0</v>
      </c>
      <c r="E28" s="172"/>
      <c r="F28" s="172"/>
      <c r="G28" s="97"/>
      <c r="H28" s="97"/>
      <c r="I28" s="144"/>
      <c r="J28" s="145"/>
      <c r="K28" s="178"/>
      <c r="L28" s="180"/>
      <c r="M28" s="146"/>
      <c r="N28" s="100"/>
      <c r="O28" s="147"/>
    </row>
    <row r="29" spans="2:15" ht="22.15" customHeight="1" thickBot="1" x14ac:dyDescent="0.35">
      <c r="B29" s="38" t="s">
        <v>17</v>
      </c>
      <c r="C29" s="131"/>
      <c r="D29" s="148"/>
      <c r="E29" s="172"/>
      <c r="F29" s="172"/>
      <c r="G29" s="97"/>
      <c r="H29" s="97"/>
      <c r="I29" s="194"/>
      <c r="J29" s="195"/>
      <c r="K29" s="195"/>
      <c r="L29" s="196"/>
      <c r="M29" s="17"/>
      <c r="N29" s="100"/>
      <c r="O29" s="149"/>
    </row>
    <row r="30" spans="2:15" ht="22.15" customHeight="1" x14ac:dyDescent="0.3">
      <c r="B30" s="61"/>
      <c r="C30" s="62"/>
      <c r="D30" s="150"/>
      <c r="E30" s="172"/>
      <c r="F30" s="172"/>
      <c r="G30" s="97"/>
      <c r="H30" s="97"/>
      <c r="I30" s="171"/>
      <c r="J30" s="172"/>
      <c r="K30" s="172"/>
      <c r="L30" s="197"/>
      <c r="M30" s="101"/>
      <c r="N30" s="19"/>
      <c r="O30" s="151">
        <f>O28+O29</f>
        <v>0</v>
      </c>
    </row>
    <row r="31" spans="2:15" ht="9" customHeight="1" thickBot="1" x14ac:dyDescent="0.35">
      <c r="B31" s="41"/>
      <c r="C31" s="42"/>
      <c r="D31" s="32"/>
      <c r="E31" s="184"/>
      <c r="F31" s="184"/>
      <c r="G31" s="56"/>
      <c r="H31" s="56"/>
      <c r="I31" s="185"/>
      <c r="J31" s="184"/>
      <c r="K31" s="184"/>
      <c r="L31" s="186"/>
      <c r="M31" s="32"/>
      <c r="N31" s="31"/>
      <c r="O31" s="32"/>
    </row>
    <row r="32" spans="2:15" s="16" customFormat="1" ht="12" customHeight="1" thickBot="1" x14ac:dyDescent="0.35"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5"/>
    </row>
    <row r="33" spans="2:15" s="16" customFormat="1" ht="30" customHeight="1" x14ac:dyDescent="0.3">
      <c r="B33" s="187" t="s">
        <v>28</v>
      </c>
      <c r="C33" s="188"/>
      <c r="D33" s="188"/>
      <c r="E33" s="188"/>
      <c r="F33" s="188"/>
      <c r="G33" s="60"/>
      <c r="H33" s="60"/>
      <c r="I33" s="44" t="s">
        <v>29</v>
      </c>
      <c r="J33" s="189" t="s">
        <v>30</v>
      </c>
      <c r="K33" s="190"/>
      <c r="L33" s="191"/>
      <c r="M33" s="192"/>
      <c r="N33" s="192"/>
      <c r="O33" s="193"/>
    </row>
    <row r="34" spans="2:15" ht="21.75" customHeight="1" x14ac:dyDescent="0.3">
      <c r="B34" s="45">
        <v>1</v>
      </c>
      <c r="C34" s="167" t="s">
        <v>9</v>
      </c>
      <c r="D34" s="168"/>
      <c r="E34" s="168"/>
      <c r="F34" s="168"/>
      <c r="G34" s="50"/>
      <c r="H34" s="58"/>
      <c r="I34" s="7"/>
      <c r="J34" s="169"/>
      <c r="K34" s="170"/>
      <c r="L34" s="171"/>
      <c r="M34" s="172"/>
      <c r="N34" s="172"/>
      <c r="O34" s="173"/>
    </row>
    <row r="35" spans="2:15" x14ac:dyDescent="0.3">
      <c r="B35" s="45">
        <v>2</v>
      </c>
      <c r="C35" s="167" t="s">
        <v>10</v>
      </c>
      <c r="D35" s="168"/>
      <c r="E35" s="168"/>
      <c r="F35" s="168"/>
      <c r="G35" s="50"/>
      <c r="H35" s="58"/>
      <c r="I35" s="7"/>
      <c r="J35" s="169"/>
      <c r="K35" s="170"/>
      <c r="L35" s="171"/>
      <c r="M35" s="172"/>
      <c r="N35" s="172"/>
      <c r="O35" s="173"/>
    </row>
    <row r="36" spans="2:15" ht="15.75" thickBot="1" x14ac:dyDescent="0.35">
      <c r="B36" s="46">
        <v>3</v>
      </c>
      <c r="C36" s="174" t="s">
        <v>18</v>
      </c>
      <c r="D36" s="175"/>
      <c r="E36" s="175"/>
      <c r="F36" s="175"/>
      <c r="G36" s="53"/>
      <c r="H36" s="59"/>
      <c r="I36" s="43"/>
      <c r="J36" s="176"/>
      <c r="K36" s="177"/>
      <c r="L36" s="178"/>
      <c r="M36" s="179"/>
      <c r="N36" s="179"/>
      <c r="O36" s="180"/>
    </row>
    <row r="39" spans="2:15" ht="14.45" x14ac:dyDescent="0.3">
      <c r="E39" s="164"/>
      <c r="F39" s="164"/>
      <c r="G39" s="164"/>
      <c r="H39" s="164"/>
      <c r="I39" s="164"/>
      <c r="J39" s="34"/>
      <c r="K39" s="34"/>
      <c r="L39" s="34"/>
      <c r="M39" s="34"/>
    </row>
    <row r="40" spans="2:15" ht="14.45" x14ac:dyDescent="0.3">
      <c r="N40" s="34"/>
    </row>
  </sheetData>
  <mergeCells count="64">
    <mergeCell ref="D5:D7"/>
    <mergeCell ref="B1:O1"/>
    <mergeCell ref="B20:C20"/>
    <mergeCell ref="M9:M17"/>
    <mergeCell ref="B18:C18"/>
    <mergeCell ref="E18:H18"/>
    <mergeCell ref="B19:C19"/>
    <mergeCell ref="E19:H19"/>
    <mergeCell ref="B2:O2"/>
    <mergeCell ref="B3:O3"/>
    <mergeCell ref="B5:C9"/>
    <mergeCell ref="E5:M5"/>
    <mergeCell ref="N5:O7"/>
    <mergeCell ref="E6:F6"/>
    <mergeCell ref="G6:H6"/>
    <mergeCell ref="I6:I7"/>
    <mergeCell ref="E30:F30"/>
    <mergeCell ref="I30:L30"/>
    <mergeCell ref="E31:F31"/>
    <mergeCell ref="I31:L31"/>
    <mergeCell ref="M19:M26"/>
    <mergeCell ref="E27:H27"/>
    <mergeCell ref="B33:F33"/>
    <mergeCell ref="J33:K33"/>
    <mergeCell ref="L33:O33"/>
    <mergeCell ref="C34:F34"/>
    <mergeCell ref="J34:K34"/>
    <mergeCell ref="L34:O34"/>
    <mergeCell ref="C35:F35"/>
    <mergeCell ref="J35:K35"/>
    <mergeCell ref="L35:O35"/>
    <mergeCell ref="C36:F36"/>
    <mergeCell ref="J36:K36"/>
    <mergeCell ref="L36:O36"/>
    <mergeCell ref="J6:L6"/>
    <mergeCell ref="M6:M7"/>
    <mergeCell ref="K7:L7"/>
    <mergeCell ref="E8:F8"/>
    <mergeCell ref="N8:O8"/>
    <mergeCell ref="I9:I17"/>
    <mergeCell ref="N9:N17"/>
    <mergeCell ref="O9:O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O19:O26"/>
    <mergeCell ref="K20:K26"/>
    <mergeCell ref="L20:L26"/>
    <mergeCell ref="B22:B23"/>
    <mergeCell ref="B25:B26"/>
    <mergeCell ref="N19:N26"/>
    <mergeCell ref="B28:C28"/>
    <mergeCell ref="E28:F28"/>
    <mergeCell ref="K28:L28"/>
    <mergeCell ref="E29:F29"/>
    <mergeCell ref="I29:L29"/>
  </mergeCells>
  <printOptions horizontalCentered="1"/>
  <pageMargins left="0" right="0" top="0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Մ-01</vt:lpstr>
      <vt:lpstr>Մ-02</vt:lpstr>
      <vt:lpstr>Մ-03</vt:lpstr>
      <vt:lpstr>Մ-04</vt:lpstr>
      <vt:lpstr>Մ-05</vt:lpstr>
      <vt:lpstr>Մ-06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Zaruhi.Jhangiryan</cp:lastModifiedBy>
  <cp:lastPrinted>2018-08-06T05:37:29Z</cp:lastPrinted>
  <dcterms:created xsi:type="dcterms:W3CDTF">2016-05-05T10:39:40Z</dcterms:created>
  <dcterms:modified xsi:type="dcterms:W3CDTF">2018-08-06T05:37:35Z</dcterms:modified>
</cp:coreProperties>
</file>