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0" windowWidth="19440" windowHeight="7590" firstSheet="1" activeTab="2"/>
  </bookViews>
  <sheets>
    <sheet name="Sheet1" sheetId="1" r:id="rId1"/>
    <sheet name="Գրավոր դիմումներ" sheetId="2" r:id="rId2"/>
    <sheet name="Բանավոր դիմումներ" sheetId="4" r:id="rId3"/>
  </sheets>
  <definedNames>
    <definedName name="_xlnm._FilterDatabase" localSheetId="1" hidden="1">'Գրավոր դիմումներ'!$A$5:$AB$18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33" i="2" l="1"/>
  <c r="Z32" i="2" s="1"/>
  <c r="W33" i="2"/>
  <c r="X32" i="2" s="1"/>
  <c r="U33" i="2"/>
  <c r="V31" i="2" s="1"/>
  <c r="S33" i="2"/>
  <c r="T32" i="2" s="1"/>
  <c r="Q33" i="2"/>
  <c r="R31" i="2" s="1"/>
  <c r="O33" i="2"/>
  <c r="P31" i="2" s="1"/>
  <c r="M33" i="2"/>
  <c r="N31" i="2" s="1"/>
  <c r="K33" i="2"/>
  <c r="L32" i="2" s="1"/>
  <c r="I33" i="2"/>
  <c r="J32" i="2" s="1"/>
  <c r="G33" i="2"/>
  <c r="H32" i="2" s="1"/>
  <c r="E33" i="2"/>
  <c r="F31" i="2" s="1"/>
  <c r="C33" i="2"/>
  <c r="D31" i="2" s="1"/>
  <c r="AA32" i="2"/>
  <c r="AA31" i="2"/>
  <c r="J31" i="2"/>
  <c r="H31" i="2" l="1"/>
  <c r="Z31" i="2"/>
  <c r="V32" i="2"/>
  <c r="V33" i="2" s="1"/>
  <c r="X31" i="2"/>
  <c r="X33" i="2" s="1"/>
  <c r="N32" i="2"/>
  <c r="N33" i="2" s="1"/>
  <c r="Z33" i="2"/>
  <c r="P32" i="2"/>
  <c r="P33" i="2" s="1"/>
  <c r="R32" i="2"/>
  <c r="R33" i="2" s="1"/>
  <c r="D32" i="2"/>
  <c r="D33" i="2" s="1"/>
  <c r="J33" i="2"/>
  <c r="H33" i="2"/>
  <c r="L31" i="2"/>
  <c r="L33" i="2" s="1"/>
  <c r="T31" i="2"/>
  <c r="T33" i="2" s="1"/>
  <c r="F32" i="2"/>
  <c r="F33" i="2" s="1"/>
  <c r="AA33" i="2"/>
  <c r="AB32" i="2" s="1"/>
  <c r="AB31" i="2" l="1"/>
  <c r="AB33" i="2" s="1"/>
  <c r="AA24" i="2"/>
  <c r="E25" i="2"/>
  <c r="G25" i="2"/>
  <c r="I25" i="2"/>
  <c r="K25" i="2"/>
  <c r="M25" i="2"/>
  <c r="O25" i="2"/>
  <c r="Q25" i="2"/>
  <c r="S25" i="2"/>
  <c r="U25" i="2"/>
  <c r="W25" i="2"/>
  <c r="Y25" i="2"/>
  <c r="C25" i="2"/>
  <c r="I18" i="2"/>
  <c r="J16" i="2" s="1"/>
  <c r="G18" i="2"/>
  <c r="H16" i="2" s="1"/>
  <c r="E18" i="2"/>
  <c r="C18" i="2"/>
  <c r="H24" i="2" l="1"/>
  <c r="H25" i="2" s="1"/>
  <c r="D24" i="2"/>
  <c r="D25" i="2" s="1"/>
  <c r="F24" i="2"/>
  <c r="F25" i="2" s="1"/>
  <c r="Z24" i="2"/>
  <c r="Z25" i="2" s="1"/>
  <c r="X24" i="2"/>
  <c r="X25" i="2" s="1"/>
  <c r="V24" i="2"/>
  <c r="V25" i="2" s="1"/>
  <c r="T24" i="2"/>
  <c r="T25" i="2" s="1"/>
  <c r="R24" i="2"/>
  <c r="R25" i="2" s="1"/>
  <c r="P24" i="2"/>
  <c r="P25" i="2" s="1"/>
  <c r="N24" i="2"/>
  <c r="N25" i="2" s="1"/>
  <c r="L24" i="2"/>
  <c r="L25" i="2" s="1"/>
  <c r="J24" i="2"/>
  <c r="J25" i="2" s="1"/>
  <c r="AA25" i="2" l="1"/>
  <c r="AA16" i="4"/>
  <c r="AA15" i="4"/>
  <c r="AA14" i="4"/>
  <c r="AA13" i="4"/>
  <c r="AA12" i="4"/>
  <c r="AA11" i="4"/>
  <c r="AA10" i="4"/>
  <c r="AA9" i="4"/>
  <c r="AA8" i="4"/>
  <c r="AA7" i="4"/>
  <c r="AA6" i="4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 l="1"/>
  <c r="Y17" i="4"/>
  <c r="Z15" i="4" s="1"/>
  <c r="W17" i="4"/>
  <c r="X15" i="4" s="1"/>
  <c r="U17" i="4"/>
  <c r="V15" i="4" s="1"/>
  <c r="S17" i="4"/>
  <c r="T15" i="4" s="1"/>
  <c r="Q17" i="4"/>
  <c r="R15" i="4" s="1"/>
  <c r="O17" i="4"/>
  <c r="P15" i="4" s="1"/>
  <c r="M17" i="4"/>
  <c r="N15" i="4" s="1"/>
  <c r="K17" i="4"/>
  <c r="L15" i="4" s="1"/>
  <c r="I17" i="4"/>
  <c r="G17" i="4"/>
  <c r="E17" i="4"/>
  <c r="F15" i="4" s="1"/>
  <c r="C17" i="4"/>
  <c r="H15" i="4" l="1"/>
  <c r="J15" i="4"/>
  <c r="J16" i="4"/>
  <c r="J14" i="4"/>
  <c r="J13" i="4"/>
  <c r="J12" i="4"/>
  <c r="J11" i="4"/>
  <c r="J10" i="4"/>
  <c r="J9" i="4"/>
  <c r="J8" i="4"/>
  <c r="J7" i="4"/>
  <c r="J6" i="4"/>
  <c r="D15" i="4"/>
  <c r="D14" i="4"/>
  <c r="D16" i="4"/>
  <c r="D13" i="4"/>
  <c r="D11" i="4"/>
  <c r="D9" i="4"/>
  <c r="D7" i="4"/>
  <c r="D8" i="4"/>
  <c r="D12" i="4"/>
  <c r="D10" i="4"/>
  <c r="D6" i="4"/>
  <c r="H14" i="4"/>
  <c r="H16" i="4"/>
  <c r="H12" i="4"/>
  <c r="H10" i="4"/>
  <c r="H8" i="4"/>
  <c r="H6" i="4"/>
  <c r="H7" i="4"/>
  <c r="H13" i="4"/>
  <c r="H11" i="4"/>
  <c r="H9" i="4"/>
  <c r="L14" i="4"/>
  <c r="L16" i="4"/>
  <c r="L13" i="4"/>
  <c r="L11" i="4"/>
  <c r="L9" i="4"/>
  <c r="L7" i="4"/>
  <c r="L8" i="4"/>
  <c r="L12" i="4"/>
  <c r="L10" i="4"/>
  <c r="L6" i="4"/>
  <c r="P14" i="4"/>
  <c r="P13" i="4"/>
  <c r="P16" i="4"/>
  <c r="P12" i="4"/>
  <c r="P10" i="4"/>
  <c r="P8" i="4"/>
  <c r="P6" i="4"/>
  <c r="P7" i="4"/>
  <c r="P11" i="4"/>
  <c r="P9" i="4"/>
  <c r="T14" i="4"/>
  <c r="T16" i="4"/>
  <c r="T13" i="4"/>
  <c r="T11" i="4"/>
  <c r="T9" i="4"/>
  <c r="T7" i="4"/>
  <c r="T8" i="4"/>
  <c r="T12" i="4"/>
  <c r="T10" i="4"/>
  <c r="T6" i="4"/>
  <c r="X14" i="4"/>
  <c r="X16" i="4"/>
  <c r="X13" i="4"/>
  <c r="X12" i="4"/>
  <c r="X10" i="4"/>
  <c r="X8" i="4"/>
  <c r="X6" i="4"/>
  <c r="X7" i="4"/>
  <c r="X11" i="4"/>
  <c r="X9" i="4"/>
  <c r="F16" i="4"/>
  <c r="F14" i="4"/>
  <c r="F13" i="4"/>
  <c r="F12" i="4"/>
  <c r="F11" i="4"/>
  <c r="F10" i="4"/>
  <c r="F9" i="4"/>
  <c r="F8" i="4"/>
  <c r="F7" i="4"/>
  <c r="F6" i="4"/>
  <c r="N16" i="4"/>
  <c r="N14" i="4"/>
  <c r="N13" i="4"/>
  <c r="N12" i="4"/>
  <c r="N11" i="4"/>
  <c r="N10" i="4"/>
  <c r="N9" i="4"/>
  <c r="N8" i="4"/>
  <c r="N7" i="4"/>
  <c r="N6" i="4"/>
  <c r="R16" i="4"/>
  <c r="R14" i="4"/>
  <c r="R13" i="4"/>
  <c r="R12" i="4"/>
  <c r="R11" i="4"/>
  <c r="R10" i="4"/>
  <c r="R9" i="4"/>
  <c r="R8" i="4"/>
  <c r="R7" i="4"/>
  <c r="R6" i="4"/>
  <c r="V16" i="4"/>
  <c r="V14" i="4"/>
  <c r="V13" i="4"/>
  <c r="V12" i="4"/>
  <c r="V11" i="4"/>
  <c r="V10" i="4"/>
  <c r="V9" i="4"/>
  <c r="V8" i="4"/>
  <c r="V7" i="4"/>
  <c r="V6" i="4"/>
  <c r="Z16" i="4"/>
  <c r="Z14" i="4"/>
  <c r="Z13" i="4"/>
  <c r="Z12" i="4"/>
  <c r="Z11" i="4"/>
  <c r="Z10" i="4"/>
  <c r="Z9" i="4"/>
  <c r="Z8" i="4"/>
  <c r="Z7" i="4"/>
  <c r="Z6" i="4"/>
  <c r="AB24" i="2"/>
  <c r="AB25" i="2" s="1"/>
  <c r="P17" i="4" l="1"/>
  <c r="X17" i="4"/>
  <c r="T17" i="4"/>
  <c r="L17" i="4"/>
  <c r="H17" i="4"/>
  <c r="D17" i="4"/>
  <c r="AB17" i="2"/>
  <c r="AB12" i="2"/>
  <c r="AB16" i="2"/>
  <c r="AB13" i="2"/>
  <c r="AB9" i="2"/>
  <c r="AB6" i="2"/>
  <c r="AB14" i="2"/>
  <c r="AB8" i="2"/>
  <c r="AB15" i="2"/>
  <c r="AB11" i="2"/>
  <c r="AB7" i="2"/>
  <c r="AB10" i="2"/>
  <c r="Z17" i="4"/>
  <c r="V17" i="4"/>
  <c r="N17" i="4"/>
  <c r="J17" i="4"/>
  <c r="F17" i="4"/>
  <c r="AA17" i="4"/>
  <c r="AB14" i="4" l="1"/>
  <c r="AB8" i="4"/>
  <c r="AB12" i="4"/>
  <c r="AB15" i="4"/>
  <c r="AB7" i="4"/>
  <c r="AB11" i="4"/>
  <c r="AB16" i="4"/>
  <c r="AB10" i="4"/>
  <c r="AB13" i="4"/>
  <c r="AB6" i="4"/>
  <c r="AB9" i="4"/>
  <c r="K18" i="2"/>
  <c r="L16" i="2" s="1"/>
  <c r="M18" i="2"/>
  <c r="N16" i="2" s="1"/>
  <c r="O18" i="2"/>
  <c r="P16" i="2" s="1"/>
  <c r="Q18" i="2"/>
  <c r="R16" i="2" s="1"/>
  <c r="S18" i="2"/>
  <c r="T16" i="2" s="1"/>
  <c r="U18" i="2"/>
  <c r="V16" i="2" s="1"/>
  <c r="W18" i="2"/>
  <c r="X16" i="2" s="1"/>
  <c r="Y18" i="2"/>
  <c r="Z16" i="2" s="1"/>
  <c r="G12" i="1"/>
  <c r="H7" i="1" s="1"/>
  <c r="I12" i="1"/>
  <c r="J9" i="1" s="1"/>
  <c r="E12" i="1"/>
  <c r="F7" i="1" s="1"/>
  <c r="K7" i="1"/>
  <c r="K8" i="1"/>
  <c r="K9" i="1"/>
  <c r="K10" i="1"/>
  <c r="K11" i="1"/>
  <c r="K6" i="1"/>
  <c r="T8" i="2" l="1"/>
  <c r="L7" i="2"/>
  <c r="Z8" i="2"/>
  <c r="R8" i="2"/>
  <c r="J7" i="2"/>
  <c r="X8" i="2"/>
  <c r="H7" i="2"/>
  <c r="V8" i="2"/>
  <c r="N7" i="2"/>
  <c r="F16" i="2"/>
  <c r="D7" i="2"/>
  <c r="D16" i="2"/>
  <c r="P15" i="2"/>
  <c r="P11" i="2"/>
  <c r="P9" i="2"/>
  <c r="N6" i="2"/>
  <c r="L6" i="2"/>
  <c r="F10" i="1"/>
  <c r="N9" i="2"/>
  <c r="H10" i="1"/>
  <c r="V17" i="2"/>
  <c r="V10" i="2"/>
  <c r="K12" i="1"/>
  <c r="L7" i="1" s="1"/>
  <c r="P14" i="2"/>
  <c r="P12" i="2"/>
  <c r="P8" i="2"/>
  <c r="F9" i="1"/>
  <c r="N17" i="2"/>
  <c r="P6" i="2"/>
  <c r="X10" i="2"/>
  <c r="Z13" i="2"/>
  <c r="Z7" i="2"/>
  <c r="X6" i="2"/>
  <c r="J6" i="2"/>
  <c r="P13" i="2"/>
  <c r="P10" i="2"/>
  <c r="P7" i="2"/>
  <c r="R10" i="2"/>
  <c r="V6" i="2"/>
  <c r="P17" i="2"/>
  <c r="J17" i="2"/>
  <c r="R13" i="2"/>
  <c r="R7" i="2"/>
  <c r="V13" i="2"/>
  <c r="V7" i="2"/>
  <c r="X13" i="2"/>
  <c r="X7" i="2"/>
  <c r="X17" i="2"/>
  <c r="Z10" i="2"/>
  <c r="T13" i="2"/>
  <c r="H9" i="1"/>
  <c r="J7" i="1"/>
  <c r="T6" i="2"/>
  <c r="J9" i="2"/>
  <c r="Z17" i="2"/>
  <c r="F6" i="1"/>
  <c r="F8" i="1"/>
  <c r="H6" i="1"/>
  <c r="H8" i="1"/>
  <c r="J10" i="1"/>
  <c r="Z6" i="2"/>
  <c r="R6" i="2"/>
  <c r="D17" i="2"/>
  <c r="J15" i="2"/>
  <c r="J14" i="2"/>
  <c r="J12" i="2"/>
  <c r="J11" i="2"/>
  <c r="J8" i="2"/>
  <c r="N15" i="2"/>
  <c r="N14" i="2"/>
  <c r="N12" i="2"/>
  <c r="N11" i="2"/>
  <c r="N8" i="2"/>
  <c r="R9" i="2"/>
  <c r="T9" i="2"/>
  <c r="V9" i="2"/>
  <c r="X9" i="2"/>
  <c r="Z9" i="2"/>
  <c r="F6" i="2"/>
  <c r="F7" i="2"/>
  <c r="J6" i="1"/>
  <c r="J8" i="1"/>
  <c r="T10" i="2"/>
  <c r="T7" i="2"/>
  <c r="J11" i="1"/>
  <c r="R17" i="2"/>
  <c r="T17" i="2"/>
  <c r="F11" i="1"/>
  <c r="H11" i="1"/>
  <c r="J13" i="2"/>
  <c r="J10" i="2"/>
  <c r="N13" i="2"/>
  <c r="N10" i="2"/>
  <c r="R15" i="2"/>
  <c r="R14" i="2"/>
  <c r="R12" i="2"/>
  <c r="R11" i="2"/>
  <c r="T15" i="2"/>
  <c r="T14" i="2"/>
  <c r="T12" i="2"/>
  <c r="T11" i="2"/>
  <c r="V15" i="2"/>
  <c r="V14" i="2"/>
  <c r="V12" i="2"/>
  <c r="V11" i="2"/>
  <c r="X15" i="2"/>
  <c r="X14" i="2"/>
  <c r="X12" i="2"/>
  <c r="X11" i="2"/>
  <c r="Z15" i="2"/>
  <c r="Z14" i="2"/>
  <c r="Z12" i="2"/>
  <c r="Z11" i="2"/>
  <c r="F13" i="2"/>
  <c r="D8" i="2"/>
  <c r="F10" i="2"/>
  <c r="F17" i="2"/>
  <c r="F9" i="2"/>
  <c r="F15" i="2"/>
  <c r="F14" i="2"/>
  <c r="F12" i="2"/>
  <c r="F11" i="2"/>
  <c r="F8" i="2"/>
  <c r="D15" i="2"/>
  <c r="D14" i="2"/>
  <c r="D12" i="2"/>
  <c r="D11" i="2"/>
  <c r="D6" i="2"/>
  <c r="H17" i="2"/>
  <c r="H15" i="2"/>
  <c r="H14" i="2"/>
  <c r="H12" i="2"/>
  <c r="H11" i="2"/>
  <c r="H8" i="2"/>
  <c r="H6" i="2"/>
  <c r="H13" i="2"/>
  <c r="H10" i="2"/>
  <c r="H9" i="2"/>
  <c r="L17" i="2"/>
  <c r="L15" i="2"/>
  <c r="L14" i="2"/>
  <c r="L12" i="2"/>
  <c r="L11" i="2"/>
  <c r="L8" i="2"/>
  <c r="L13" i="2"/>
  <c r="L10" i="2"/>
  <c r="L9" i="2"/>
  <c r="D13" i="2"/>
  <c r="D10" i="2"/>
  <c r="D9" i="2"/>
  <c r="H18" i="2" l="1"/>
  <c r="J18" i="2"/>
  <c r="F18" i="2"/>
  <c r="D18" i="2"/>
  <c r="Z18" i="2"/>
  <c r="X18" i="2"/>
  <c r="V18" i="2"/>
  <c r="R18" i="2"/>
  <c r="T18" i="2"/>
  <c r="P18" i="2"/>
  <c r="N18" i="2"/>
  <c r="L18" i="2"/>
  <c r="L9" i="1"/>
  <c r="L8" i="1"/>
  <c r="L11" i="1"/>
  <c r="L6" i="1"/>
  <c r="L10" i="1"/>
  <c r="R17" i="4"/>
</calcChain>
</file>

<file path=xl/sharedStrings.xml><?xml version="1.0" encoding="utf-8"?>
<sst xmlns="http://schemas.openxmlformats.org/spreadsheetml/2006/main" count="246" uniqueCount="57">
  <si>
    <t>Նպաստի վերաբերյալ</t>
  </si>
  <si>
    <t>Բնակարանի վերաբերյալ</t>
  </si>
  <si>
    <t xml:space="preserve">Ավանդի վերաբերյալ </t>
  </si>
  <si>
    <t>Կենսաթոշակի վերաբերյալ</t>
  </si>
  <si>
    <t>Հումանիտար օգնության վերաբերյալ</t>
  </si>
  <si>
    <t>Հաշմանդամության խմբի վերաբերյալ</t>
  </si>
  <si>
    <t>Աշխատանքի վերաբերյալ</t>
  </si>
  <si>
    <t>Աշխատանքային ստաժի վերաբերյալ</t>
  </si>
  <si>
    <t>Տուն-ինտերնատ տեղավորելու վերաբերյալ</t>
  </si>
  <si>
    <t>Լսողական սարք տրամադրելու վերաբերյալ</t>
  </si>
  <si>
    <t>Պրոթեզավորման վերաբերյալ</t>
  </si>
  <si>
    <t>Վնասի փոխհատուցման վերաբերյալ</t>
  </si>
  <si>
    <t>Բռնադատվածի վարկի վերաբերյալ</t>
  </si>
  <si>
    <t xml:space="preserve">Տեղեկանք տրամադրելու վերաբերյալ </t>
  </si>
  <si>
    <t>Մանկատուն տեղավորելու վերաբերյալ</t>
  </si>
  <si>
    <t>Ընդունելության վերաբերյալ</t>
  </si>
  <si>
    <t>Հրատապ օգնության  վերաբերյալ</t>
  </si>
  <si>
    <t xml:space="preserve">Համակարգի աշխատակից </t>
  </si>
  <si>
    <t xml:space="preserve"> Իրավաբանական անձ՝ տեղեկատվություն</t>
  </si>
  <si>
    <t xml:space="preserve">Որդեգրման հարցերի  վերաբերյալ </t>
  </si>
  <si>
    <t>Աշխատավարձին առնչվող հարցերի վերաբերյալ</t>
  </si>
  <si>
    <t>Օգնության վերաբերյալ</t>
  </si>
  <si>
    <t>Աշխատանքային օրենսդրության  վերաբերյալ</t>
  </si>
  <si>
    <t>Պայմանագրերի  և համաձայնագրերի վերաբերյալ</t>
  </si>
  <si>
    <t>Այլ</t>
  </si>
  <si>
    <t>Հ/Հ</t>
  </si>
  <si>
    <t>ՀԱՄԱՌՈՏ ԲՈՎԱՆԴԱԿՈՒԹՅՈՒՆ</t>
  </si>
  <si>
    <t>Դիմումի տեսակը</t>
  </si>
  <si>
    <t>Դիմումի ընթացքի վերաբերյալ</t>
  </si>
  <si>
    <t>Կենսաթոշակի նշանակման վերաբերյալ</t>
  </si>
  <si>
    <r>
      <t>Տուն</t>
    </r>
    <r>
      <rPr>
        <sz val="12"/>
        <color theme="1"/>
        <rFont val="Arial LatArm"/>
        <family val="2"/>
      </rPr>
      <t>-</t>
    </r>
    <r>
      <rPr>
        <sz val="12"/>
        <color theme="1"/>
        <rFont val="Sylfaen"/>
        <family val="1"/>
        <charset val="204"/>
      </rPr>
      <t>ինտերնատ տեղավորելու վերաբերյալ</t>
    </r>
  </si>
  <si>
    <t>Հոկտեմբեր</t>
  </si>
  <si>
    <t>Նոյեմբեր</t>
  </si>
  <si>
    <t>Դեկտեմբեր</t>
  </si>
  <si>
    <t>Քանակ</t>
  </si>
  <si>
    <t>Տոկոս</t>
  </si>
  <si>
    <t>Բանավոր դիմումներ</t>
  </si>
  <si>
    <r>
      <t xml:space="preserve">“Mulberry” էլեկտրոնային համակարգ մուտքագրվող քաղաքացիների դիմումների համառոտ բովանդակություն
</t>
    </r>
    <r>
      <rPr>
        <b/>
        <sz val="11"/>
        <color theme="1"/>
        <rFont val="Calibri"/>
        <family val="2"/>
        <charset val="204"/>
        <scheme val="minor"/>
      </rPr>
      <t>գրավոր դիմումներ</t>
    </r>
  </si>
  <si>
    <t>Ընդամենը</t>
  </si>
  <si>
    <t>Պետական նպաստների վերաբերյալ</t>
  </si>
  <si>
    <t>Հունվար</t>
  </si>
  <si>
    <t>Փետրվար</t>
  </si>
  <si>
    <t>Մարտ</t>
  </si>
  <si>
    <t>Ապրիլ</t>
  </si>
  <si>
    <t>Մայիս</t>
  </si>
  <si>
    <t>Հունիս</t>
  </si>
  <si>
    <t>Հուլիս</t>
  </si>
  <si>
    <t>Օգոստոս</t>
  </si>
  <si>
    <t>Սեպտեմբեր</t>
  </si>
  <si>
    <t>Իրավաբանական անձ՝ տեղեկատվություն</t>
  </si>
  <si>
    <r>
      <rPr>
        <b/>
        <sz val="11"/>
        <color theme="1"/>
        <rFont val="Calibri"/>
        <family val="2"/>
        <scheme val="minor"/>
      </rPr>
      <t xml:space="preserve">ԲԱՆԱՎՈՐ </t>
    </r>
    <r>
      <rPr>
        <sz val="11"/>
        <color theme="1"/>
        <rFont val="Calibri"/>
        <family val="2"/>
        <scheme val="minor"/>
      </rPr>
      <t xml:space="preserve"> դիմումների բնույթն՝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</si>
  <si>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t>Պրոթեզաօրթոպեդիկ պարագաների վերաբերյալ</t>
  </si>
  <si>
    <r>
      <rPr>
        <b/>
        <sz val="9"/>
        <color theme="1"/>
        <rFont val="Calibri"/>
        <family val="2"/>
        <scheme val="minor"/>
      </rPr>
      <t xml:space="preserve">ՊԱՏԱՍԽԱՆ ԱԿՆԿԱԼՈՂ ԳՐԱՎՈՐ </t>
    </r>
    <r>
      <rPr>
        <sz val="9"/>
        <color theme="1"/>
        <rFont val="Calibri"/>
        <family val="2"/>
        <scheme val="minor"/>
      </rPr>
      <t xml:space="preserve">դիմումների բնույթն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</si>
  <si>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r>
      <rPr>
        <b/>
        <sz val="9"/>
        <color theme="1"/>
        <rFont val="Calibri"/>
        <family val="2"/>
        <scheme val="minor"/>
      </rPr>
      <t xml:space="preserve">ՊԱՏԱՍԽԱՆ ՉԱԿՆԿԱԼՈՂ ԳՐԱՎՈՐ </t>
    </r>
    <r>
      <rPr>
        <sz val="9"/>
        <color theme="1"/>
        <rFont val="Calibri"/>
        <family val="2"/>
        <scheme val="minor"/>
      </rPr>
      <t xml:space="preserve">դիմումների բնույթն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</si>
  <si>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t>ԴԻՄՈՒՄՆԵՐԸ ԸՍՏ ՏԵՍԱԿՆԵՐԻ</t>
  </si>
  <si>
    <t>ՊԱՏԱՍԱԽԱՆ ԱԿՆԿԱԼՈՂ ԳՐԱՎՈՐ ԴԻՄՈՒՄՆԵՐ</t>
  </si>
  <si>
    <t>ՊԱՏԱՍԱԽԱՆ ՉԱԿՆԿԱԼՈՂ ԳՐԱՎՈՐ ԴԻՄՈՒՄՆԵՐ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</si>
</sst>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GHEA Grapalat"/>
      <family val="3"/>
    </font>
    <font>
      <sz val="12"/>
      <color theme="1"/>
      <name val="Calibri"/>
      <family val="2"/>
      <scheme val="minor"/>
    </font>
    <font>
      <b/>
      <sz val="12"/>
      <color theme="1"/>
      <name val="Sylfaen"/>
      <family val="1"/>
      <charset val="204"/>
    </font>
    <font>
      <sz val="12"/>
      <color theme="1"/>
      <name val="Arial LatArm"/>
      <family val="2"/>
    </font>
    <font>
      <sz val="12"/>
      <color theme="1"/>
      <name val="Sylfaen"/>
      <family val="1"/>
      <charset val="204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color rgb="FF000000"/>
      <name val="Sylfaen"/>
      <family val="1"/>
      <charset val="204"/>
    </font>
    <font>
      <i/>
      <sz val="12"/>
      <color theme="1"/>
      <name val="GHEA Grapalat"/>
      <family val="3"/>
    </font>
    <font>
      <sz val="12"/>
      <color rgb="FF000000"/>
      <name val="Sylfaen"/>
      <family val="1"/>
      <charset val="204"/>
    </font>
    <font>
      <sz val="11"/>
      <color theme="1"/>
      <name val="Sylfaen"/>
      <family val="1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theme="1"/>
      <name val="Sylfae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Sylfaen"/>
      <family val="1"/>
      <charset val="204"/>
    </font>
    <font>
      <sz val="9"/>
      <color theme="1"/>
      <name val="Sylfaen"/>
      <family val="1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Sylfaen"/>
      <family val="1"/>
      <charset val="204"/>
    </font>
    <font>
      <b/>
      <sz val="11"/>
      <color theme="1"/>
      <name val="GHEA Grapalat"/>
      <family val="3"/>
    </font>
    <font>
      <sz val="9"/>
      <color rgb="FF000000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7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2" fillId="0" borderId="0" xfId="0" applyFont="1"/>
    <xf numFmtId="0" fontId="8" fillId="0" borderId="8" xfId="0" applyFont="1" applyBorder="1" applyAlignment="1">
      <alignment horizontal="center" vertical="center" wrapText="1"/>
    </xf>
    <xf numFmtId="0" fontId="0" fillId="2" borderId="0" xfId="0" applyFill="1"/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11" fillId="3" borderId="3" xfId="0" applyFont="1" applyFill="1" applyBorder="1"/>
    <xf numFmtId="0" fontId="9" fillId="0" borderId="12" xfId="0" applyFont="1" applyBorder="1" applyAlignment="1">
      <alignment vertical="center" wrapText="1"/>
    </xf>
    <xf numFmtId="0" fontId="0" fillId="3" borderId="3" xfId="0" applyFill="1" applyBorder="1"/>
    <xf numFmtId="0" fontId="9" fillId="3" borderId="5" xfId="0" applyFont="1" applyFill="1" applyBorder="1" applyAlignment="1">
      <alignment horizontal="center" vertical="center" wrapText="1"/>
    </xf>
    <xf numFmtId="0" fontId="10" fillId="0" borderId="11" xfId="0" applyFont="1" applyBorder="1"/>
    <xf numFmtId="0" fontId="13" fillId="0" borderId="3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9" fontId="15" fillId="4" borderId="3" xfId="1" applyFont="1" applyFill="1" applyBorder="1" applyAlignment="1">
      <alignment horizontal="center" vertical="center"/>
    </xf>
    <xf numFmtId="9" fontId="15" fillId="3" borderId="3" xfId="1" applyFont="1" applyFill="1" applyBorder="1" applyAlignment="1">
      <alignment horizontal="center" vertical="center"/>
    </xf>
    <xf numFmtId="0" fontId="17" fillId="0" borderId="0" xfId="0" applyFont="1"/>
    <xf numFmtId="0" fontId="22" fillId="0" borderId="1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9" fontId="23" fillId="4" borderId="3" xfId="1" applyFont="1" applyFill="1" applyBorder="1" applyAlignment="1">
      <alignment horizontal="center" vertical="center"/>
    </xf>
    <xf numFmtId="9" fontId="24" fillId="3" borderId="3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justify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25" fillId="0" borderId="5" xfId="0" applyFont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2" fillId="5" borderId="16" xfId="0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9" fontId="18" fillId="4" borderId="3" xfId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9" fontId="18" fillId="4" borderId="5" xfId="1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9" fontId="26" fillId="4" borderId="5" xfId="1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9" fontId="19" fillId="3" borderId="3" xfId="0" applyNumberFormat="1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9" fontId="19" fillId="4" borderId="5" xfId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9" fontId="19" fillId="0" borderId="3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13" xfId="0" applyFont="1" applyBorder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20" fillId="5" borderId="7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/>
    </xf>
    <xf numFmtId="0" fontId="18" fillId="0" borderId="17" xfId="0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D6" sqref="D6:L11"/>
    </sheetView>
  </sheetViews>
  <sheetFormatPr defaultRowHeight="15.75" x14ac:dyDescent="0.25"/>
  <cols>
    <col min="2" max="2" width="48.7109375" customWidth="1"/>
    <col min="3" max="3" width="4.42578125" customWidth="1"/>
    <col min="4" max="4" width="45.5703125" style="7" bestFit="1" customWidth="1"/>
    <col min="5" max="5" width="8.5703125" style="7" customWidth="1"/>
    <col min="6" max="10" width="8.5703125" style="10" customWidth="1"/>
  </cols>
  <sheetData>
    <row r="1" spans="1:12" x14ac:dyDescent="0.25">
      <c r="C1" s="12"/>
    </row>
    <row r="2" spans="1:12" ht="58.5" customHeight="1" x14ac:dyDescent="0.25">
      <c r="A2" s="68" t="s">
        <v>37</v>
      </c>
      <c r="B2" s="68"/>
      <c r="C2" s="12"/>
      <c r="D2" s="65" t="s">
        <v>36</v>
      </c>
      <c r="E2" s="65"/>
      <c r="F2" s="65"/>
      <c r="G2" s="65"/>
      <c r="H2" s="65"/>
      <c r="I2" s="65"/>
      <c r="J2" s="65"/>
    </row>
    <row r="3" spans="1:12" ht="16.5" thickBot="1" x14ac:dyDescent="0.3">
      <c r="C3" s="12"/>
    </row>
    <row r="4" spans="1:12" ht="35.25" customHeight="1" thickBot="1" x14ac:dyDescent="0.3">
      <c r="A4" s="1" t="s">
        <v>25</v>
      </c>
      <c r="B4" s="6" t="s">
        <v>26</v>
      </c>
      <c r="C4" s="12"/>
      <c r="D4" s="8" t="s">
        <v>27</v>
      </c>
      <c r="E4" s="63" t="s">
        <v>31</v>
      </c>
      <c r="F4" s="64"/>
      <c r="G4" s="63" t="s">
        <v>32</v>
      </c>
      <c r="H4" s="64"/>
      <c r="I4" s="63" t="s">
        <v>33</v>
      </c>
      <c r="J4" s="64"/>
      <c r="K4" s="66" t="s">
        <v>38</v>
      </c>
      <c r="L4" s="67"/>
    </row>
    <row r="5" spans="1:12" ht="18.75" customHeight="1" x14ac:dyDescent="0.25">
      <c r="A5" s="2">
        <v>1</v>
      </c>
      <c r="B5" s="3" t="s">
        <v>0</v>
      </c>
      <c r="C5" s="12"/>
      <c r="D5" s="11"/>
      <c r="E5" s="15" t="s">
        <v>34</v>
      </c>
      <c r="F5" s="13" t="s">
        <v>35</v>
      </c>
      <c r="G5" s="15" t="s">
        <v>34</v>
      </c>
      <c r="H5" s="13" t="s">
        <v>35</v>
      </c>
      <c r="I5" s="15" t="s">
        <v>34</v>
      </c>
      <c r="J5" s="13" t="s">
        <v>35</v>
      </c>
      <c r="K5" s="20" t="s">
        <v>34</v>
      </c>
      <c r="L5" s="20" t="s">
        <v>35</v>
      </c>
    </row>
    <row r="6" spans="1:12" ht="18" x14ac:dyDescent="0.25">
      <c r="A6" s="2">
        <v>2</v>
      </c>
      <c r="B6" s="3" t="s">
        <v>1</v>
      </c>
      <c r="C6" s="12"/>
      <c r="D6" s="14" t="s">
        <v>28</v>
      </c>
      <c r="E6" s="24">
        <v>26</v>
      </c>
      <c r="F6" s="27">
        <f>E6/$E$12</f>
        <v>0.18439716312056736</v>
      </c>
      <c r="G6" s="24">
        <v>42</v>
      </c>
      <c r="H6" s="27">
        <f>G6/$G$12</f>
        <v>0.2441860465116279</v>
      </c>
      <c r="I6" s="25">
        <v>44</v>
      </c>
      <c r="J6" s="27">
        <f>I6/$I$12</f>
        <v>0.3188405797101449</v>
      </c>
      <c r="K6" s="23">
        <f>E6+G6+I6</f>
        <v>112</v>
      </c>
      <c r="L6" s="28">
        <f>K6/$K$12</f>
        <v>0.24833702882483372</v>
      </c>
    </row>
    <row r="7" spans="1:12" ht="18" x14ac:dyDescent="0.25">
      <c r="A7" s="2">
        <v>3</v>
      </c>
      <c r="B7" s="4" t="s">
        <v>2</v>
      </c>
      <c r="C7" s="12"/>
      <c r="D7" s="14" t="s">
        <v>2</v>
      </c>
      <c r="E7" s="24">
        <v>44</v>
      </c>
      <c r="F7" s="27">
        <f t="shared" ref="F7:F11" si="0">E7/$E$12</f>
        <v>0.31205673758865249</v>
      </c>
      <c r="G7" s="24">
        <v>35</v>
      </c>
      <c r="H7" s="27">
        <f t="shared" ref="H7:H11" si="1">G7/$G$12</f>
        <v>0.20348837209302326</v>
      </c>
      <c r="I7" s="24">
        <v>33</v>
      </c>
      <c r="J7" s="27">
        <f t="shared" ref="J7:J11" si="2">I7/$I$12</f>
        <v>0.2391304347826087</v>
      </c>
      <c r="K7" s="23">
        <f t="shared" ref="K7:K11" si="3">E7+G7+I7</f>
        <v>112</v>
      </c>
      <c r="L7" s="28">
        <f t="shared" ref="L7:L11" si="4">K7/$K$12</f>
        <v>0.24833702882483372</v>
      </c>
    </row>
    <row r="8" spans="1:12" ht="18" x14ac:dyDescent="0.25">
      <c r="A8" s="2">
        <v>4</v>
      </c>
      <c r="B8" s="4" t="s">
        <v>3</v>
      </c>
      <c r="C8" s="12"/>
      <c r="D8" s="14" t="s">
        <v>39</v>
      </c>
      <c r="E8" s="24">
        <v>54</v>
      </c>
      <c r="F8" s="27">
        <f t="shared" si="0"/>
        <v>0.38297872340425532</v>
      </c>
      <c r="G8" s="24">
        <v>50</v>
      </c>
      <c r="H8" s="27">
        <f t="shared" si="1"/>
        <v>0.29069767441860467</v>
      </c>
      <c r="I8" s="22">
        <v>28</v>
      </c>
      <c r="J8" s="27">
        <f t="shared" si="2"/>
        <v>0.20289855072463769</v>
      </c>
      <c r="K8" s="23">
        <f t="shared" si="3"/>
        <v>132</v>
      </c>
      <c r="L8" s="28">
        <f t="shared" si="4"/>
        <v>0.29268292682926828</v>
      </c>
    </row>
    <row r="9" spans="1:12" ht="18" x14ac:dyDescent="0.25">
      <c r="A9" s="2">
        <v>5</v>
      </c>
      <c r="B9" s="4" t="s">
        <v>4</v>
      </c>
      <c r="C9" s="12"/>
      <c r="D9" s="14" t="s">
        <v>29</v>
      </c>
      <c r="E9" s="24">
        <v>17</v>
      </c>
      <c r="F9" s="27">
        <f t="shared" si="0"/>
        <v>0.12056737588652482</v>
      </c>
      <c r="G9" s="24">
        <v>28</v>
      </c>
      <c r="H9" s="27">
        <f t="shared" si="1"/>
        <v>0.16279069767441862</v>
      </c>
      <c r="I9" s="24">
        <v>20</v>
      </c>
      <c r="J9" s="27">
        <f t="shared" si="2"/>
        <v>0.14492753623188406</v>
      </c>
      <c r="K9" s="23">
        <f t="shared" si="3"/>
        <v>65</v>
      </c>
      <c r="L9" s="28">
        <f t="shared" si="4"/>
        <v>0.14412416851441243</v>
      </c>
    </row>
    <row r="10" spans="1:12" ht="18" x14ac:dyDescent="0.25">
      <c r="A10" s="2">
        <v>6</v>
      </c>
      <c r="B10" s="4" t="s">
        <v>5</v>
      </c>
      <c r="C10" s="12"/>
      <c r="D10" s="9" t="s">
        <v>5</v>
      </c>
      <c r="E10" s="16"/>
      <c r="F10" s="27">
        <f t="shared" si="0"/>
        <v>0</v>
      </c>
      <c r="G10" s="24">
        <v>17</v>
      </c>
      <c r="H10" s="27">
        <f t="shared" si="1"/>
        <v>9.8837209302325577E-2</v>
      </c>
      <c r="I10" s="24">
        <v>9</v>
      </c>
      <c r="J10" s="27">
        <f t="shared" si="2"/>
        <v>6.5217391304347824E-2</v>
      </c>
      <c r="K10" s="23">
        <f t="shared" si="3"/>
        <v>26</v>
      </c>
      <c r="L10" s="28">
        <f t="shared" si="4"/>
        <v>5.7649667405764965E-2</v>
      </c>
    </row>
    <row r="11" spans="1:12" ht="18" x14ac:dyDescent="0.25">
      <c r="A11" s="2">
        <v>7</v>
      </c>
      <c r="B11" s="4" t="s">
        <v>6</v>
      </c>
      <c r="C11" s="12"/>
      <c r="D11" s="9" t="s">
        <v>30</v>
      </c>
      <c r="E11" s="18"/>
      <c r="F11" s="27">
        <f t="shared" si="0"/>
        <v>0</v>
      </c>
      <c r="G11" s="21"/>
      <c r="H11" s="27">
        <f t="shared" si="1"/>
        <v>0</v>
      </c>
      <c r="I11" s="24">
        <v>4</v>
      </c>
      <c r="J11" s="27">
        <f t="shared" si="2"/>
        <v>2.8985507246376812E-2</v>
      </c>
      <c r="K11" s="23">
        <f t="shared" si="3"/>
        <v>4</v>
      </c>
      <c r="L11" s="28">
        <f t="shared" si="4"/>
        <v>8.869179600886918E-3</v>
      </c>
    </row>
    <row r="12" spans="1:12" ht="17.25" x14ac:dyDescent="0.25">
      <c r="A12" s="2">
        <v>8</v>
      </c>
      <c r="B12" s="4" t="s">
        <v>7</v>
      </c>
      <c r="C12" s="12"/>
      <c r="D12" s="17" t="s">
        <v>38</v>
      </c>
      <c r="E12" s="26">
        <f>SUM(E6:E11)</f>
        <v>141</v>
      </c>
      <c r="F12" s="26"/>
      <c r="G12" s="26">
        <f t="shared" ref="G12:K12" si="5">SUM(G6:G11)</f>
        <v>172</v>
      </c>
      <c r="H12" s="26"/>
      <c r="I12" s="26">
        <f t="shared" si="5"/>
        <v>138</v>
      </c>
      <c r="J12" s="26"/>
      <c r="K12" s="26">
        <f t="shared" si="5"/>
        <v>451</v>
      </c>
      <c r="L12" s="19"/>
    </row>
    <row r="13" spans="1:12" ht="17.25" x14ac:dyDescent="0.25">
      <c r="A13" s="2">
        <v>9</v>
      </c>
      <c r="B13" s="4" t="s">
        <v>8</v>
      </c>
      <c r="C13" s="12"/>
    </row>
    <row r="14" spans="1:12" ht="34.5" x14ac:dyDescent="0.25">
      <c r="A14" s="2">
        <v>10</v>
      </c>
      <c r="B14" s="4" t="s">
        <v>9</v>
      </c>
      <c r="C14" s="12"/>
    </row>
    <row r="15" spans="1:12" ht="17.25" x14ac:dyDescent="0.25">
      <c r="A15" s="2">
        <v>11</v>
      </c>
      <c r="B15" s="4" t="s">
        <v>10</v>
      </c>
      <c r="C15" s="12"/>
    </row>
    <row r="16" spans="1:12" ht="17.25" x14ac:dyDescent="0.25">
      <c r="A16" s="2">
        <v>12</v>
      </c>
      <c r="B16" s="4" t="s">
        <v>11</v>
      </c>
      <c r="C16" s="12"/>
    </row>
    <row r="17" spans="1:3" customFormat="1" ht="17.25" x14ac:dyDescent="0.25">
      <c r="A17" s="2">
        <v>13</v>
      </c>
      <c r="B17" s="4" t="s">
        <v>12</v>
      </c>
      <c r="C17" s="12"/>
    </row>
    <row r="18" spans="1:3" customFormat="1" ht="17.25" x14ac:dyDescent="0.25">
      <c r="A18" s="2">
        <v>14</v>
      </c>
      <c r="B18" s="4" t="s">
        <v>13</v>
      </c>
      <c r="C18" s="12"/>
    </row>
    <row r="19" spans="1:3" customFormat="1" ht="17.25" x14ac:dyDescent="0.25">
      <c r="A19" s="2">
        <v>15</v>
      </c>
      <c r="B19" s="4" t="s">
        <v>14</v>
      </c>
      <c r="C19" s="12"/>
    </row>
    <row r="20" spans="1:3" customFormat="1" ht="17.25" x14ac:dyDescent="0.25">
      <c r="A20" s="2">
        <v>16</v>
      </c>
      <c r="B20" s="4" t="s">
        <v>15</v>
      </c>
      <c r="C20" s="12"/>
    </row>
    <row r="21" spans="1:3" customFormat="1" ht="17.25" x14ac:dyDescent="0.25">
      <c r="A21" s="2">
        <v>17</v>
      </c>
      <c r="B21" s="4" t="s">
        <v>16</v>
      </c>
      <c r="C21" s="12"/>
    </row>
    <row r="22" spans="1:3" customFormat="1" ht="17.25" x14ac:dyDescent="0.25">
      <c r="A22" s="2">
        <v>18</v>
      </c>
      <c r="B22" s="4" t="s">
        <v>17</v>
      </c>
      <c r="C22" s="12"/>
    </row>
    <row r="23" spans="1:3" customFormat="1" ht="17.25" x14ac:dyDescent="0.25">
      <c r="A23" s="2">
        <v>19</v>
      </c>
      <c r="B23" s="4" t="s">
        <v>18</v>
      </c>
      <c r="C23" s="12"/>
    </row>
    <row r="24" spans="1:3" customFormat="1" ht="17.25" x14ac:dyDescent="0.25">
      <c r="A24" s="2">
        <v>20</v>
      </c>
      <c r="B24" s="4" t="s">
        <v>19</v>
      </c>
      <c r="C24" s="12"/>
    </row>
    <row r="25" spans="1:3" customFormat="1" ht="34.5" x14ac:dyDescent="0.25">
      <c r="A25" s="2">
        <v>21</v>
      </c>
      <c r="B25" s="4" t="s">
        <v>20</v>
      </c>
      <c r="C25" s="12"/>
    </row>
    <row r="26" spans="1:3" customFormat="1" ht="17.25" x14ac:dyDescent="0.25">
      <c r="A26" s="2">
        <v>22</v>
      </c>
      <c r="B26" s="4" t="s">
        <v>21</v>
      </c>
      <c r="C26" s="12"/>
    </row>
    <row r="27" spans="1:3" customFormat="1" ht="34.5" x14ac:dyDescent="0.25">
      <c r="A27" s="2">
        <v>23</v>
      </c>
      <c r="B27" s="4" t="s">
        <v>22</v>
      </c>
      <c r="C27" s="12"/>
    </row>
    <row r="28" spans="1:3" customFormat="1" ht="34.5" x14ac:dyDescent="0.25">
      <c r="A28" s="2">
        <v>24</v>
      </c>
      <c r="B28" s="5" t="s">
        <v>23</v>
      </c>
      <c r="C28" s="12"/>
    </row>
    <row r="29" spans="1:3" customFormat="1" ht="17.25" x14ac:dyDescent="0.25">
      <c r="A29" s="2">
        <v>25</v>
      </c>
      <c r="B29" s="4" t="s">
        <v>24</v>
      </c>
      <c r="C29" s="12"/>
    </row>
  </sheetData>
  <mergeCells count="6">
    <mergeCell ref="I4:J4"/>
    <mergeCell ref="D2:J2"/>
    <mergeCell ref="K4:L4"/>
    <mergeCell ref="A2:B2"/>
    <mergeCell ref="E4:F4"/>
    <mergeCell ref="G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B33"/>
  <sheetViews>
    <sheetView topLeftCell="A9" workbookViewId="0">
      <selection activeCell="C32" sqref="C32"/>
    </sheetView>
  </sheetViews>
  <sheetFormatPr defaultRowHeight="15.75" x14ac:dyDescent="0.25"/>
  <cols>
    <col min="1" max="1" width="3.7109375" customWidth="1"/>
    <col min="2" max="2" width="20" customWidth="1"/>
    <col min="3" max="3" width="6.28515625" style="7" customWidth="1"/>
    <col min="4" max="4" width="5.7109375" style="10" customWidth="1"/>
    <col min="5" max="5" width="6.28515625" style="10" customWidth="1"/>
    <col min="6" max="6" width="5.28515625" style="10" customWidth="1"/>
    <col min="7" max="7" width="6.28515625" style="10" customWidth="1"/>
    <col min="8" max="8" width="5.5703125" style="10" customWidth="1"/>
    <col min="9" max="9" width="6.28515625" style="10" customWidth="1"/>
    <col min="10" max="10" width="5.42578125" style="10" customWidth="1"/>
    <col min="11" max="11" width="6.28515625" style="10" customWidth="1"/>
    <col min="12" max="12" width="5.5703125" style="10" customWidth="1"/>
    <col min="13" max="13" width="6.28515625" style="10" customWidth="1"/>
    <col min="14" max="14" width="5.7109375" style="10" customWidth="1"/>
    <col min="15" max="15" width="6.28515625" style="10" customWidth="1"/>
    <col min="16" max="16" width="5.28515625" style="10" customWidth="1"/>
    <col min="17" max="17" width="6.28515625" style="10" customWidth="1"/>
    <col min="18" max="18" width="5.5703125" style="10" customWidth="1"/>
    <col min="19" max="19" width="6.28515625" style="10" customWidth="1"/>
    <col min="20" max="20" width="6" style="10" customWidth="1"/>
    <col min="21" max="21" width="6.28515625" style="10" customWidth="1"/>
    <col min="22" max="22" width="5.7109375" style="10" customWidth="1"/>
    <col min="23" max="23" width="6.28515625" style="10" customWidth="1"/>
    <col min="24" max="24" width="5.5703125" style="10" customWidth="1"/>
    <col min="25" max="26" width="6.28515625" style="10" customWidth="1"/>
    <col min="27" max="27" width="7.7109375" style="7" customWidth="1"/>
    <col min="28" max="28" width="6.85546875" customWidth="1"/>
  </cols>
  <sheetData>
    <row r="1" spans="1:28" ht="11.25" customHeight="1" x14ac:dyDescent="0.25"/>
    <row r="2" spans="1:28" ht="30" customHeight="1" x14ac:dyDescent="0.25">
      <c r="A2" s="70" t="s">
        <v>52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</row>
    <row r="3" spans="1:28" s="10" customFormat="1" thickBot="1" x14ac:dyDescent="0.3">
      <c r="A3" s="29"/>
      <c r="B3" s="29"/>
      <c r="C3" s="74" t="s">
        <v>40</v>
      </c>
      <c r="D3" s="74"/>
      <c r="E3" s="74" t="s">
        <v>41</v>
      </c>
      <c r="F3" s="74"/>
      <c r="G3" s="74" t="s">
        <v>42</v>
      </c>
      <c r="H3" s="74"/>
      <c r="I3" s="69" t="s">
        <v>43</v>
      </c>
      <c r="J3" s="69"/>
      <c r="K3" s="69" t="s">
        <v>44</v>
      </c>
      <c r="L3" s="69"/>
      <c r="M3" s="69" t="s">
        <v>45</v>
      </c>
      <c r="N3" s="69"/>
      <c r="O3" s="69" t="s">
        <v>46</v>
      </c>
      <c r="P3" s="69"/>
      <c r="Q3" s="69" t="s">
        <v>47</v>
      </c>
      <c r="R3" s="69"/>
      <c r="S3" s="69" t="s">
        <v>48</v>
      </c>
      <c r="T3" s="69"/>
      <c r="U3" s="69" t="s">
        <v>31</v>
      </c>
      <c r="V3" s="69"/>
      <c r="W3" s="69" t="s">
        <v>32</v>
      </c>
      <c r="X3" s="69"/>
      <c r="Y3" s="69" t="s">
        <v>33</v>
      </c>
      <c r="Z3" s="69"/>
      <c r="AA3" s="75" t="s">
        <v>38</v>
      </c>
      <c r="AB3" s="75"/>
    </row>
    <row r="4" spans="1:28" ht="19.5" customHeight="1" thickBot="1" x14ac:dyDescent="0.3">
      <c r="A4" s="79" t="s">
        <v>25</v>
      </c>
      <c r="B4" s="78" t="s">
        <v>26</v>
      </c>
      <c r="C4" s="73">
        <v>1</v>
      </c>
      <c r="D4" s="72"/>
      <c r="E4" s="71">
        <v>2</v>
      </c>
      <c r="F4" s="72"/>
      <c r="G4" s="71">
        <v>3</v>
      </c>
      <c r="H4" s="72"/>
      <c r="I4" s="71">
        <v>4</v>
      </c>
      <c r="J4" s="72"/>
      <c r="K4" s="71">
        <v>5</v>
      </c>
      <c r="L4" s="72"/>
      <c r="M4" s="71">
        <v>6</v>
      </c>
      <c r="N4" s="72"/>
      <c r="O4" s="71">
        <v>7</v>
      </c>
      <c r="P4" s="72"/>
      <c r="Q4" s="71">
        <v>8</v>
      </c>
      <c r="R4" s="72"/>
      <c r="S4" s="71">
        <v>9</v>
      </c>
      <c r="T4" s="72"/>
      <c r="U4" s="71">
        <v>10</v>
      </c>
      <c r="V4" s="72"/>
      <c r="W4" s="71">
        <v>11</v>
      </c>
      <c r="X4" s="72"/>
      <c r="Y4" s="71">
        <v>12</v>
      </c>
      <c r="Z4" s="72"/>
      <c r="AA4" s="76"/>
      <c r="AB4" s="77"/>
    </row>
    <row r="5" spans="1:28" ht="18.75" customHeight="1" thickBot="1" x14ac:dyDescent="0.3">
      <c r="A5" s="79"/>
      <c r="B5" s="78"/>
      <c r="C5" s="46" t="s">
        <v>34</v>
      </c>
      <c r="D5" s="30" t="s">
        <v>35</v>
      </c>
      <c r="E5" s="30" t="s">
        <v>34</v>
      </c>
      <c r="F5" s="30" t="s">
        <v>35</v>
      </c>
      <c r="G5" s="30" t="s">
        <v>34</v>
      </c>
      <c r="H5" s="30" t="s">
        <v>35</v>
      </c>
      <c r="I5" s="30" t="s">
        <v>34</v>
      </c>
      <c r="J5" s="30" t="s">
        <v>35</v>
      </c>
      <c r="K5" s="30" t="s">
        <v>34</v>
      </c>
      <c r="L5" s="30" t="s">
        <v>35</v>
      </c>
      <c r="M5" s="30" t="s">
        <v>34</v>
      </c>
      <c r="N5" s="30" t="s">
        <v>35</v>
      </c>
      <c r="O5" s="30" t="s">
        <v>34</v>
      </c>
      <c r="P5" s="30" t="s">
        <v>35</v>
      </c>
      <c r="Q5" s="30" t="s">
        <v>34</v>
      </c>
      <c r="R5" s="30" t="s">
        <v>35</v>
      </c>
      <c r="S5" s="30" t="s">
        <v>34</v>
      </c>
      <c r="T5" s="30" t="s">
        <v>35</v>
      </c>
      <c r="U5" s="30" t="s">
        <v>34</v>
      </c>
      <c r="V5" s="30" t="s">
        <v>35</v>
      </c>
      <c r="W5" s="30" t="s">
        <v>34</v>
      </c>
      <c r="X5" s="30" t="s">
        <v>35</v>
      </c>
      <c r="Y5" s="30" t="s">
        <v>34</v>
      </c>
      <c r="Z5" s="30" t="s">
        <v>35</v>
      </c>
      <c r="AA5" s="30" t="s">
        <v>34</v>
      </c>
      <c r="AB5" s="30" t="s">
        <v>35</v>
      </c>
    </row>
    <row r="6" spans="1:28" s="39" customFormat="1" ht="33" customHeight="1" x14ac:dyDescent="0.25">
      <c r="A6" s="31">
        <v>1</v>
      </c>
      <c r="B6" s="37" t="s">
        <v>0</v>
      </c>
      <c r="C6" s="31">
        <v>141</v>
      </c>
      <c r="D6" s="50">
        <f>IFERROR(C6/$C$18,"")</f>
        <v>0.14156626506024098</v>
      </c>
      <c r="E6" s="31"/>
      <c r="F6" s="50" t="str">
        <f>IFERROR(E6/$E$18,"")</f>
        <v/>
      </c>
      <c r="G6" s="31"/>
      <c r="H6" s="50" t="str">
        <f>IFERROR(G6/$G$18,"")</f>
        <v/>
      </c>
      <c r="I6" s="31"/>
      <c r="J6" s="50" t="str">
        <f>IFERROR(I6/$I$18,"")</f>
        <v/>
      </c>
      <c r="K6" s="31"/>
      <c r="L6" s="50" t="str">
        <f>IFERROR(K6/$K$18,"")</f>
        <v/>
      </c>
      <c r="M6" s="31"/>
      <c r="N6" s="50" t="str">
        <f>IFERROR(M6/$M$18,"")</f>
        <v/>
      </c>
      <c r="O6" s="31"/>
      <c r="P6" s="50" t="str">
        <f>IFERROR(O6/$O$18,"")</f>
        <v/>
      </c>
      <c r="Q6" s="31"/>
      <c r="R6" s="50" t="str">
        <f>IFERROR(Q6/$Q$18,"")</f>
        <v/>
      </c>
      <c r="S6" s="31"/>
      <c r="T6" s="50" t="str">
        <f>IFERROR(S6/$S$18,"")</f>
        <v/>
      </c>
      <c r="U6" s="31"/>
      <c r="V6" s="50" t="str">
        <f>IFERROR(U6/$U$18,"")</f>
        <v/>
      </c>
      <c r="W6" s="31"/>
      <c r="X6" s="50" t="str">
        <f>IFERROR(W6/$W$18,"")</f>
        <v/>
      </c>
      <c r="Y6" s="31"/>
      <c r="Z6" s="50" t="str">
        <f>IFERROR(Y6/$Y$18,"")</f>
        <v/>
      </c>
      <c r="AA6" s="51">
        <f>SUMIF($C$5:$Z$5,"Քանակ",C6:Z17)</f>
        <v>141</v>
      </c>
      <c r="AB6" s="52">
        <f>IFERROR(AA6/$AA$18,"")</f>
        <v>0.14156626506024098</v>
      </c>
    </row>
    <row r="7" spans="1:28" s="39" customFormat="1" ht="33" customHeight="1" x14ac:dyDescent="0.25">
      <c r="A7" s="32">
        <v>2</v>
      </c>
      <c r="B7" s="36" t="s">
        <v>1</v>
      </c>
      <c r="C7" s="49">
        <v>52</v>
      </c>
      <c r="D7" s="48">
        <f>IFERROR(C7/$C$18,"")</f>
        <v>5.2208835341365459E-2</v>
      </c>
      <c r="E7" s="49"/>
      <c r="F7" s="50" t="str">
        <f>IFERROR(E7/$E$18,"")</f>
        <v/>
      </c>
      <c r="G7" s="53"/>
      <c r="H7" s="50" t="str">
        <f>IFERROR(G7/$G$18,"")</f>
        <v/>
      </c>
      <c r="I7" s="54"/>
      <c r="J7" s="50" t="str">
        <f>IFERROR(I7/$I$18,"")</f>
        <v/>
      </c>
      <c r="K7" s="54"/>
      <c r="L7" s="50" t="str">
        <f>IFERROR(K7/$K$18,"")</f>
        <v/>
      </c>
      <c r="M7" s="54"/>
      <c r="N7" s="50" t="str">
        <f>IFERROR(M7/$M$18,"")</f>
        <v/>
      </c>
      <c r="O7" s="54"/>
      <c r="P7" s="50" t="str">
        <f>IFERROR(O7/$O$18,"")</f>
        <v/>
      </c>
      <c r="Q7" s="54"/>
      <c r="R7" s="50" t="str">
        <f>IFERROR(Q7/$Q$18,"")</f>
        <v/>
      </c>
      <c r="S7" s="54"/>
      <c r="T7" s="50" t="str">
        <f>IFERROR(S7/$S$18,"")</f>
        <v/>
      </c>
      <c r="U7" s="54"/>
      <c r="V7" s="50" t="str">
        <f>IFERROR(U7/$U$18,"")</f>
        <v/>
      </c>
      <c r="W7" s="54"/>
      <c r="X7" s="50" t="str">
        <f>IFERROR(W7/$W$18,"")</f>
        <v/>
      </c>
      <c r="Y7" s="54"/>
      <c r="Z7" s="50" t="str">
        <f>IFERROR(Y7/$Y$18,"")</f>
        <v/>
      </c>
      <c r="AA7" s="51">
        <f>SUMIF($C$5:$Z$5,"Քանակ",C7:Z18)</f>
        <v>52</v>
      </c>
      <c r="AB7" s="52">
        <f>IFERROR(AA7/$AA$18,"")</f>
        <v>5.2208835341365459E-2</v>
      </c>
    </row>
    <row r="8" spans="1:28" s="39" customFormat="1" ht="33" customHeight="1" x14ac:dyDescent="0.25">
      <c r="A8" s="31">
        <v>3</v>
      </c>
      <c r="B8" s="36" t="s">
        <v>2</v>
      </c>
      <c r="C8" s="49">
        <v>69</v>
      </c>
      <c r="D8" s="48">
        <f>IFERROR(C8/$C$18,"")</f>
        <v>6.9277108433734941E-2</v>
      </c>
      <c r="E8" s="49"/>
      <c r="F8" s="50" t="str">
        <f>IFERROR(E8/$E$18,"")</f>
        <v/>
      </c>
      <c r="G8" s="49"/>
      <c r="H8" s="50" t="str">
        <f>IFERROR(G8/$G$18,"")</f>
        <v/>
      </c>
      <c r="I8" s="54"/>
      <c r="J8" s="50" t="str">
        <f>IFERROR(I8/$I$18,"")</f>
        <v/>
      </c>
      <c r="K8" s="54"/>
      <c r="L8" s="50" t="str">
        <f>IFERROR(K8/$K$18,"")</f>
        <v/>
      </c>
      <c r="M8" s="54"/>
      <c r="N8" s="50" t="str">
        <f>IFERROR(M8/$M$18,"")</f>
        <v/>
      </c>
      <c r="O8" s="54"/>
      <c r="P8" s="50" t="str">
        <f>IFERROR(O8/$O$18,"")</f>
        <v/>
      </c>
      <c r="Q8" s="54"/>
      <c r="R8" s="50" t="str">
        <f>IFERROR(Q8/$Q$18,"")</f>
        <v/>
      </c>
      <c r="S8" s="54"/>
      <c r="T8" s="50" t="str">
        <f>IFERROR(S8/$S$18,"")</f>
        <v/>
      </c>
      <c r="U8" s="54"/>
      <c r="V8" s="50" t="str">
        <f>IFERROR(U8/$U$18,"")</f>
        <v/>
      </c>
      <c r="W8" s="54"/>
      <c r="X8" s="50" t="str">
        <f>IFERROR(W8/$W$18,"")</f>
        <v/>
      </c>
      <c r="Y8" s="54"/>
      <c r="Z8" s="50" t="str">
        <f>IFERROR(Y8/$Y$18,"")</f>
        <v/>
      </c>
      <c r="AA8" s="51">
        <f>SUMIF($C$5:$Z$5,"Քանակ",C8:Z19)</f>
        <v>69</v>
      </c>
      <c r="AB8" s="52">
        <f>IFERROR(AA8/$AA$18,"")</f>
        <v>6.9277108433734941E-2</v>
      </c>
    </row>
    <row r="9" spans="1:28" s="39" customFormat="1" ht="39.75" customHeight="1" x14ac:dyDescent="0.25">
      <c r="A9" s="32">
        <v>4</v>
      </c>
      <c r="B9" s="36" t="s">
        <v>3</v>
      </c>
      <c r="C9" s="49">
        <v>107</v>
      </c>
      <c r="D9" s="48">
        <f>IFERROR(C9/$C$18,"")</f>
        <v>0.10742971887550201</v>
      </c>
      <c r="E9" s="49"/>
      <c r="F9" s="50" t="str">
        <f>IFERROR(E9/$E$18,"")</f>
        <v/>
      </c>
      <c r="G9" s="49"/>
      <c r="H9" s="50" t="str">
        <f>IFERROR(G9/$G$18,"")</f>
        <v/>
      </c>
      <c r="I9" s="54"/>
      <c r="J9" s="50" t="str">
        <f>IFERROR(I9/$I$18,"")</f>
        <v/>
      </c>
      <c r="K9" s="54"/>
      <c r="L9" s="50" t="str">
        <f>IFERROR(K9/$K$18,"")</f>
        <v/>
      </c>
      <c r="M9" s="54"/>
      <c r="N9" s="50" t="str">
        <f>IFERROR(M9/$M$18,"")</f>
        <v/>
      </c>
      <c r="O9" s="54"/>
      <c r="P9" s="50" t="str">
        <f>IFERROR(O9/$O$18,"")</f>
        <v/>
      </c>
      <c r="Q9" s="54"/>
      <c r="R9" s="50" t="str">
        <f>IFERROR(Q9/$Q$18,"")</f>
        <v/>
      </c>
      <c r="S9" s="54"/>
      <c r="T9" s="50" t="str">
        <f>IFERROR(S9/$S$18,"")</f>
        <v/>
      </c>
      <c r="U9" s="54"/>
      <c r="V9" s="50" t="str">
        <f>IFERROR(U9/$U$18,"")</f>
        <v/>
      </c>
      <c r="W9" s="54"/>
      <c r="X9" s="50" t="str">
        <f>IFERROR(W9/$W$18,"")</f>
        <v/>
      </c>
      <c r="Y9" s="54"/>
      <c r="Z9" s="50" t="str">
        <f>IFERROR(Y9/$Y$18,"")</f>
        <v/>
      </c>
      <c r="AA9" s="51">
        <f>SUMIF($C$5:$Z$5,"Քանակ",C9:Z20)</f>
        <v>107</v>
      </c>
      <c r="AB9" s="52">
        <f>IFERROR(AA9/$AA$18,"")</f>
        <v>0.10742971887550201</v>
      </c>
    </row>
    <row r="10" spans="1:28" s="39" customFormat="1" ht="39.75" customHeight="1" x14ac:dyDescent="0.25">
      <c r="A10" s="31">
        <v>5</v>
      </c>
      <c r="B10" s="36" t="s">
        <v>5</v>
      </c>
      <c r="C10" s="49">
        <v>127</v>
      </c>
      <c r="D10" s="48">
        <f>IFERROR(C10/$C$18,"")</f>
        <v>0.12751004016064257</v>
      </c>
      <c r="E10" s="49"/>
      <c r="F10" s="50" t="str">
        <f>IFERROR(E10/$E$18,"")</f>
        <v/>
      </c>
      <c r="G10" s="49"/>
      <c r="H10" s="50" t="str">
        <f>IFERROR(G10/$G$18,"")</f>
        <v/>
      </c>
      <c r="I10" s="54"/>
      <c r="J10" s="50" t="str">
        <f>IFERROR(I10/$I$18,"")</f>
        <v/>
      </c>
      <c r="K10" s="54"/>
      <c r="L10" s="50" t="str">
        <f>IFERROR(K10/$K$18,"")</f>
        <v/>
      </c>
      <c r="M10" s="54"/>
      <c r="N10" s="50" t="str">
        <f>IFERROR(M10/$M$18,"")</f>
        <v/>
      </c>
      <c r="O10" s="54"/>
      <c r="P10" s="50" t="str">
        <f>IFERROR(O10/$O$18,"")</f>
        <v/>
      </c>
      <c r="Q10" s="54"/>
      <c r="R10" s="50" t="str">
        <f>IFERROR(Q10/$Q$18,"")</f>
        <v/>
      </c>
      <c r="S10" s="54"/>
      <c r="T10" s="50" t="str">
        <f>IFERROR(S10/$S$18,"")</f>
        <v/>
      </c>
      <c r="U10" s="54"/>
      <c r="V10" s="50" t="str">
        <f>IFERROR(U10/$U$18,"")</f>
        <v/>
      </c>
      <c r="W10" s="54"/>
      <c r="X10" s="50" t="str">
        <f>IFERROR(W10/$W$18,"")</f>
        <v/>
      </c>
      <c r="Y10" s="54"/>
      <c r="Z10" s="50" t="str">
        <f>IFERROR(Y10/$Y$18,"")</f>
        <v/>
      </c>
      <c r="AA10" s="51">
        <f>SUMIF($C$5:$Z$5,"Քանակ",C10:Z21)</f>
        <v>127</v>
      </c>
      <c r="AB10" s="52">
        <f>IFERROR(AA10/$AA$18,"")</f>
        <v>0.12751004016064257</v>
      </c>
    </row>
    <row r="11" spans="1:28" s="39" customFormat="1" ht="39.75" customHeight="1" x14ac:dyDescent="0.25">
      <c r="A11" s="32">
        <v>6</v>
      </c>
      <c r="B11" s="36" t="s">
        <v>6</v>
      </c>
      <c r="C11" s="49">
        <v>97</v>
      </c>
      <c r="D11" s="48">
        <f>IFERROR(C11/$C$18,"")</f>
        <v>9.7389558232931731E-2</v>
      </c>
      <c r="E11" s="54"/>
      <c r="F11" s="50" t="str">
        <f>IFERROR(E11/$E$18,"")</f>
        <v/>
      </c>
      <c r="G11" s="49"/>
      <c r="H11" s="50" t="str">
        <f>IFERROR(G11/$G$18,"")</f>
        <v/>
      </c>
      <c r="I11" s="54"/>
      <c r="J11" s="50" t="str">
        <f>IFERROR(I11/$I$18,"")</f>
        <v/>
      </c>
      <c r="K11" s="54"/>
      <c r="L11" s="50" t="str">
        <f>IFERROR(K11/$K$18,"")</f>
        <v/>
      </c>
      <c r="M11" s="54"/>
      <c r="N11" s="50" t="str">
        <f>IFERROR(M11/$M$18,"")</f>
        <v/>
      </c>
      <c r="O11" s="54"/>
      <c r="P11" s="50" t="str">
        <f>IFERROR(O11/$O$18,"")</f>
        <v/>
      </c>
      <c r="Q11" s="54"/>
      <c r="R11" s="50" t="str">
        <f>IFERROR(Q11/$Q$18,"")</f>
        <v/>
      </c>
      <c r="S11" s="54"/>
      <c r="T11" s="50" t="str">
        <f>IFERROR(S11/$S$18,"")</f>
        <v/>
      </c>
      <c r="U11" s="54"/>
      <c r="V11" s="50" t="str">
        <f>IFERROR(U11/$U$18,"")</f>
        <v/>
      </c>
      <c r="W11" s="54"/>
      <c r="X11" s="50" t="str">
        <f>IFERROR(W11/$W$18,"")</f>
        <v/>
      </c>
      <c r="Y11" s="54"/>
      <c r="Z11" s="50" t="str">
        <f>IFERROR(Y11/$Y$18,"")</f>
        <v/>
      </c>
      <c r="AA11" s="51">
        <f>SUMIF($C$5:$Z$5,"Քանակ",C11:Z22)</f>
        <v>97</v>
      </c>
      <c r="AB11" s="52">
        <f>IFERROR(AA11/$AA$18,"")</f>
        <v>9.7389558232931731E-2</v>
      </c>
    </row>
    <row r="12" spans="1:28" s="39" customFormat="1" ht="39.75" customHeight="1" x14ac:dyDescent="0.25">
      <c r="A12" s="31">
        <v>7</v>
      </c>
      <c r="B12" s="36" t="s">
        <v>51</v>
      </c>
      <c r="C12" s="55">
        <v>238</v>
      </c>
      <c r="D12" s="48">
        <f>IFERROR(C12/$C$18,"")</f>
        <v>0.23895582329317269</v>
      </c>
      <c r="E12" s="55"/>
      <c r="F12" s="50" t="str">
        <f>IFERROR(E12/$E$18,"")</f>
        <v/>
      </c>
      <c r="G12" s="55"/>
      <c r="H12" s="50" t="str">
        <f>IFERROR(G12/$G$18,"")</f>
        <v/>
      </c>
      <c r="I12" s="55"/>
      <c r="J12" s="50" t="str">
        <f>IFERROR(I12/$I$18,"")</f>
        <v/>
      </c>
      <c r="K12" s="55"/>
      <c r="L12" s="50" t="str">
        <f>IFERROR(K12/$K$18,"")</f>
        <v/>
      </c>
      <c r="M12" s="55"/>
      <c r="N12" s="50" t="str">
        <f>IFERROR(M12/$M$18,"")</f>
        <v/>
      </c>
      <c r="O12" s="55"/>
      <c r="P12" s="50" t="str">
        <f>IFERROR(O12/$O$18,"")</f>
        <v/>
      </c>
      <c r="Q12" s="55"/>
      <c r="R12" s="50" t="str">
        <f>IFERROR(Q12/$Q$18,"")</f>
        <v/>
      </c>
      <c r="S12" s="55"/>
      <c r="T12" s="50" t="str">
        <f>IFERROR(S12/$S$18,"")</f>
        <v/>
      </c>
      <c r="U12" s="55"/>
      <c r="V12" s="50" t="str">
        <f>IFERROR(U12/$U$18,"")</f>
        <v/>
      </c>
      <c r="W12" s="55"/>
      <c r="X12" s="50" t="str">
        <f>IFERROR(W12/$W$18,"")</f>
        <v/>
      </c>
      <c r="Y12" s="55"/>
      <c r="Z12" s="50" t="str">
        <f>IFERROR(Y12/$Y$18,"")</f>
        <v/>
      </c>
      <c r="AA12" s="51">
        <f>SUMIF($C$5:$Z$5,"Քանակ",C12:Z23)</f>
        <v>238</v>
      </c>
      <c r="AB12" s="52">
        <f>IFERROR(AA12/$AA$18,"")</f>
        <v>0.23895582329317269</v>
      </c>
    </row>
    <row r="13" spans="1:28" s="39" customFormat="1" ht="39.75" hidden="1" customHeight="1" x14ac:dyDescent="0.25">
      <c r="A13" s="32">
        <v>8</v>
      </c>
      <c r="B13" s="36" t="s">
        <v>17</v>
      </c>
      <c r="C13" s="55"/>
      <c r="D13" s="48">
        <f>IFERROR(C13/$C$18,"")</f>
        <v>0</v>
      </c>
      <c r="E13" s="55"/>
      <c r="F13" s="50" t="str">
        <f>IFERROR(E13/$E$18,"")</f>
        <v/>
      </c>
      <c r="G13" s="55"/>
      <c r="H13" s="50" t="str">
        <f>IFERROR(G13/$G$18,"")</f>
        <v/>
      </c>
      <c r="I13" s="55"/>
      <c r="J13" s="50" t="str">
        <f>IFERROR(I13/$I$18,"")</f>
        <v/>
      </c>
      <c r="K13" s="55"/>
      <c r="L13" s="50" t="str">
        <f>IFERROR(K13/$K$18,"")</f>
        <v/>
      </c>
      <c r="M13" s="55"/>
      <c r="N13" s="50" t="str">
        <f>IFERROR(M13/$M$18,"")</f>
        <v/>
      </c>
      <c r="O13" s="55"/>
      <c r="P13" s="50" t="str">
        <f>IFERROR(O13/$O$18,"")</f>
        <v/>
      </c>
      <c r="Q13" s="55"/>
      <c r="R13" s="50" t="str">
        <f>IFERROR(Q13/$Q$18,"")</f>
        <v/>
      </c>
      <c r="S13" s="55"/>
      <c r="T13" s="50" t="str">
        <f>IFERROR(S13/$S$18,"")</f>
        <v/>
      </c>
      <c r="U13" s="55"/>
      <c r="V13" s="50" t="str">
        <f>IFERROR(U13/$U$18,"")</f>
        <v/>
      </c>
      <c r="W13" s="55"/>
      <c r="X13" s="50" t="str">
        <f>IFERROR(W13/$W$18,"")</f>
        <v/>
      </c>
      <c r="Y13" s="55"/>
      <c r="Z13" s="50" t="str">
        <f>IFERROR(Y13/$Y$18,"")</f>
        <v/>
      </c>
      <c r="AA13" s="51">
        <f>SUMIF($C$5:$Z$5,"Քանակ",C13:Z24)</f>
        <v>0</v>
      </c>
      <c r="AB13" s="52">
        <f>IFERROR(AA13/$AA$18,"")</f>
        <v>0</v>
      </c>
    </row>
    <row r="14" spans="1:28" s="39" customFormat="1" ht="39.75" hidden="1" customHeight="1" x14ac:dyDescent="0.25">
      <c r="A14" s="31">
        <v>9</v>
      </c>
      <c r="B14" s="36" t="s">
        <v>49</v>
      </c>
      <c r="C14" s="55"/>
      <c r="D14" s="48">
        <f>IFERROR(C14/$C$18,"")</f>
        <v>0</v>
      </c>
      <c r="E14" s="55"/>
      <c r="F14" s="50" t="str">
        <f>IFERROR(E14/$E$18,"")</f>
        <v/>
      </c>
      <c r="G14" s="55"/>
      <c r="H14" s="50" t="str">
        <f>IFERROR(G14/$G$18,"")</f>
        <v/>
      </c>
      <c r="I14" s="55"/>
      <c r="J14" s="50" t="str">
        <f>IFERROR(I14/$I$18,"")</f>
        <v/>
      </c>
      <c r="K14" s="55"/>
      <c r="L14" s="50" t="str">
        <f>IFERROR(K14/$K$18,"")</f>
        <v/>
      </c>
      <c r="M14" s="55"/>
      <c r="N14" s="50" t="str">
        <f>IFERROR(M14/$M$18,"")</f>
        <v/>
      </c>
      <c r="O14" s="55"/>
      <c r="P14" s="50" t="str">
        <f>IFERROR(O14/$O$18,"")</f>
        <v/>
      </c>
      <c r="Q14" s="55"/>
      <c r="R14" s="50" t="str">
        <f>IFERROR(Q14/$Q$18,"")</f>
        <v/>
      </c>
      <c r="S14" s="55"/>
      <c r="T14" s="50" t="str">
        <f>IFERROR(S14/$S$18,"")</f>
        <v/>
      </c>
      <c r="U14" s="55"/>
      <c r="V14" s="50" t="str">
        <f>IFERROR(U14/$U$18,"")</f>
        <v/>
      </c>
      <c r="W14" s="55"/>
      <c r="X14" s="50" t="str">
        <f>IFERROR(W14/$W$18,"")</f>
        <v/>
      </c>
      <c r="Y14" s="55"/>
      <c r="Z14" s="50" t="str">
        <f>IFERROR(Y14/$Y$18,"")</f>
        <v/>
      </c>
      <c r="AA14" s="51">
        <f>SUMIF($C$5:$Z$5,"Քանակ",C14:Z24)</f>
        <v>0</v>
      </c>
      <c r="AB14" s="52">
        <f>IFERROR(AA14/$AA$18,"")</f>
        <v>0</v>
      </c>
    </row>
    <row r="15" spans="1:28" s="39" customFormat="1" ht="39.75" customHeight="1" x14ac:dyDescent="0.25">
      <c r="A15" s="32">
        <v>8</v>
      </c>
      <c r="B15" s="36" t="s">
        <v>22</v>
      </c>
      <c r="C15" s="55">
        <v>12</v>
      </c>
      <c r="D15" s="48">
        <f>IFERROR(C15/$C$18,"")</f>
        <v>1.2048192771084338E-2</v>
      </c>
      <c r="E15" s="55"/>
      <c r="F15" s="50" t="str">
        <f>IFERROR(E15/$E$18,"")</f>
        <v/>
      </c>
      <c r="G15" s="55"/>
      <c r="H15" s="50" t="str">
        <f>IFERROR(G15/$G$18,"")</f>
        <v/>
      </c>
      <c r="I15" s="55"/>
      <c r="J15" s="50" t="str">
        <f>IFERROR(I15/$I$18,"")</f>
        <v/>
      </c>
      <c r="K15" s="55"/>
      <c r="L15" s="50" t="str">
        <f>IFERROR(K15/$K$18,"")</f>
        <v/>
      </c>
      <c r="M15" s="55"/>
      <c r="N15" s="50" t="str">
        <f>IFERROR(M15/$M$18,"")</f>
        <v/>
      </c>
      <c r="O15" s="55"/>
      <c r="P15" s="50" t="str">
        <f>IFERROR(O15/$O$18,"")</f>
        <v/>
      </c>
      <c r="Q15" s="55"/>
      <c r="R15" s="50" t="str">
        <f>IFERROR(Q15/$Q$18,"")</f>
        <v/>
      </c>
      <c r="S15" s="55"/>
      <c r="T15" s="50" t="str">
        <f>IFERROR(S15/$S$18,"")</f>
        <v/>
      </c>
      <c r="U15" s="55"/>
      <c r="V15" s="50" t="str">
        <f>IFERROR(U15/$U$18,"")</f>
        <v/>
      </c>
      <c r="W15" s="55"/>
      <c r="X15" s="50" t="str">
        <f>IFERROR(W15/$W$18,"")</f>
        <v/>
      </c>
      <c r="Y15" s="55"/>
      <c r="Z15" s="50" t="str">
        <f>IFERROR(Y15/$Y$18,"")</f>
        <v/>
      </c>
      <c r="AA15" s="51">
        <f>SUMIF($C$5:$Z$5,"Քանակ",C15:Z25)</f>
        <v>12</v>
      </c>
      <c r="AB15" s="52">
        <f>IFERROR(AA15/$AA$18,"")</f>
        <v>1.2048192771084338E-2</v>
      </c>
    </row>
    <row r="16" spans="1:28" s="39" customFormat="1" ht="39.75" customHeight="1" x14ac:dyDescent="0.25">
      <c r="A16" s="32">
        <v>9</v>
      </c>
      <c r="B16" s="36" t="s">
        <v>28</v>
      </c>
      <c r="C16" s="55">
        <v>0</v>
      </c>
      <c r="D16" s="48">
        <f>IFERROR(C16/$C$18,"")</f>
        <v>0</v>
      </c>
      <c r="E16" s="55"/>
      <c r="F16" s="50" t="str">
        <f>IFERROR(E16/$E$18,"")</f>
        <v/>
      </c>
      <c r="G16" s="55"/>
      <c r="H16" s="50" t="str">
        <f>IFERROR(G16/$G$18,"")</f>
        <v/>
      </c>
      <c r="I16" s="55"/>
      <c r="J16" s="50" t="str">
        <f>IFERROR(I16/$I$18,"")</f>
        <v/>
      </c>
      <c r="K16" s="55"/>
      <c r="L16" s="50" t="str">
        <f>IFERROR(K16/$K$18,"")</f>
        <v/>
      </c>
      <c r="M16" s="55"/>
      <c r="N16" s="50" t="str">
        <f>IFERROR(M16/$M$18,"")</f>
        <v/>
      </c>
      <c r="O16" s="55"/>
      <c r="P16" s="50" t="str">
        <f>IFERROR(O16/$O$18,"")</f>
        <v/>
      </c>
      <c r="Q16" s="55"/>
      <c r="R16" s="50" t="str">
        <f>IFERROR(Q16/$Q$18,"")</f>
        <v/>
      </c>
      <c r="S16" s="55"/>
      <c r="T16" s="50" t="str">
        <f>IFERROR(S16/$S$18,"")</f>
        <v/>
      </c>
      <c r="U16" s="55"/>
      <c r="V16" s="50" t="str">
        <f>IFERROR(U16/$U$18,"")</f>
        <v/>
      </c>
      <c r="W16" s="55"/>
      <c r="X16" s="50" t="str">
        <f>IFERROR(W16/$W$18,"")</f>
        <v/>
      </c>
      <c r="Y16" s="55"/>
      <c r="Z16" s="50" t="str">
        <f>IFERROR(Y16/$Y$18,"")</f>
        <v/>
      </c>
      <c r="AA16" s="51">
        <f>SUMIF($C$5:$Z$5,"Քանակ",C16:Z27)</f>
        <v>0</v>
      </c>
      <c r="AB16" s="52">
        <f>IFERROR(AA16/$AA$18,"")</f>
        <v>0</v>
      </c>
    </row>
    <row r="17" spans="1:28" s="39" customFormat="1" ht="21.75" customHeight="1" x14ac:dyDescent="0.25">
      <c r="A17" s="31">
        <v>10</v>
      </c>
      <c r="B17" s="35" t="s">
        <v>24</v>
      </c>
      <c r="C17" s="55">
        <v>153</v>
      </c>
      <c r="D17" s="48">
        <f>IFERROR(C17/$C$18,"")</f>
        <v>0.1536144578313253</v>
      </c>
      <c r="E17" s="55"/>
      <c r="F17" s="50" t="str">
        <f>IFERROR(E17/$E$18,"")</f>
        <v/>
      </c>
      <c r="G17" s="55"/>
      <c r="H17" s="50" t="str">
        <f>IFERROR(G17/$G$18,"")</f>
        <v/>
      </c>
      <c r="I17" s="55"/>
      <c r="J17" s="50" t="str">
        <f>IFERROR(I17/$I$18,"")</f>
        <v/>
      </c>
      <c r="K17" s="55"/>
      <c r="L17" s="50" t="str">
        <f>IFERROR(K17/$K$18,"")</f>
        <v/>
      </c>
      <c r="M17" s="55"/>
      <c r="N17" s="50" t="str">
        <f>IFERROR(M17/$M$18,"")</f>
        <v/>
      </c>
      <c r="O17" s="55"/>
      <c r="P17" s="50" t="str">
        <f>IFERROR(O17/$O$18,"")</f>
        <v/>
      </c>
      <c r="Q17" s="55"/>
      <c r="R17" s="50" t="str">
        <f>IFERROR(Q17/$Q$18,"")</f>
        <v/>
      </c>
      <c r="S17" s="55"/>
      <c r="T17" s="50" t="str">
        <f>IFERROR(S17/$S$18,"")</f>
        <v/>
      </c>
      <c r="U17" s="55"/>
      <c r="V17" s="50" t="str">
        <f>IFERROR(U17/$U$18,"")</f>
        <v/>
      </c>
      <c r="W17" s="55"/>
      <c r="X17" s="50" t="str">
        <f>IFERROR(W17/$W$18,"")</f>
        <v/>
      </c>
      <c r="Y17" s="55"/>
      <c r="Z17" s="50" t="str">
        <f>IFERROR(Y17/$Y$18,"")</f>
        <v/>
      </c>
      <c r="AA17" s="51">
        <f>SUMIF($C$5:$Z$5,"Քանակ",C17:Z28)</f>
        <v>153</v>
      </c>
      <c r="AB17" s="52">
        <f>IFERROR(AA17/$AA$18,"")</f>
        <v>0.1536144578313253</v>
      </c>
    </row>
    <row r="18" spans="1:28" s="40" customFormat="1" ht="25.5" customHeight="1" x14ac:dyDescent="0.25">
      <c r="A18" s="80" t="s">
        <v>38</v>
      </c>
      <c r="B18" s="80"/>
      <c r="C18" s="56">
        <f>SUM(C6:C17)</f>
        <v>996</v>
      </c>
      <c r="D18" s="57">
        <f>SUM(D6:D17)</f>
        <v>1</v>
      </c>
      <c r="E18" s="56">
        <f>SUM(E6:E17)</f>
        <v>0</v>
      </c>
      <c r="F18" s="57">
        <f>SUM(F6:F17)</f>
        <v>0</v>
      </c>
      <c r="G18" s="56">
        <f>SUM(G6:G17)</f>
        <v>0</v>
      </c>
      <c r="H18" s="57">
        <f>SUM(H6:H17)</f>
        <v>0</v>
      </c>
      <c r="I18" s="56">
        <f>SUM(I6:I17)</f>
        <v>0</v>
      </c>
      <c r="J18" s="57">
        <f>SUM(J6:J17)</f>
        <v>0</v>
      </c>
      <c r="K18" s="56">
        <f>SUM(K6:K17)</f>
        <v>0</v>
      </c>
      <c r="L18" s="57">
        <f>SUM(L6:L17)</f>
        <v>0</v>
      </c>
      <c r="M18" s="56">
        <f>SUM(M6:M17)</f>
        <v>0</v>
      </c>
      <c r="N18" s="57">
        <f>SUM(N6:N17)</f>
        <v>0</v>
      </c>
      <c r="O18" s="56">
        <f>SUM(O6:O17)</f>
        <v>0</v>
      </c>
      <c r="P18" s="57">
        <f>SUM(P6:P17)</f>
        <v>0</v>
      </c>
      <c r="Q18" s="56">
        <f>SUM(Q6:Q17)</f>
        <v>0</v>
      </c>
      <c r="R18" s="57">
        <f>SUM(R6:R17)</f>
        <v>0</v>
      </c>
      <c r="S18" s="56">
        <f>SUM(S6:S17)</f>
        <v>0</v>
      </c>
      <c r="T18" s="57">
        <f>SUM(T6:T17)</f>
        <v>0</v>
      </c>
      <c r="U18" s="56">
        <f>SUM(U6:U17)</f>
        <v>0</v>
      </c>
      <c r="V18" s="57">
        <f>SUM(V6:V17)</f>
        <v>0</v>
      </c>
      <c r="W18" s="56">
        <f>SUM(W6:W17)</f>
        <v>0</v>
      </c>
      <c r="X18" s="57">
        <f>SUM(X6:X17)</f>
        <v>0</v>
      </c>
      <c r="Y18" s="56">
        <f>SUM(Y6:Y17)</f>
        <v>0</v>
      </c>
      <c r="Z18" s="57">
        <f>SUM(Z6:Z17)</f>
        <v>0</v>
      </c>
      <c r="AA18" s="58">
        <f>SUM(AA6:AA17)</f>
        <v>996</v>
      </c>
      <c r="AB18" s="56"/>
    </row>
    <row r="20" spans="1:28" ht="30" customHeight="1" x14ac:dyDescent="0.25">
      <c r="A20" s="70" t="s">
        <v>53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</row>
    <row r="21" spans="1:28" thickBot="1" x14ac:dyDescent="0.3">
      <c r="A21" s="29"/>
      <c r="B21" s="29"/>
      <c r="C21" s="74" t="s">
        <v>40</v>
      </c>
      <c r="D21" s="74"/>
      <c r="E21" s="74" t="s">
        <v>41</v>
      </c>
      <c r="F21" s="74"/>
      <c r="G21" s="74" t="s">
        <v>42</v>
      </c>
      <c r="H21" s="74"/>
      <c r="I21" s="69" t="s">
        <v>43</v>
      </c>
      <c r="J21" s="69"/>
      <c r="K21" s="69" t="s">
        <v>44</v>
      </c>
      <c r="L21" s="69"/>
      <c r="M21" s="69" t="s">
        <v>45</v>
      </c>
      <c r="N21" s="69"/>
      <c r="O21" s="69" t="s">
        <v>46</v>
      </c>
      <c r="P21" s="69"/>
      <c r="Q21" s="69" t="s">
        <v>47</v>
      </c>
      <c r="R21" s="69"/>
      <c r="S21" s="69" t="s">
        <v>48</v>
      </c>
      <c r="T21" s="69"/>
      <c r="U21" s="69" t="s">
        <v>31</v>
      </c>
      <c r="V21" s="69"/>
      <c r="W21" s="69" t="s">
        <v>32</v>
      </c>
      <c r="X21" s="69"/>
      <c r="Y21" s="69" t="s">
        <v>33</v>
      </c>
      <c r="Z21" s="69"/>
      <c r="AA21" s="75" t="s">
        <v>38</v>
      </c>
      <c r="AB21" s="75"/>
    </row>
    <row r="22" spans="1:28" thickBot="1" x14ac:dyDescent="0.3">
      <c r="A22" s="81" t="s">
        <v>25</v>
      </c>
      <c r="B22" s="83" t="s">
        <v>26</v>
      </c>
      <c r="C22" s="71">
        <v>1</v>
      </c>
      <c r="D22" s="72"/>
      <c r="E22" s="71">
        <v>2</v>
      </c>
      <c r="F22" s="72"/>
      <c r="G22" s="71">
        <v>3</v>
      </c>
      <c r="H22" s="72"/>
      <c r="I22" s="71">
        <v>4</v>
      </c>
      <c r="J22" s="72"/>
      <c r="K22" s="71">
        <v>5</v>
      </c>
      <c r="L22" s="72"/>
      <c r="M22" s="71">
        <v>6</v>
      </c>
      <c r="N22" s="72"/>
      <c r="O22" s="71">
        <v>7</v>
      </c>
      <c r="P22" s="72"/>
      <c r="Q22" s="71">
        <v>8</v>
      </c>
      <c r="R22" s="72"/>
      <c r="S22" s="71">
        <v>9</v>
      </c>
      <c r="T22" s="72"/>
      <c r="U22" s="71">
        <v>10</v>
      </c>
      <c r="V22" s="72"/>
      <c r="W22" s="71">
        <v>11</v>
      </c>
      <c r="X22" s="72"/>
      <c r="Y22" s="71">
        <v>12</v>
      </c>
      <c r="Z22" s="72"/>
      <c r="AA22" s="76"/>
      <c r="AB22" s="77"/>
    </row>
    <row r="23" spans="1:28" ht="26.25" thickBot="1" x14ac:dyDescent="0.3">
      <c r="A23" s="82"/>
      <c r="B23" s="84"/>
      <c r="C23" s="30" t="s">
        <v>34</v>
      </c>
      <c r="D23" s="30" t="s">
        <v>35</v>
      </c>
      <c r="E23" s="30" t="s">
        <v>34</v>
      </c>
      <c r="F23" s="30" t="s">
        <v>35</v>
      </c>
      <c r="G23" s="30" t="s">
        <v>34</v>
      </c>
      <c r="H23" s="30" t="s">
        <v>35</v>
      </c>
      <c r="I23" s="30" t="s">
        <v>34</v>
      </c>
      <c r="J23" s="30" t="s">
        <v>35</v>
      </c>
      <c r="K23" s="30" t="s">
        <v>34</v>
      </c>
      <c r="L23" s="30" t="s">
        <v>35</v>
      </c>
      <c r="M23" s="30" t="s">
        <v>34</v>
      </c>
      <c r="N23" s="30" t="s">
        <v>35</v>
      </c>
      <c r="O23" s="30" t="s">
        <v>34</v>
      </c>
      <c r="P23" s="30" t="s">
        <v>35</v>
      </c>
      <c r="Q23" s="30" t="s">
        <v>34</v>
      </c>
      <c r="R23" s="30" t="s">
        <v>35</v>
      </c>
      <c r="S23" s="30" t="s">
        <v>34</v>
      </c>
      <c r="T23" s="30" t="s">
        <v>35</v>
      </c>
      <c r="U23" s="30" t="s">
        <v>34</v>
      </c>
      <c r="V23" s="30" t="s">
        <v>35</v>
      </c>
      <c r="W23" s="30" t="s">
        <v>34</v>
      </c>
      <c r="X23" s="30" t="s">
        <v>35</v>
      </c>
      <c r="Y23" s="30" t="s">
        <v>34</v>
      </c>
      <c r="Z23" s="30" t="s">
        <v>35</v>
      </c>
      <c r="AA23" s="30" t="s">
        <v>34</v>
      </c>
      <c r="AB23" s="30" t="s">
        <v>35</v>
      </c>
    </row>
    <row r="24" spans="1:28" ht="27" x14ac:dyDescent="0.25">
      <c r="A24" s="32">
        <v>1</v>
      </c>
      <c r="B24" s="36" t="s">
        <v>17</v>
      </c>
      <c r="C24" s="38">
        <v>53</v>
      </c>
      <c r="D24" s="33">
        <f>IFERROR(C24/C25,"")</f>
        <v>1</v>
      </c>
      <c r="E24" s="38"/>
      <c r="F24" s="33" t="str">
        <f>IFERROR(E24/E25,"")</f>
        <v/>
      </c>
      <c r="G24" s="38"/>
      <c r="H24" s="33" t="str">
        <f>IFERROR(G24/G25,"")</f>
        <v/>
      </c>
      <c r="I24" s="38"/>
      <c r="J24" s="33" t="str">
        <f>IFERROR(I24/I25,"")</f>
        <v/>
      </c>
      <c r="K24" s="38"/>
      <c r="L24" s="33" t="str">
        <f>IFERROR(K24/K25,"")</f>
        <v/>
      </c>
      <c r="M24" s="38"/>
      <c r="N24" s="33" t="str">
        <f>IFERROR(M24/M25,"")</f>
        <v/>
      </c>
      <c r="O24" s="38"/>
      <c r="P24" s="33" t="str">
        <f>IFERROR(O24/O25,"")</f>
        <v/>
      </c>
      <c r="Q24" s="38"/>
      <c r="R24" s="33" t="str">
        <f>IFERROR(Q24/Q25,"")</f>
        <v/>
      </c>
      <c r="S24" s="38"/>
      <c r="T24" s="33" t="str">
        <f>IFERROR(S24/S25,"")</f>
        <v/>
      </c>
      <c r="U24" s="38"/>
      <c r="V24" s="33" t="str">
        <f>IFERROR(U24/U25,"")</f>
        <v/>
      </c>
      <c r="W24" s="38"/>
      <c r="X24" s="33" t="str">
        <f>IFERROR(W24/W25,"")</f>
        <v/>
      </c>
      <c r="Y24" s="38"/>
      <c r="Z24" s="33" t="str">
        <f>IFERROR(Y24/Y25,"")</f>
        <v/>
      </c>
      <c r="AA24" s="41">
        <f>SUMIF($C$5:$Z$5,"Քանակ",C24:Z35)</f>
        <v>53</v>
      </c>
      <c r="AB24" s="33">
        <f>IFERROR(AA24/AA25,"")</f>
        <v>1</v>
      </c>
    </row>
    <row r="25" spans="1:28" ht="25.5" customHeight="1" x14ac:dyDescent="0.25">
      <c r="A25" s="80" t="s">
        <v>38</v>
      </c>
      <c r="B25" s="80"/>
      <c r="C25" s="42">
        <f>SUM(C24:C24)</f>
        <v>53</v>
      </c>
      <c r="D25" s="34">
        <f>SUM(D24:D24)</f>
        <v>1</v>
      </c>
      <c r="E25" s="43">
        <f>SUM(E24:E24)</f>
        <v>0</v>
      </c>
      <c r="F25" s="34">
        <f>SUM(F24:F24)</f>
        <v>0</v>
      </c>
      <c r="G25" s="43">
        <f>SUM(G24:G24)</f>
        <v>0</v>
      </c>
      <c r="H25" s="34">
        <f>SUM(H24:H24)</f>
        <v>0</v>
      </c>
      <c r="I25" s="43">
        <f>SUM(I24:I24)</f>
        <v>0</v>
      </c>
      <c r="J25" s="34">
        <f>SUM(J24:J24)</f>
        <v>0</v>
      </c>
      <c r="K25" s="43">
        <f>SUM(K24:K24)</f>
        <v>0</v>
      </c>
      <c r="L25" s="34">
        <f>SUM(L24:L24)</f>
        <v>0</v>
      </c>
      <c r="M25" s="43">
        <f>SUM(M24:M24)</f>
        <v>0</v>
      </c>
      <c r="N25" s="34">
        <f>SUM(N24:N24)</f>
        <v>0</v>
      </c>
      <c r="O25" s="43">
        <f>SUM(O24:O24)</f>
        <v>0</v>
      </c>
      <c r="P25" s="34">
        <f>SUM(P24:P24)</f>
        <v>0</v>
      </c>
      <c r="Q25" s="43">
        <f>SUM(Q24:Q24)</f>
        <v>0</v>
      </c>
      <c r="R25" s="34">
        <f>SUM(R24:R24)</f>
        <v>0</v>
      </c>
      <c r="S25" s="43">
        <f>SUM(S24:S24)</f>
        <v>0</v>
      </c>
      <c r="T25" s="34">
        <f>SUM(T24:T24)</f>
        <v>0</v>
      </c>
      <c r="U25" s="43">
        <f>SUM(U24:U24)</f>
        <v>0</v>
      </c>
      <c r="V25" s="34">
        <f>SUM(V24:V24)</f>
        <v>0</v>
      </c>
      <c r="W25" s="43">
        <f>SUM(W24:W24)</f>
        <v>0</v>
      </c>
      <c r="X25" s="34">
        <f>SUM(X24:X24)</f>
        <v>0</v>
      </c>
      <c r="Y25" s="43">
        <f>SUM(Y24:Y24)</f>
        <v>0</v>
      </c>
      <c r="Z25" s="34">
        <f>SUM(Z24:Z24)</f>
        <v>0</v>
      </c>
      <c r="AA25" s="43">
        <f>SUM(AA24:AA24)</f>
        <v>53</v>
      </c>
      <c r="AB25" s="34">
        <f>SUM(AB24:AB24)</f>
        <v>1</v>
      </c>
    </row>
    <row r="28" spans="1:28" thickBot="1" x14ac:dyDescent="0.3">
      <c r="A28" s="29"/>
      <c r="B28" s="29"/>
      <c r="C28" s="74" t="s">
        <v>40</v>
      </c>
      <c r="D28" s="74"/>
      <c r="E28" s="74" t="s">
        <v>41</v>
      </c>
      <c r="F28" s="74"/>
      <c r="G28" s="74" t="s">
        <v>42</v>
      </c>
      <c r="H28" s="74"/>
      <c r="I28" s="69" t="s">
        <v>43</v>
      </c>
      <c r="J28" s="69"/>
      <c r="K28" s="69" t="s">
        <v>44</v>
      </c>
      <c r="L28" s="69"/>
      <c r="M28" s="69" t="s">
        <v>45</v>
      </c>
      <c r="N28" s="69"/>
      <c r="O28" s="69" t="s">
        <v>46</v>
      </c>
      <c r="P28" s="69"/>
      <c r="Q28" s="69" t="s">
        <v>47</v>
      </c>
      <c r="R28" s="69"/>
      <c r="S28" s="69" t="s">
        <v>48</v>
      </c>
      <c r="T28" s="69"/>
      <c r="U28" s="69" t="s">
        <v>31</v>
      </c>
      <c r="V28" s="69"/>
      <c r="W28" s="69" t="s">
        <v>32</v>
      </c>
      <c r="X28" s="69"/>
      <c r="Y28" s="69" t="s">
        <v>33</v>
      </c>
      <c r="Z28" s="69"/>
      <c r="AA28" s="75" t="s">
        <v>38</v>
      </c>
      <c r="AB28" s="75"/>
    </row>
    <row r="29" spans="1:28" thickBot="1" x14ac:dyDescent="0.3">
      <c r="A29" s="79" t="s">
        <v>25</v>
      </c>
      <c r="B29" s="78" t="s">
        <v>54</v>
      </c>
      <c r="C29" s="73">
        <v>1</v>
      </c>
      <c r="D29" s="72"/>
      <c r="E29" s="71">
        <v>2</v>
      </c>
      <c r="F29" s="72"/>
      <c r="G29" s="71">
        <v>3</v>
      </c>
      <c r="H29" s="72"/>
      <c r="I29" s="71">
        <v>4</v>
      </c>
      <c r="J29" s="72"/>
      <c r="K29" s="71">
        <v>5</v>
      </c>
      <c r="L29" s="72"/>
      <c r="M29" s="71">
        <v>6</v>
      </c>
      <c r="N29" s="72"/>
      <c r="O29" s="71">
        <v>7</v>
      </c>
      <c r="P29" s="72"/>
      <c r="Q29" s="71">
        <v>8</v>
      </c>
      <c r="R29" s="72"/>
      <c r="S29" s="71">
        <v>9</v>
      </c>
      <c r="T29" s="72"/>
      <c r="U29" s="71">
        <v>10</v>
      </c>
      <c r="V29" s="72"/>
      <c r="W29" s="71">
        <v>11</v>
      </c>
      <c r="X29" s="72"/>
      <c r="Y29" s="71">
        <v>12</v>
      </c>
      <c r="Z29" s="72"/>
      <c r="AA29" s="76"/>
      <c r="AB29" s="77"/>
    </row>
    <row r="30" spans="1:28" ht="26.25" thickBot="1" x14ac:dyDescent="0.3">
      <c r="A30" s="79"/>
      <c r="B30" s="78"/>
      <c r="C30" s="46" t="s">
        <v>34</v>
      </c>
      <c r="D30" s="30" t="s">
        <v>35</v>
      </c>
      <c r="E30" s="30" t="s">
        <v>34</v>
      </c>
      <c r="F30" s="30" t="s">
        <v>35</v>
      </c>
      <c r="G30" s="30" t="s">
        <v>34</v>
      </c>
      <c r="H30" s="30" t="s">
        <v>35</v>
      </c>
      <c r="I30" s="30" t="s">
        <v>34</v>
      </c>
      <c r="J30" s="30" t="s">
        <v>35</v>
      </c>
      <c r="K30" s="30" t="s">
        <v>34</v>
      </c>
      <c r="L30" s="30" t="s">
        <v>35</v>
      </c>
      <c r="M30" s="30" t="s">
        <v>34</v>
      </c>
      <c r="N30" s="30" t="s">
        <v>35</v>
      </c>
      <c r="O30" s="30" t="s">
        <v>34</v>
      </c>
      <c r="P30" s="30" t="s">
        <v>35</v>
      </c>
      <c r="Q30" s="30" t="s">
        <v>34</v>
      </c>
      <c r="R30" s="30" t="s">
        <v>35</v>
      </c>
      <c r="S30" s="30" t="s">
        <v>34</v>
      </c>
      <c r="T30" s="30" t="s">
        <v>35</v>
      </c>
      <c r="U30" s="30" t="s">
        <v>34</v>
      </c>
      <c r="V30" s="30" t="s">
        <v>35</v>
      </c>
      <c r="W30" s="30" t="s">
        <v>34</v>
      </c>
      <c r="X30" s="30" t="s">
        <v>35</v>
      </c>
      <c r="Y30" s="30" t="s">
        <v>34</v>
      </c>
      <c r="Z30" s="30" t="s">
        <v>35</v>
      </c>
      <c r="AA30" s="45" t="s">
        <v>34</v>
      </c>
      <c r="AB30" s="45" t="s">
        <v>35</v>
      </c>
    </row>
    <row r="31" spans="1:28" ht="47.25" customHeight="1" x14ac:dyDescent="0.25">
      <c r="A31" s="31">
        <v>1</v>
      </c>
      <c r="B31" s="37" t="s">
        <v>55</v>
      </c>
      <c r="C31" s="38">
        <v>996</v>
      </c>
      <c r="D31" s="33">
        <f>IFERROR(C31/C33,"")</f>
        <v>0.94947569113441377</v>
      </c>
      <c r="E31" s="38"/>
      <c r="F31" s="33" t="str">
        <f>IFERROR(E31/E33,"")</f>
        <v/>
      </c>
      <c r="G31" s="38"/>
      <c r="H31" s="33" t="str">
        <f>IFERROR(G31/G33,"")</f>
        <v/>
      </c>
      <c r="I31" s="38"/>
      <c r="J31" s="33" t="str">
        <f>IFERROR(I31/I33,"")</f>
        <v/>
      </c>
      <c r="K31" s="38"/>
      <c r="L31" s="33" t="str">
        <f>IFERROR(K31/K33,"")</f>
        <v/>
      </c>
      <c r="M31" s="38"/>
      <c r="N31" s="33" t="str">
        <f>IFERROR(M31/M33,"")</f>
        <v/>
      </c>
      <c r="O31" s="38"/>
      <c r="P31" s="33" t="str">
        <f>IFERROR(O31/O33,"")</f>
        <v/>
      </c>
      <c r="Q31" s="38"/>
      <c r="R31" s="33" t="str">
        <f>IFERROR(Q31/Q33,"")</f>
        <v/>
      </c>
      <c r="S31" s="38"/>
      <c r="T31" s="33" t="str">
        <f>IFERROR(S31/S33,"")</f>
        <v/>
      </c>
      <c r="U31" s="38"/>
      <c r="V31" s="33" t="str">
        <f>IFERROR(U31/U33,"")</f>
        <v/>
      </c>
      <c r="W31" s="38"/>
      <c r="X31" s="33" t="str">
        <f>IFERROR(W31/W33,"")</f>
        <v/>
      </c>
      <c r="Y31" s="38"/>
      <c r="Z31" s="33" t="str">
        <f>IFERROR(Y31/Y33,"")</f>
        <v/>
      </c>
      <c r="AA31" s="41">
        <f>SUMIF($C$5:$Z$5,"Քանակ",C31:Z43)</f>
        <v>996</v>
      </c>
      <c r="AB31" s="33">
        <f>IFERROR(AA31/AA33,"")</f>
        <v>0.94947569113441377</v>
      </c>
    </row>
    <row r="32" spans="1:28" ht="42.75" customHeight="1" x14ac:dyDescent="0.25">
      <c r="A32" s="31">
        <v>2</v>
      </c>
      <c r="B32" s="36" t="s">
        <v>56</v>
      </c>
      <c r="C32" s="38">
        <v>53</v>
      </c>
      <c r="D32" s="33">
        <f>IFERROR(C32/C33,"")</f>
        <v>5.0524308865586273E-2</v>
      </c>
      <c r="E32" s="38"/>
      <c r="F32" s="33" t="str">
        <f>IFERROR(E32/E33,"")</f>
        <v/>
      </c>
      <c r="G32" s="38"/>
      <c r="H32" s="33" t="str">
        <f>IFERROR(G32/G33,"")</f>
        <v/>
      </c>
      <c r="I32" s="38"/>
      <c r="J32" s="33" t="str">
        <f>IFERROR(I32/I33,"")</f>
        <v/>
      </c>
      <c r="K32" s="38"/>
      <c r="L32" s="33" t="str">
        <f>IFERROR(K32/K33,"")</f>
        <v/>
      </c>
      <c r="M32" s="38"/>
      <c r="N32" s="33" t="str">
        <f>IFERROR(M32/M33,"")</f>
        <v/>
      </c>
      <c r="O32" s="38"/>
      <c r="P32" s="33" t="str">
        <f>IFERROR(O32/O33,"")</f>
        <v/>
      </c>
      <c r="Q32" s="38"/>
      <c r="R32" s="33" t="str">
        <f>IFERROR(Q32/Q33,"")</f>
        <v/>
      </c>
      <c r="S32" s="38"/>
      <c r="T32" s="33" t="str">
        <f>IFERROR(S32/S33,"")</f>
        <v/>
      </c>
      <c r="U32" s="38"/>
      <c r="V32" s="33" t="str">
        <f>IFERROR(U32/U33,"")</f>
        <v/>
      </c>
      <c r="W32" s="38"/>
      <c r="X32" s="33" t="str">
        <f>IFERROR(W32/W33,"")</f>
        <v/>
      </c>
      <c r="Y32" s="38"/>
      <c r="Z32" s="33" t="str">
        <f>IFERROR(Y32/Y33,"")</f>
        <v/>
      </c>
      <c r="AA32" s="41">
        <f t="shared" ref="AA32" si="0">SUMIF($C$5:$Z$5,"Քանակ",C32:Z44)</f>
        <v>53</v>
      </c>
      <c r="AB32" s="33">
        <f>IFERROR(AA32/AA33,"")</f>
        <v>5.0524308865586273E-2</v>
      </c>
    </row>
    <row r="33" spans="1:28" ht="15" x14ac:dyDescent="0.25">
      <c r="A33" s="80" t="s">
        <v>38</v>
      </c>
      <c r="B33" s="80"/>
      <c r="C33" s="44">
        <f>SUM(C31:C32)</f>
        <v>1049</v>
      </c>
      <c r="D33" s="34">
        <f>SUM(D31:D32)</f>
        <v>1</v>
      </c>
      <c r="E33" s="44">
        <f t="shared" ref="E33" si="1">SUM(E31:E32)</f>
        <v>0</v>
      </c>
      <c r="F33" s="34">
        <f>SUM(F31:F32)</f>
        <v>0</v>
      </c>
      <c r="G33" s="44">
        <f t="shared" ref="G33" si="2">SUM(G31:G32)</f>
        <v>0</v>
      </c>
      <c r="H33" s="34">
        <f>SUM(H31:H32)</f>
        <v>0</v>
      </c>
      <c r="I33" s="44">
        <f t="shared" ref="I33" si="3">SUM(I31:I32)</f>
        <v>0</v>
      </c>
      <c r="J33" s="34">
        <f>SUM(J31:J32)</f>
        <v>0</v>
      </c>
      <c r="K33" s="44">
        <f t="shared" ref="K33" si="4">SUM(K31:K32)</f>
        <v>0</v>
      </c>
      <c r="L33" s="34">
        <f>SUM(L31:L32)</f>
        <v>0</v>
      </c>
      <c r="M33" s="44">
        <f t="shared" ref="M33" si="5">SUM(M31:M32)</f>
        <v>0</v>
      </c>
      <c r="N33" s="34">
        <f>SUM(N31:N32)</f>
        <v>0</v>
      </c>
      <c r="O33" s="44">
        <f t="shared" ref="O33" si="6">SUM(O31:O32)</f>
        <v>0</v>
      </c>
      <c r="P33" s="34">
        <f>SUM(P31:P32)</f>
        <v>0</v>
      </c>
      <c r="Q33" s="44">
        <f t="shared" ref="Q33" si="7">SUM(Q31:Q32)</f>
        <v>0</v>
      </c>
      <c r="R33" s="34">
        <f>SUM(R31:R32)</f>
        <v>0</v>
      </c>
      <c r="S33" s="44">
        <f t="shared" ref="S33" si="8">SUM(S31:S32)</f>
        <v>0</v>
      </c>
      <c r="T33" s="34">
        <f>SUM(T31:T32)</f>
        <v>0</v>
      </c>
      <c r="U33" s="44">
        <f t="shared" ref="U33" si="9">SUM(U31:U32)</f>
        <v>0</v>
      </c>
      <c r="V33" s="34">
        <f>SUM(V31:V32)</f>
        <v>0</v>
      </c>
      <c r="W33" s="44">
        <f t="shared" ref="W33" si="10">SUM(W31:W32)</f>
        <v>0</v>
      </c>
      <c r="X33" s="34">
        <f>SUM(X31:X32)</f>
        <v>0</v>
      </c>
      <c r="Y33" s="44">
        <f t="shared" ref="Y33" si="11">SUM(Y31:Y32)</f>
        <v>0</v>
      </c>
      <c r="Z33" s="34">
        <f>SUM(Z31:Z32)</f>
        <v>0</v>
      </c>
      <c r="AA33" s="44">
        <f t="shared" ref="AA33" si="12">SUM(AA31:AA32)</f>
        <v>1049</v>
      </c>
      <c r="AB33" s="34">
        <f>SUM(AB31:AB32)</f>
        <v>1</v>
      </c>
    </row>
  </sheetData>
  <mergeCells count="89">
    <mergeCell ref="Y29:Z29"/>
    <mergeCell ref="AA29:AB29"/>
    <mergeCell ref="A33:B33"/>
    <mergeCell ref="W28:X28"/>
    <mergeCell ref="Y28:Z28"/>
    <mergeCell ref="AA28:AB28"/>
    <mergeCell ref="A29:A30"/>
    <mergeCell ref="B29:B30"/>
    <mergeCell ref="C29:D29"/>
    <mergeCell ref="E29:F29"/>
    <mergeCell ref="G29:H29"/>
    <mergeCell ref="I29:J29"/>
    <mergeCell ref="K29:L29"/>
    <mergeCell ref="M29:N29"/>
    <mergeCell ref="O29:P29"/>
    <mergeCell ref="Q29:R29"/>
    <mergeCell ref="S29:T29"/>
    <mergeCell ref="U29:V29"/>
    <mergeCell ref="W29:X29"/>
    <mergeCell ref="M28:N28"/>
    <mergeCell ref="O28:P28"/>
    <mergeCell ref="Q28:R28"/>
    <mergeCell ref="S28:T28"/>
    <mergeCell ref="U28:V28"/>
    <mergeCell ref="C28:D28"/>
    <mergeCell ref="E28:F28"/>
    <mergeCell ref="G28:H28"/>
    <mergeCell ref="I28:J28"/>
    <mergeCell ref="K28:L28"/>
    <mergeCell ref="A25:B25"/>
    <mergeCell ref="S22:T22"/>
    <mergeCell ref="U22:V22"/>
    <mergeCell ref="W22:X22"/>
    <mergeCell ref="Y22:Z22"/>
    <mergeCell ref="A22:A23"/>
    <mergeCell ref="B22:B23"/>
    <mergeCell ref="C22:D22"/>
    <mergeCell ref="E22:F22"/>
    <mergeCell ref="G22:H22"/>
    <mergeCell ref="AA22:AB22"/>
    <mergeCell ref="I22:J22"/>
    <mergeCell ref="K22:L22"/>
    <mergeCell ref="M22:N22"/>
    <mergeCell ref="O22:P22"/>
    <mergeCell ref="Q22:R22"/>
    <mergeCell ref="A20:AB20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A21:AB21"/>
    <mergeCell ref="E3:F3"/>
    <mergeCell ref="G3:H3"/>
    <mergeCell ref="B4:B5"/>
    <mergeCell ref="A4:A5"/>
    <mergeCell ref="A18:B18"/>
    <mergeCell ref="A2:AB2"/>
    <mergeCell ref="I4:J4"/>
    <mergeCell ref="K4:L4"/>
    <mergeCell ref="M4:N4"/>
    <mergeCell ref="O4:P4"/>
    <mergeCell ref="Q4:R4"/>
    <mergeCell ref="S4:T4"/>
    <mergeCell ref="U4:V4"/>
    <mergeCell ref="W4:X4"/>
    <mergeCell ref="C4:D4"/>
    <mergeCell ref="E4:F4"/>
    <mergeCell ref="G4:H4"/>
    <mergeCell ref="Y4:Z4"/>
    <mergeCell ref="C3:D3"/>
    <mergeCell ref="AA3:AB3"/>
    <mergeCell ref="AA4:AB4"/>
    <mergeCell ref="S3:T3"/>
    <mergeCell ref="U3:V3"/>
    <mergeCell ref="W3:X3"/>
    <mergeCell ref="Y3:Z3"/>
    <mergeCell ref="I3:J3"/>
    <mergeCell ref="K3:L3"/>
    <mergeCell ref="M3:N3"/>
    <mergeCell ref="O3:P3"/>
    <mergeCell ref="Q3:R3"/>
  </mergeCells>
  <printOptions horizontalCentered="1"/>
  <pageMargins left="0" right="0" top="0.25" bottom="0" header="0.3" footer="0.3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"/>
  <sheetViews>
    <sheetView tabSelected="1" topLeftCell="A10" workbookViewId="0">
      <selection activeCell="B14" sqref="B14"/>
    </sheetView>
  </sheetViews>
  <sheetFormatPr defaultRowHeight="15.75" x14ac:dyDescent="0.25"/>
  <cols>
    <col min="1" max="1" width="4.7109375" customWidth="1"/>
    <col min="2" max="2" width="17" customWidth="1"/>
    <col min="3" max="3" width="6.28515625" style="7" customWidth="1"/>
    <col min="4" max="4" width="5.28515625" style="10" customWidth="1"/>
    <col min="5" max="5" width="6.28515625" style="10" customWidth="1"/>
    <col min="6" max="6" width="5.28515625" style="10" customWidth="1"/>
    <col min="7" max="7" width="6.28515625" style="10" customWidth="1"/>
    <col min="8" max="8" width="5.28515625" style="10" customWidth="1"/>
    <col min="9" max="9" width="6.28515625" style="10" customWidth="1"/>
    <col min="10" max="10" width="5.28515625" style="10" customWidth="1"/>
    <col min="11" max="11" width="6.28515625" style="10" customWidth="1"/>
    <col min="12" max="12" width="5.28515625" style="10" customWidth="1"/>
    <col min="13" max="13" width="6.28515625" style="10" customWidth="1"/>
    <col min="14" max="14" width="5.28515625" style="10" customWidth="1"/>
    <col min="15" max="15" width="6.28515625" style="10" customWidth="1"/>
    <col min="16" max="16" width="5.28515625" style="10" customWidth="1"/>
    <col min="17" max="17" width="6.28515625" style="10" customWidth="1"/>
    <col min="18" max="18" width="5.28515625" style="10" customWidth="1"/>
    <col min="19" max="19" width="6.28515625" style="10" customWidth="1"/>
    <col min="20" max="20" width="5.28515625" style="10" customWidth="1"/>
    <col min="21" max="21" width="6.28515625" style="10" customWidth="1"/>
    <col min="22" max="22" width="5.28515625" style="10" customWidth="1"/>
    <col min="23" max="23" width="6.28515625" style="10" customWidth="1"/>
    <col min="24" max="24" width="5.28515625" style="10" customWidth="1"/>
    <col min="25" max="25" width="6.28515625" style="10" customWidth="1"/>
    <col min="26" max="26" width="5.28515625" style="10" customWidth="1"/>
    <col min="27" max="27" width="9.140625" style="7"/>
    <col min="28" max="28" width="5.85546875" customWidth="1"/>
  </cols>
  <sheetData>
    <row r="1" spans="1:28" ht="9" customHeight="1" x14ac:dyDescent="0.25"/>
    <row r="2" spans="1:28" ht="30" customHeight="1" x14ac:dyDescent="0.25">
      <c r="A2" s="68" t="s">
        <v>50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s="10" customFormat="1" thickBot="1" x14ac:dyDescent="0.3">
      <c r="A3" s="29"/>
      <c r="B3" s="29"/>
      <c r="C3" s="74" t="s">
        <v>40</v>
      </c>
      <c r="D3" s="74"/>
      <c r="E3" s="74" t="s">
        <v>41</v>
      </c>
      <c r="F3" s="74"/>
      <c r="G3" s="74" t="s">
        <v>42</v>
      </c>
      <c r="H3" s="74"/>
      <c r="I3" s="69" t="s">
        <v>43</v>
      </c>
      <c r="J3" s="69"/>
      <c r="K3" s="69" t="s">
        <v>44</v>
      </c>
      <c r="L3" s="69"/>
      <c r="M3" s="69" t="s">
        <v>45</v>
      </c>
      <c r="N3" s="69"/>
      <c r="O3" s="69" t="s">
        <v>46</v>
      </c>
      <c r="P3" s="69"/>
      <c r="Q3" s="69" t="s">
        <v>47</v>
      </c>
      <c r="R3" s="69"/>
      <c r="S3" s="69" t="s">
        <v>48</v>
      </c>
      <c r="T3" s="69"/>
      <c r="U3" s="69" t="s">
        <v>31</v>
      </c>
      <c r="V3" s="69"/>
      <c r="W3" s="69" t="s">
        <v>32</v>
      </c>
      <c r="X3" s="69"/>
      <c r="Y3" s="85" t="s">
        <v>33</v>
      </c>
      <c r="Z3" s="85"/>
      <c r="AA3" s="85" t="s">
        <v>38</v>
      </c>
      <c r="AB3" s="85"/>
    </row>
    <row r="4" spans="1:28" ht="18" customHeight="1" thickBot="1" x14ac:dyDescent="0.3">
      <c r="A4" s="81" t="s">
        <v>25</v>
      </c>
      <c r="B4" s="83" t="s">
        <v>26</v>
      </c>
      <c r="C4" s="71">
        <v>1</v>
      </c>
      <c r="D4" s="72"/>
      <c r="E4" s="71">
        <v>2</v>
      </c>
      <c r="F4" s="72"/>
      <c r="G4" s="71">
        <v>3</v>
      </c>
      <c r="H4" s="72"/>
      <c r="I4" s="71">
        <v>4</v>
      </c>
      <c r="J4" s="72"/>
      <c r="K4" s="71">
        <v>5</v>
      </c>
      <c r="L4" s="72"/>
      <c r="M4" s="71">
        <v>6</v>
      </c>
      <c r="N4" s="72"/>
      <c r="O4" s="71">
        <v>7</v>
      </c>
      <c r="P4" s="72"/>
      <c r="Q4" s="71">
        <v>8</v>
      </c>
      <c r="R4" s="72"/>
      <c r="S4" s="71">
        <v>9</v>
      </c>
      <c r="T4" s="72"/>
      <c r="U4" s="71">
        <v>10</v>
      </c>
      <c r="V4" s="72"/>
      <c r="W4" s="71">
        <v>11</v>
      </c>
      <c r="X4" s="72"/>
      <c r="Y4" s="87">
        <v>12</v>
      </c>
      <c r="Z4" s="88"/>
      <c r="AA4" s="87"/>
      <c r="AB4" s="88"/>
    </row>
    <row r="5" spans="1:28" ht="26.25" customHeight="1" thickBot="1" x14ac:dyDescent="0.3">
      <c r="A5" s="86"/>
      <c r="B5" s="84"/>
      <c r="C5" s="30" t="s">
        <v>34</v>
      </c>
      <c r="D5" s="30" t="s">
        <v>35</v>
      </c>
      <c r="E5" s="30" t="s">
        <v>34</v>
      </c>
      <c r="F5" s="30" t="s">
        <v>35</v>
      </c>
      <c r="G5" s="30" t="s">
        <v>34</v>
      </c>
      <c r="H5" s="30" t="s">
        <v>35</v>
      </c>
      <c r="I5" s="30" t="s">
        <v>34</v>
      </c>
      <c r="J5" s="30" t="s">
        <v>35</v>
      </c>
      <c r="K5" s="30" t="s">
        <v>34</v>
      </c>
      <c r="L5" s="30" t="s">
        <v>35</v>
      </c>
      <c r="M5" s="30" t="s">
        <v>34</v>
      </c>
      <c r="N5" s="30" t="s">
        <v>35</v>
      </c>
      <c r="O5" s="30" t="s">
        <v>34</v>
      </c>
      <c r="P5" s="30" t="s">
        <v>35</v>
      </c>
      <c r="Q5" s="30" t="s">
        <v>34</v>
      </c>
      <c r="R5" s="30" t="s">
        <v>35</v>
      </c>
      <c r="S5" s="30" t="s">
        <v>34</v>
      </c>
      <c r="T5" s="30" t="s">
        <v>35</v>
      </c>
      <c r="U5" s="30" t="s">
        <v>34</v>
      </c>
      <c r="V5" s="30" t="s">
        <v>35</v>
      </c>
      <c r="W5" s="30" t="s">
        <v>34</v>
      </c>
      <c r="X5" s="30" t="s">
        <v>35</v>
      </c>
      <c r="Y5" s="30" t="s">
        <v>34</v>
      </c>
      <c r="Z5" s="30" t="s">
        <v>35</v>
      </c>
      <c r="AA5" s="30" t="s">
        <v>34</v>
      </c>
      <c r="AB5" s="30" t="s">
        <v>35</v>
      </c>
    </row>
    <row r="6" spans="1:28" s="39" customFormat="1" ht="35.25" customHeight="1" x14ac:dyDescent="0.25">
      <c r="A6" s="47">
        <v>1</v>
      </c>
      <c r="B6" s="37" t="s">
        <v>0</v>
      </c>
      <c r="C6" s="31">
        <v>85</v>
      </c>
      <c r="D6" s="50">
        <f>IFERROR(C6/$C$17,"")</f>
        <v>0.23224043715846995</v>
      </c>
      <c r="E6" s="31"/>
      <c r="F6" s="50" t="str">
        <f>IFERROR(E6/$E$17,"")</f>
        <v/>
      </c>
      <c r="G6" s="31"/>
      <c r="H6" s="50" t="str">
        <f>IFERROR(G6/$G$17,"")</f>
        <v/>
      </c>
      <c r="I6" s="31"/>
      <c r="J6" s="50" t="str">
        <f>IFERROR(I6/$I$17,"")</f>
        <v/>
      </c>
      <c r="K6" s="31"/>
      <c r="L6" s="50" t="str">
        <f>IFERROR(K6/$K$17,"")</f>
        <v/>
      </c>
      <c r="M6" s="31"/>
      <c r="N6" s="50" t="str">
        <f>IFERROR(M6/$M$17,"")</f>
        <v/>
      </c>
      <c r="O6" s="31"/>
      <c r="P6" s="50" t="str">
        <f>IFERROR(O6/$O$17,"")</f>
        <v/>
      </c>
      <c r="Q6" s="31"/>
      <c r="R6" s="50" t="str">
        <f>IFERROR(Q6/$Q$17,"")</f>
        <v/>
      </c>
      <c r="S6" s="31"/>
      <c r="T6" s="50" t="str">
        <f>IFERROR(S6/$S$17,"")</f>
        <v/>
      </c>
      <c r="U6" s="31"/>
      <c r="V6" s="50" t="str">
        <f>IFERROR(U6/$U$17,"")</f>
        <v/>
      </c>
      <c r="W6" s="31"/>
      <c r="X6" s="50" t="str">
        <f>IFERROR(W6/$W$17,"")</f>
        <v/>
      </c>
      <c r="Y6" s="31"/>
      <c r="Z6" s="50" t="str">
        <f>IFERROR(Y6/$Y$17,"")</f>
        <v/>
      </c>
      <c r="AA6" s="59">
        <f>SUMIF($C$5:$Z$5,"Քանակ",C6:Z16)</f>
        <v>85</v>
      </c>
      <c r="AB6" s="60">
        <f>IFERROR(AA6/$AA$17,"")</f>
        <v>0.23224043715846995</v>
      </c>
    </row>
    <row r="7" spans="1:28" s="39" customFormat="1" ht="35.25" customHeight="1" x14ac:dyDescent="0.25">
      <c r="A7" s="47">
        <v>2</v>
      </c>
      <c r="B7" s="36" t="s">
        <v>1</v>
      </c>
      <c r="C7" s="49">
        <v>0</v>
      </c>
      <c r="D7" s="48">
        <f>IFERROR(C7/$C$17,"")</f>
        <v>0</v>
      </c>
      <c r="E7" s="49"/>
      <c r="F7" s="50" t="str">
        <f>IFERROR(E7/$E$17,"")</f>
        <v/>
      </c>
      <c r="G7" s="53"/>
      <c r="H7" s="50" t="str">
        <f>IFERROR(G7/$G$17,"")</f>
        <v/>
      </c>
      <c r="I7" s="54"/>
      <c r="J7" s="50" t="str">
        <f>IFERROR(I7/$I$17,"")</f>
        <v/>
      </c>
      <c r="K7" s="54"/>
      <c r="L7" s="50" t="str">
        <f>IFERROR(K7/$K$17,"")</f>
        <v/>
      </c>
      <c r="M7" s="54"/>
      <c r="N7" s="50" t="str">
        <f>IFERROR(M7/$M$17,"")</f>
        <v/>
      </c>
      <c r="O7" s="54"/>
      <c r="P7" s="50" t="str">
        <f>IFERROR(O7/$O$17,"")</f>
        <v/>
      </c>
      <c r="Q7" s="54"/>
      <c r="R7" s="50" t="str">
        <f>IFERROR(Q7/$Q$17,"")</f>
        <v/>
      </c>
      <c r="S7" s="54"/>
      <c r="T7" s="50" t="str">
        <f>IFERROR(S7/$S$17,"")</f>
        <v/>
      </c>
      <c r="U7" s="54"/>
      <c r="V7" s="50" t="str">
        <f>IFERROR(U7/$U$17,"")</f>
        <v/>
      </c>
      <c r="W7" s="54"/>
      <c r="X7" s="50" t="str">
        <f>IFERROR(W7/$W$17,"")</f>
        <v/>
      </c>
      <c r="Y7" s="54"/>
      <c r="Z7" s="50" t="str">
        <f>IFERROR(Y7/$Y$17,"")</f>
        <v/>
      </c>
      <c r="AA7" s="59">
        <f>SUMIF($C$5:$Z$5,"Քանակ",C7:Z17)</f>
        <v>0</v>
      </c>
      <c r="AB7" s="60">
        <f>IFERROR(AA7/$AA$17,"")</f>
        <v>0</v>
      </c>
    </row>
    <row r="8" spans="1:28" s="39" customFormat="1" ht="35.25" customHeight="1" x14ac:dyDescent="0.25">
      <c r="A8" s="47">
        <v>3</v>
      </c>
      <c r="B8" s="36" t="s">
        <v>2</v>
      </c>
      <c r="C8" s="49">
        <v>97</v>
      </c>
      <c r="D8" s="48">
        <f>IFERROR(C8/$C$17,"")</f>
        <v>0.2650273224043716</v>
      </c>
      <c r="E8" s="49"/>
      <c r="F8" s="50" t="str">
        <f>IFERROR(E8/$E$17,"")</f>
        <v/>
      </c>
      <c r="G8" s="49"/>
      <c r="H8" s="50" t="str">
        <f>IFERROR(G8/$G$17,"")</f>
        <v/>
      </c>
      <c r="I8" s="54"/>
      <c r="J8" s="50" t="str">
        <f>IFERROR(I8/$I$17,"")</f>
        <v/>
      </c>
      <c r="K8" s="54"/>
      <c r="L8" s="50" t="str">
        <f>IFERROR(K8/$K$17,"")</f>
        <v/>
      </c>
      <c r="M8" s="54"/>
      <c r="N8" s="50" t="str">
        <f>IFERROR(M8/$M$17,"")</f>
        <v/>
      </c>
      <c r="O8" s="54"/>
      <c r="P8" s="50" t="str">
        <f>IFERROR(O8/$O$17,"")</f>
        <v/>
      </c>
      <c r="Q8" s="54"/>
      <c r="R8" s="50" t="str">
        <f>IFERROR(Q8/$Q$17,"")</f>
        <v/>
      </c>
      <c r="S8" s="54"/>
      <c r="T8" s="50" t="str">
        <f>IFERROR(S8/$S$17,"")</f>
        <v/>
      </c>
      <c r="U8" s="54"/>
      <c r="V8" s="50" t="str">
        <f>IFERROR(U8/$U$17,"")</f>
        <v/>
      </c>
      <c r="W8" s="54"/>
      <c r="X8" s="50" t="str">
        <f>IFERROR(W8/$W$17,"")</f>
        <v/>
      </c>
      <c r="Y8" s="54"/>
      <c r="Z8" s="50" t="str">
        <f>IFERROR(Y8/$Y$17,"")</f>
        <v/>
      </c>
      <c r="AA8" s="59">
        <f>SUMIF($C$5:$Z$5,"Քանակ",C8:Z18)</f>
        <v>97</v>
      </c>
      <c r="AB8" s="60">
        <f>IFERROR(AA8/$AA$17,"")</f>
        <v>0.2650273224043716</v>
      </c>
    </row>
    <row r="9" spans="1:28" s="39" customFormat="1" ht="39.75" customHeight="1" x14ac:dyDescent="0.25">
      <c r="A9" s="47">
        <v>4</v>
      </c>
      <c r="B9" s="36" t="s">
        <v>3</v>
      </c>
      <c r="C9" s="49">
        <v>48</v>
      </c>
      <c r="D9" s="48">
        <f>IFERROR(C9/$C$17,"")</f>
        <v>0.13114754098360656</v>
      </c>
      <c r="E9" s="49"/>
      <c r="F9" s="50" t="str">
        <f>IFERROR(E9/$E$17,"")</f>
        <v/>
      </c>
      <c r="G9" s="49"/>
      <c r="H9" s="50" t="str">
        <f>IFERROR(G9/$G$17,"")</f>
        <v/>
      </c>
      <c r="I9" s="54"/>
      <c r="J9" s="50" t="str">
        <f>IFERROR(I9/$I$17,"")</f>
        <v/>
      </c>
      <c r="K9" s="54"/>
      <c r="L9" s="50" t="str">
        <f>IFERROR(K9/$K$17,"")</f>
        <v/>
      </c>
      <c r="M9" s="54"/>
      <c r="N9" s="50" t="str">
        <f>IFERROR(M9/$M$17,"")</f>
        <v/>
      </c>
      <c r="O9" s="54"/>
      <c r="P9" s="50" t="str">
        <f>IFERROR(O9/$O$17,"")</f>
        <v/>
      </c>
      <c r="Q9" s="54"/>
      <c r="R9" s="50" t="str">
        <f>IFERROR(Q9/$Q$17,"")</f>
        <v/>
      </c>
      <c r="S9" s="54"/>
      <c r="T9" s="50" t="str">
        <f>IFERROR(S9/$S$17,"")</f>
        <v/>
      </c>
      <c r="U9" s="54"/>
      <c r="V9" s="50" t="str">
        <f>IFERROR(U9/$U$17,"")</f>
        <v/>
      </c>
      <c r="W9" s="54"/>
      <c r="X9" s="50" t="str">
        <f>IFERROR(W9/$W$17,"")</f>
        <v/>
      </c>
      <c r="Y9" s="54"/>
      <c r="Z9" s="50" t="str">
        <f>IFERROR(Y9/$Y$17,"")</f>
        <v/>
      </c>
      <c r="AA9" s="59">
        <f>SUMIF($C$5:$Z$5,"Քանակ",C9:Z19)</f>
        <v>48</v>
      </c>
      <c r="AB9" s="60">
        <f>IFERROR(AA9/$AA$17,"")</f>
        <v>0.13114754098360656</v>
      </c>
    </row>
    <row r="10" spans="1:28" s="39" customFormat="1" ht="39.75" customHeight="1" x14ac:dyDescent="0.25">
      <c r="A10" s="47">
        <v>5</v>
      </c>
      <c r="B10" s="36" t="s">
        <v>5</v>
      </c>
      <c r="C10" s="49">
        <v>24</v>
      </c>
      <c r="D10" s="48">
        <f>IFERROR(C10/$C$17,"")</f>
        <v>6.5573770491803282E-2</v>
      </c>
      <c r="E10" s="49"/>
      <c r="F10" s="50" t="str">
        <f>IFERROR(E10/$E$17,"")</f>
        <v/>
      </c>
      <c r="G10" s="49"/>
      <c r="H10" s="50" t="str">
        <f>IFERROR(G10/$G$17,"")</f>
        <v/>
      </c>
      <c r="I10" s="54"/>
      <c r="J10" s="50" t="str">
        <f>IFERROR(I10/$I$17,"")</f>
        <v/>
      </c>
      <c r="K10" s="54"/>
      <c r="L10" s="50" t="str">
        <f>IFERROR(K10/$K$17,"")</f>
        <v/>
      </c>
      <c r="M10" s="54"/>
      <c r="N10" s="50" t="str">
        <f>IFERROR(M10/$M$17,"")</f>
        <v/>
      </c>
      <c r="O10" s="54"/>
      <c r="P10" s="50" t="str">
        <f>IFERROR(O10/$O$17,"")</f>
        <v/>
      </c>
      <c r="Q10" s="54"/>
      <c r="R10" s="50" t="str">
        <f>IFERROR(Q10/$Q$17,"")</f>
        <v/>
      </c>
      <c r="S10" s="54"/>
      <c r="T10" s="50" t="str">
        <f>IFERROR(S10/$S$17,"")</f>
        <v/>
      </c>
      <c r="U10" s="54"/>
      <c r="V10" s="50" t="str">
        <f>IFERROR(U10/$U$17,"")</f>
        <v/>
      </c>
      <c r="W10" s="54"/>
      <c r="X10" s="50" t="str">
        <f>IFERROR(W10/$W$17,"")</f>
        <v/>
      </c>
      <c r="Y10" s="54"/>
      <c r="Z10" s="50" t="str">
        <f>IFERROR(Y10/$Y$17,"")</f>
        <v/>
      </c>
      <c r="AA10" s="59">
        <f>SUMIF($C$5:$Z$5,"Քանակ",C10:Z20)</f>
        <v>24</v>
      </c>
      <c r="AB10" s="60">
        <f>IFERROR(AA10/$AA$17,"")</f>
        <v>6.5573770491803282E-2</v>
      </c>
    </row>
    <row r="11" spans="1:28" s="39" customFormat="1" ht="39.75" customHeight="1" x14ac:dyDescent="0.25">
      <c r="A11" s="47">
        <v>6</v>
      </c>
      <c r="B11" s="36" t="s">
        <v>6</v>
      </c>
      <c r="C11" s="49">
        <v>19</v>
      </c>
      <c r="D11" s="48">
        <f>IFERROR(C11/$C$17,"")</f>
        <v>5.1912568306010931E-2</v>
      </c>
      <c r="E11" s="54"/>
      <c r="F11" s="50" t="str">
        <f>IFERROR(E11/$E$17,"")</f>
        <v/>
      </c>
      <c r="G11" s="49"/>
      <c r="H11" s="50" t="str">
        <f>IFERROR(G11/$G$17,"")</f>
        <v/>
      </c>
      <c r="I11" s="54"/>
      <c r="J11" s="50" t="str">
        <f>IFERROR(I11/$I$17,"")</f>
        <v/>
      </c>
      <c r="K11" s="54"/>
      <c r="L11" s="50" t="str">
        <f>IFERROR(K11/$K$17,"")</f>
        <v/>
      </c>
      <c r="M11" s="54"/>
      <c r="N11" s="50" t="str">
        <f>IFERROR(M11/$M$17,"")</f>
        <v/>
      </c>
      <c r="O11" s="54"/>
      <c r="P11" s="50" t="str">
        <f>IFERROR(O11/$O$17,"")</f>
        <v/>
      </c>
      <c r="Q11" s="54"/>
      <c r="R11" s="50" t="str">
        <f>IFERROR(Q11/$Q$17,"")</f>
        <v/>
      </c>
      <c r="S11" s="54"/>
      <c r="T11" s="50" t="str">
        <f>IFERROR(S11/$S$17,"")</f>
        <v/>
      </c>
      <c r="U11" s="54"/>
      <c r="V11" s="50" t="str">
        <f>IFERROR(U11/$U$17,"")</f>
        <v/>
      </c>
      <c r="W11" s="54"/>
      <c r="X11" s="50" t="str">
        <f>IFERROR(W11/$W$17,"")</f>
        <v/>
      </c>
      <c r="Y11" s="54"/>
      <c r="Z11" s="50" t="str">
        <f>IFERROR(Y11/$Y$17,"")</f>
        <v/>
      </c>
      <c r="AA11" s="59">
        <f>SUMIF($C$5:$Z$5,"Քանակ",C11:Z21)</f>
        <v>19</v>
      </c>
      <c r="AB11" s="60">
        <f>IFERROR(AA11/$AA$17,"")</f>
        <v>5.1912568306010931E-2</v>
      </c>
    </row>
    <row r="12" spans="1:28" s="39" customFormat="1" ht="39.75" customHeight="1" x14ac:dyDescent="0.25">
      <c r="A12" s="47">
        <v>7</v>
      </c>
      <c r="B12" s="36" t="s">
        <v>51</v>
      </c>
      <c r="C12" s="55">
        <v>52</v>
      </c>
      <c r="D12" s="48">
        <f>IFERROR(C12/$C$17,"")</f>
        <v>0.14207650273224043</v>
      </c>
      <c r="E12" s="55"/>
      <c r="F12" s="50" t="str">
        <f>IFERROR(E12/$E$17,"")</f>
        <v/>
      </c>
      <c r="G12" s="55"/>
      <c r="H12" s="50" t="str">
        <f>IFERROR(G12/$G$17,"")</f>
        <v/>
      </c>
      <c r="I12" s="55"/>
      <c r="J12" s="50" t="str">
        <f>IFERROR(I12/$I$17,"")</f>
        <v/>
      </c>
      <c r="K12" s="55"/>
      <c r="L12" s="50" t="str">
        <f>IFERROR(K12/$K$17,"")</f>
        <v/>
      </c>
      <c r="M12" s="55"/>
      <c r="N12" s="50" t="str">
        <f>IFERROR(M12/$M$17,"")</f>
        <v/>
      </c>
      <c r="O12" s="55"/>
      <c r="P12" s="50" t="str">
        <f>IFERROR(O12/$O$17,"")</f>
        <v/>
      </c>
      <c r="Q12" s="55"/>
      <c r="R12" s="50" t="str">
        <f>IFERROR(Q12/$Q$17,"")</f>
        <v/>
      </c>
      <c r="S12" s="55"/>
      <c r="T12" s="50" t="str">
        <f>IFERROR(S12/$S$17,"")</f>
        <v/>
      </c>
      <c r="U12" s="55"/>
      <c r="V12" s="50" t="str">
        <f>IFERROR(U12/$U$17,"")</f>
        <v/>
      </c>
      <c r="W12" s="55"/>
      <c r="X12" s="50" t="str">
        <f>IFERROR(W12/$W$17,"")</f>
        <v/>
      </c>
      <c r="Y12" s="55"/>
      <c r="Z12" s="50" t="str">
        <f>IFERROR(Y12/$Y$17,"")</f>
        <v/>
      </c>
      <c r="AA12" s="59">
        <f>SUMIF($C$5:$Z$5,"Քանակ",C12:Z22)</f>
        <v>52</v>
      </c>
      <c r="AB12" s="60">
        <f>IFERROR(AA12/$AA$17,"")</f>
        <v>0.14207650273224043</v>
      </c>
    </row>
    <row r="13" spans="1:28" s="39" customFormat="1" ht="39.75" customHeight="1" x14ac:dyDescent="0.25">
      <c r="A13" s="47">
        <v>8</v>
      </c>
      <c r="B13" s="36" t="s">
        <v>17</v>
      </c>
      <c r="C13" s="55">
        <v>0</v>
      </c>
      <c r="D13" s="48">
        <f>IFERROR(C13/$C$17,"")</f>
        <v>0</v>
      </c>
      <c r="E13" s="55"/>
      <c r="F13" s="50" t="str">
        <f>IFERROR(E13/$E$17,"")</f>
        <v/>
      </c>
      <c r="G13" s="55"/>
      <c r="H13" s="50" t="str">
        <f>IFERROR(G13/$G$17,"")</f>
        <v/>
      </c>
      <c r="I13" s="55"/>
      <c r="J13" s="50" t="str">
        <f>IFERROR(I13/$I$17,"")</f>
        <v/>
      </c>
      <c r="K13" s="55"/>
      <c r="L13" s="50" t="str">
        <f>IFERROR(K13/$K$17,"")</f>
        <v/>
      </c>
      <c r="M13" s="55"/>
      <c r="N13" s="50" t="str">
        <f>IFERROR(M13/$M$17,"")</f>
        <v/>
      </c>
      <c r="O13" s="55"/>
      <c r="P13" s="50" t="str">
        <f>IFERROR(O13/$O$17,"")</f>
        <v/>
      </c>
      <c r="Q13" s="55"/>
      <c r="R13" s="50" t="str">
        <f>IFERROR(Q13/$Q$17,"")</f>
        <v/>
      </c>
      <c r="S13" s="55"/>
      <c r="T13" s="50" t="str">
        <f>IFERROR(S13/$S$17,"")</f>
        <v/>
      </c>
      <c r="U13" s="55"/>
      <c r="V13" s="50" t="str">
        <f>IFERROR(U13/$U$17,"")</f>
        <v/>
      </c>
      <c r="W13" s="55"/>
      <c r="X13" s="50" t="str">
        <f>IFERROR(W13/$W$17,"")</f>
        <v/>
      </c>
      <c r="Y13" s="55"/>
      <c r="Z13" s="50" t="str">
        <f>IFERROR(Y13/$Y$17,"")</f>
        <v/>
      </c>
      <c r="AA13" s="59">
        <f>SUMIF($C$5:$Z$5,"Քանակ",C13:Z23)</f>
        <v>0</v>
      </c>
      <c r="AB13" s="60">
        <f>IFERROR(AA13/$AA$17,"")</f>
        <v>0</v>
      </c>
    </row>
    <row r="14" spans="1:28" s="39" customFormat="1" ht="39.75" customHeight="1" x14ac:dyDescent="0.25">
      <c r="A14" s="47">
        <v>9</v>
      </c>
      <c r="B14" s="36" t="s">
        <v>22</v>
      </c>
      <c r="C14" s="55">
        <v>0</v>
      </c>
      <c r="D14" s="48">
        <f>IFERROR(C14/$C$17,"")</f>
        <v>0</v>
      </c>
      <c r="E14" s="55"/>
      <c r="F14" s="50" t="str">
        <f>IFERROR(E14/$E$17,"")</f>
        <v/>
      </c>
      <c r="G14" s="55"/>
      <c r="H14" s="50" t="str">
        <f>IFERROR(G14/$G$17,"")</f>
        <v/>
      </c>
      <c r="I14" s="55"/>
      <c r="J14" s="50" t="str">
        <f>IFERROR(I14/$I$17,"")</f>
        <v/>
      </c>
      <c r="K14" s="55"/>
      <c r="L14" s="50" t="str">
        <f>IFERROR(K14/$K$17,"")</f>
        <v/>
      </c>
      <c r="M14" s="55"/>
      <c r="N14" s="50" t="str">
        <f>IFERROR(M14/$M$17,"")</f>
        <v/>
      </c>
      <c r="O14" s="55"/>
      <c r="P14" s="50" t="str">
        <f>IFERROR(O14/$O$17,"")</f>
        <v/>
      </c>
      <c r="Q14" s="55"/>
      <c r="R14" s="50" t="str">
        <f>IFERROR(Q14/$Q$17,"")</f>
        <v/>
      </c>
      <c r="S14" s="55"/>
      <c r="T14" s="50" t="str">
        <f>IFERROR(S14/$S$17,"")</f>
        <v/>
      </c>
      <c r="U14" s="55"/>
      <c r="V14" s="50" t="str">
        <f>IFERROR(U14/$U$17,"")</f>
        <v/>
      </c>
      <c r="W14" s="55"/>
      <c r="X14" s="50" t="str">
        <f>IFERROR(W14/$W$17,"")</f>
        <v/>
      </c>
      <c r="Y14" s="55"/>
      <c r="Z14" s="50" t="str">
        <f>IFERROR(Y14/$Y$17,"")</f>
        <v/>
      </c>
      <c r="AA14" s="59">
        <f>SUMIF($C$5:$Z$5,"Քանակ",C14:Z25)</f>
        <v>0</v>
      </c>
      <c r="AB14" s="60">
        <f>IFERROR(AA14/$AA$17,"")</f>
        <v>0</v>
      </c>
    </row>
    <row r="15" spans="1:28" s="39" customFormat="1" ht="39.75" customHeight="1" x14ac:dyDescent="0.25">
      <c r="A15" s="47">
        <v>10</v>
      </c>
      <c r="B15" s="36" t="s">
        <v>28</v>
      </c>
      <c r="C15" s="55">
        <v>31</v>
      </c>
      <c r="D15" s="48">
        <f>IFERROR(C15/$C$17,"")</f>
        <v>8.4699453551912565E-2</v>
      </c>
      <c r="E15" s="55"/>
      <c r="F15" s="50" t="str">
        <f>IFERROR(E15/$E$17,"")</f>
        <v/>
      </c>
      <c r="G15" s="55"/>
      <c r="H15" s="50" t="str">
        <f>IFERROR(G15/$G$17,"")</f>
        <v/>
      </c>
      <c r="I15" s="55"/>
      <c r="J15" s="50" t="str">
        <f>IFERROR(I15/$I$17,"")</f>
        <v/>
      </c>
      <c r="K15" s="55"/>
      <c r="L15" s="50" t="str">
        <f>IFERROR(K15/$K$17,"")</f>
        <v/>
      </c>
      <c r="M15" s="55"/>
      <c r="N15" s="50" t="str">
        <f>IFERROR(M15/$M$17,"")</f>
        <v/>
      </c>
      <c r="O15" s="55"/>
      <c r="P15" s="50" t="str">
        <f>IFERROR(O15/$O$17,"")</f>
        <v/>
      </c>
      <c r="Q15" s="55"/>
      <c r="R15" s="50" t="str">
        <f>IFERROR(Q15/$Q$17,"")</f>
        <v/>
      </c>
      <c r="S15" s="55"/>
      <c r="T15" s="50" t="str">
        <f>IFERROR(S15/$S$17,"")</f>
        <v/>
      </c>
      <c r="U15" s="55"/>
      <c r="V15" s="50" t="str">
        <f>IFERROR(U15/$U$17,"")</f>
        <v/>
      </c>
      <c r="W15" s="55"/>
      <c r="X15" s="50" t="str">
        <f>IFERROR(W15/$W$17,"")</f>
        <v/>
      </c>
      <c r="Y15" s="55"/>
      <c r="Z15" s="50" t="str">
        <f>IFERROR(Y15/$Y$17,"")</f>
        <v/>
      </c>
      <c r="AA15" s="59">
        <f t="shared" ref="AA15:AA16" si="0">SUMIF($C$5:$Z$5,"Քանակ",C15:Z27)</f>
        <v>31</v>
      </c>
      <c r="AB15" s="60">
        <f>IFERROR(AA15/$AA$17,"")</f>
        <v>8.4699453551912565E-2</v>
      </c>
    </row>
    <row r="16" spans="1:28" s="39" customFormat="1" ht="21.75" customHeight="1" x14ac:dyDescent="0.25">
      <c r="A16" s="47">
        <v>11</v>
      </c>
      <c r="B16" s="35" t="s">
        <v>24</v>
      </c>
      <c r="C16" s="55">
        <v>10</v>
      </c>
      <c r="D16" s="48">
        <f>IFERROR(C16/$C$17,"")</f>
        <v>2.7322404371584699E-2</v>
      </c>
      <c r="E16" s="55"/>
      <c r="F16" s="50" t="str">
        <f>IFERROR(E16/$E$17,"")</f>
        <v/>
      </c>
      <c r="G16" s="55"/>
      <c r="H16" s="50" t="str">
        <f>IFERROR(G16/$G$17,"")</f>
        <v/>
      </c>
      <c r="I16" s="55"/>
      <c r="J16" s="50" t="str">
        <f>IFERROR(I16/$I$17,"")</f>
        <v/>
      </c>
      <c r="K16" s="55"/>
      <c r="L16" s="50" t="str">
        <f>IFERROR(K16/$K$17,"")</f>
        <v/>
      </c>
      <c r="M16" s="55"/>
      <c r="N16" s="50" t="str">
        <f>IFERROR(M16/$M$17,"")</f>
        <v/>
      </c>
      <c r="O16" s="55"/>
      <c r="P16" s="50" t="str">
        <f>IFERROR(O16/$O$17,"")</f>
        <v/>
      </c>
      <c r="Q16" s="55"/>
      <c r="R16" s="50" t="str">
        <f>IFERROR(Q16/$Q$17,"")</f>
        <v/>
      </c>
      <c r="S16" s="55"/>
      <c r="T16" s="50" t="str">
        <f>IFERROR(S16/$S$17,"")</f>
        <v/>
      </c>
      <c r="U16" s="55"/>
      <c r="V16" s="50" t="str">
        <f>IFERROR(U16/$U$17,"")</f>
        <v/>
      </c>
      <c r="W16" s="55"/>
      <c r="X16" s="50" t="str">
        <f>IFERROR(W16/$W$17,"")</f>
        <v/>
      </c>
      <c r="Y16" s="55"/>
      <c r="Z16" s="50" t="str">
        <f>IFERROR(Y16/$Y$17,"")</f>
        <v/>
      </c>
      <c r="AA16" s="59">
        <f t="shared" si="0"/>
        <v>10</v>
      </c>
      <c r="AB16" s="60">
        <f>IFERROR(AA16/$AA$17,"")</f>
        <v>2.7322404371584699E-2</v>
      </c>
    </row>
    <row r="17" spans="1:28" s="40" customFormat="1" ht="25.5" customHeight="1" x14ac:dyDescent="0.25">
      <c r="A17" s="89" t="s">
        <v>38</v>
      </c>
      <c r="B17" s="89"/>
      <c r="C17" s="56">
        <f>SUM(C6:C16)</f>
        <v>366</v>
      </c>
      <c r="D17" s="57">
        <f>SUM(D6:D16)</f>
        <v>1</v>
      </c>
      <c r="E17" s="56">
        <f t="shared" ref="E17:Y17" si="1">SUM(E6:E16)</f>
        <v>0</v>
      </c>
      <c r="F17" s="57">
        <f>SUM(F6:F16)</f>
        <v>0</v>
      </c>
      <c r="G17" s="56">
        <f t="shared" si="1"/>
        <v>0</v>
      </c>
      <c r="H17" s="57">
        <f>SUM(H6:H16)</f>
        <v>0</v>
      </c>
      <c r="I17" s="56">
        <f t="shared" si="1"/>
        <v>0</v>
      </c>
      <c r="J17" s="57">
        <f>SUM(J6:J16)</f>
        <v>0</v>
      </c>
      <c r="K17" s="56">
        <f t="shared" si="1"/>
        <v>0</v>
      </c>
      <c r="L17" s="57">
        <f>SUM(L6:L16)</f>
        <v>0</v>
      </c>
      <c r="M17" s="56">
        <f t="shared" si="1"/>
        <v>0</v>
      </c>
      <c r="N17" s="57">
        <f>SUM(N6:N16)</f>
        <v>0</v>
      </c>
      <c r="O17" s="56">
        <f t="shared" si="1"/>
        <v>0</v>
      </c>
      <c r="P17" s="57">
        <f>SUM(P6:P16)</f>
        <v>0</v>
      </c>
      <c r="Q17" s="56">
        <f t="shared" si="1"/>
        <v>0</v>
      </c>
      <c r="R17" s="57">
        <f>SUM(R6:R16)</f>
        <v>0</v>
      </c>
      <c r="S17" s="56">
        <f t="shared" si="1"/>
        <v>0</v>
      </c>
      <c r="T17" s="57">
        <f>SUM(T6:T16)</f>
        <v>0</v>
      </c>
      <c r="U17" s="56">
        <f t="shared" si="1"/>
        <v>0</v>
      </c>
      <c r="V17" s="57">
        <f>SUM(V6:V16)</f>
        <v>0</v>
      </c>
      <c r="W17" s="56">
        <f t="shared" si="1"/>
        <v>0</v>
      </c>
      <c r="X17" s="57">
        <f>SUM(X6:X16)</f>
        <v>0</v>
      </c>
      <c r="Y17" s="56">
        <f t="shared" si="1"/>
        <v>0</v>
      </c>
      <c r="Z17" s="57">
        <f>SUM(Z6:Z16)</f>
        <v>0</v>
      </c>
      <c r="AA17" s="61">
        <f>SUM(AA6:AA16)</f>
        <v>366</v>
      </c>
      <c r="AB17" s="62"/>
    </row>
  </sheetData>
  <mergeCells count="30">
    <mergeCell ref="A17:B17"/>
    <mergeCell ref="A2:AB2"/>
    <mergeCell ref="K4:L4"/>
    <mergeCell ref="M4:N4"/>
    <mergeCell ref="O4:P4"/>
    <mergeCell ref="Q4:R4"/>
    <mergeCell ref="Q3:R3"/>
    <mergeCell ref="S3:T3"/>
    <mergeCell ref="U3:V3"/>
    <mergeCell ref="C3:D3"/>
    <mergeCell ref="E3:F3"/>
    <mergeCell ref="G3:H3"/>
    <mergeCell ref="I3:J3"/>
    <mergeCell ref="K3:L3"/>
    <mergeCell ref="W3:X3"/>
    <mergeCell ref="Y3:Z3"/>
    <mergeCell ref="AA3:AB3"/>
    <mergeCell ref="A4:A5"/>
    <mergeCell ref="B4:B5"/>
    <mergeCell ref="C4:D4"/>
    <mergeCell ref="E4:F4"/>
    <mergeCell ref="G4:H4"/>
    <mergeCell ref="I4:J4"/>
    <mergeCell ref="S4:T4"/>
    <mergeCell ref="U4:V4"/>
    <mergeCell ref="W4:X4"/>
    <mergeCell ref="Y4:Z4"/>
    <mergeCell ref="AA4:AB4"/>
    <mergeCell ref="M3:N3"/>
    <mergeCell ref="O3:P3"/>
  </mergeCells>
  <printOptions horizontalCentered="1"/>
  <pageMargins left="0" right="0" top="0.25" bottom="0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Գրավոր դիմումներ</vt:lpstr>
      <vt:lpstr>Բանավոր դիմումներ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Zaruhi.Jhangiryan</cp:lastModifiedBy>
  <cp:lastPrinted>2019-02-13T06:00:46Z</cp:lastPrinted>
  <dcterms:created xsi:type="dcterms:W3CDTF">2017-02-24T11:20:26Z</dcterms:created>
  <dcterms:modified xsi:type="dcterms:W3CDTF">2019-02-13T06:01:37Z</dcterms:modified>
</cp:coreProperties>
</file>