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45" windowWidth="20730" windowHeight="11700" tabRatio="877"/>
  </bookViews>
  <sheets>
    <sheet name="Մ-03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" i="3" l="1"/>
  <c r="J24" i="3"/>
  <c r="Q30" i="3" l="1"/>
  <c r="P8" i="3" s="1"/>
  <c r="D28" i="3"/>
  <c r="D26" i="3"/>
  <c r="D25" i="3"/>
  <c r="I24" i="3"/>
  <c r="D23" i="3"/>
  <c r="D22" i="3"/>
  <c r="J9" i="3"/>
  <c r="J11" i="3" s="1"/>
  <c r="I21" i="3"/>
  <c r="I8" i="3" s="1"/>
  <c r="D20" i="3"/>
  <c r="D19" i="3"/>
  <c r="M9" i="3"/>
  <c r="F9" i="3"/>
  <c r="E9" i="3"/>
  <c r="O8" i="3"/>
  <c r="E8" i="3"/>
  <c r="J8" i="3" l="1"/>
  <c r="D24" i="3"/>
  <c r="D21" i="3"/>
  <c r="D8" i="3"/>
</calcChain>
</file>

<file path=xl/sharedStrings.xml><?xml version="1.0" encoding="utf-8"?>
<sst xmlns="http://schemas.openxmlformats.org/spreadsheetml/2006/main" count="49" uniqueCount="47">
  <si>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</si>
  <si>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</si>
  <si>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</si>
  <si>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</si>
  <si>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</si>
  <si>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</si>
  <si>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</si>
  <si>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</si>
  <si>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</si>
  <si>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</si>
  <si>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</si>
  <si>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</si>
  <si>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</si>
  <si>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</si>
  <si>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</si>
  <si>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</si>
  <si>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</si>
  <si>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</si>
  <si>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</si>
  <si>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</si>
  <si>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</si>
  <si>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</si>
  <si>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</si>
  <si>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</si>
  <si>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</si>
  <si>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</si>
  <si>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</si>
  <si>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</si>
  <si>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</si>
  <si>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</si>
  <si>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</si>
  <si>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</si>
  <si>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</si>
  <si>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</si>
  <si>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</si>
  <si>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</si>
  <si>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</si>
  <si>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</si>
  <si>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</si>
  <si>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</si>
  <si>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</si>
  <si>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2019թ. մարտ ամսվա ընթացքում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</si>
  <si>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</si>
  <si>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</si>
  <si>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</si>
  <si>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</si>
  <si>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Համ.աշխ.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</si>
</sst>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1" fillId="6" borderId="4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1" fillId="9" borderId="3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39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4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5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5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5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55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2" fillId="8" borderId="5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3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1" fillId="9" borderId="39" xfId="0" applyFont="1" applyFill="1" applyBorder="1" applyAlignment="1">
      <alignment horizontal="center" vertical="center"/>
    </xf>
    <xf numFmtId="0" fontId="1" fillId="9" borderId="40" xfId="0" applyFont="1" applyFill="1" applyBorder="1" applyAlignment="1">
      <alignment horizontal="center" vertical="center"/>
    </xf>
    <xf numFmtId="0" fontId="1" fillId="9" borderId="36" xfId="0" applyFont="1" applyFill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/>
    </xf>
    <xf numFmtId="0" fontId="1" fillId="5" borderId="42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9" borderId="30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8" fillId="9" borderId="47" xfId="0" applyFont="1" applyFill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9" borderId="49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horizontal="center" vertical="center"/>
    </xf>
    <xf numFmtId="0" fontId="13" fillId="9" borderId="35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" fillId="9" borderId="41" xfId="0" applyFont="1" applyFill="1" applyBorder="1" applyAlignment="1">
      <alignment horizontal="center" vertical="center" wrapText="1"/>
    </xf>
    <xf numFmtId="0" fontId="1" fillId="9" borderId="50" xfId="0" applyFont="1" applyFill="1" applyBorder="1" applyAlignment="1">
      <alignment horizontal="center" vertical="center" wrapText="1"/>
    </xf>
    <xf numFmtId="0" fontId="1" fillId="9" borderId="35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9" borderId="4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8" fillId="5" borderId="57" xfId="0" applyFont="1" applyFill="1" applyBorder="1" applyAlignment="1">
      <alignment horizontal="center" vertical="center"/>
    </xf>
    <xf numFmtId="0" fontId="8" fillId="5" borderId="58" xfId="0" applyFont="1" applyFill="1" applyBorder="1" applyAlignment="1">
      <alignment horizontal="center" vertical="center"/>
    </xf>
    <xf numFmtId="0" fontId="8" fillId="5" borderId="59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0"/>
  <sheetViews>
    <sheetView tabSelected="1" view="pageBreakPreview" zoomScale="95" zoomScaleNormal="100" zoomScaleSheetLayoutView="95" workbookViewId="0">
      <selection activeCell="E8" sqref="E8:F8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2" width="10.140625" style="3" customWidth="1"/>
    <col min="13" max="13" width="11.85546875" style="3" customWidth="1"/>
    <col min="14" max="14" width="11.28515625" style="3" customWidth="1"/>
    <col min="15" max="15" width="17.140625" style="3" customWidth="1"/>
    <col min="16" max="16" width="13.5703125" style="3" customWidth="1"/>
    <col min="17" max="17" width="12.7109375" style="3" customWidth="1"/>
    <col min="18" max="16384" width="9.140625" style="2"/>
  </cols>
  <sheetData>
    <row r="1" spans="2:17" ht="18" x14ac:dyDescent="0.3">
      <c r="B1" s="120" t="s">
        <v>24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</row>
    <row r="2" spans="2:17" ht="27.75" customHeight="1" x14ac:dyDescent="0.3">
      <c r="B2" s="120" t="s">
        <v>41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2:17" ht="18" x14ac:dyDescent="0.35">
      <c r="B3" s="124" t="s">
        <v>8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</row>
    <row r="4" spans="2:17" ht="15.75" thickBot="1" x14ac:dyDescent="0.35"/>
    <row r="5" spans="2:17" ht="22.5" customHeight="1" thickBot="1" x14ac:dyDescent="0.35">
      <c r="B5" s="125" t="s">
        <v>9</v>
      </c>
      <c r="C5" s="126"/>
      <c r="D5" s="104" t="s">
        <v>36</v>
      </c>
      <c r="E5" s="131" t="s">
        <v>10</v>
      </c>
      <c r="F5" s="132"/>
      <c r="G5" s="132"/>
      <c r="H5" s="132"/>
      <c r="I5" s="132"/>
      <c r="J5" s="132"/>
      <c r="K5" s="132"/>
      <c r="L5" s="132"/>
      <c r="M5" s="132"/>
      <c r="N5" s="132"/>
      <c r="O5" s="133"/>
      <c r="P5" s="134" t="s">
        <v>40</v>
      </c>
      <c r="Q5" s="135"/>
    </row>
    <row r="6" spans="2:17" ht="27.75" customHeight="1" x14ac:dyDescent="0.3">
      <c r="B6" s="127"/>
      <c r="C6" s="128"/>
      <c r="D6" s="105"/>
      <c r="E6" s="138" t="s">
        <v>6</v>
      </c>
      <c r="F6" s="139"/>
      <c r="G6" s="140" t="s">
        <v>37</v>
      </c>
      <c r="H6" s="141"/>
      <c r="I6" s="142" t="s">
        <v>19</v>
      </c>
      <c r="J6" s="138" t="s">
        <v>20</v>
      </c>
      <c r="K6" s="144"/>
      <c r="L6" s="144"/>
      <c r="M6" s="145"/>
      <c r="N6" s="139"/>
      <c r="O6" s="146" t="s">
        <v>21</v>
      </c>
      <c r="P6" s="136"/>
      <c r="Q6" s="137"/>
    </row>
    <row r="7" spans="2:17" ht="22.5" customHeight="1" thickBot="1" x14ac:dyDescent="0.35">
      <c r="B7" s="127"/>
      <c r="C7" s="128"/>
      <c r="D7" s="105"/>
      <c r="E7" s="45" t="s">
        <v>23</v>
      </c>
      <c r="F7" s="46" t="s">
        <v>22</v>
      </c>
      <c r="G7" s="48" t="s">
        <v>39</v>
      </c>
      <c r="H7" s="49" t="s">
        <v>38</v>
      </c>
      <c r="I7" s="143"/>
      <c r="J7" s="114" t="s">
        <v>0</v>
      </c>
      <c r="K7" s="115"/>
      <c r="L7" s="116"/>
      <c r="M7" s="148" t="s">
        <v>1</v>
      </c>
      <c r="N7" s="149"/>
      <c r="O7" s="147"/>
      <c r="P7" s="136"/>
      <c r="Q7" s="137"/>
    </row>
    <row r="8" spans="2:17" ht="21.75" customHeight="1" thickBot="1" x14ac:dyDescent="0.35">
      <c r="B8" s="127"/>
      <c r="C8" s="128"/>
      <c r="D8" s="42">
        <f>E8+I8+J8+O8</f>
        <v>7390</v>
      </c>
      <c r="E8" s="176">
        <f>IF(F12=0,F10+F13+F14+F15+E11+E12+E16+E17,F10+F13+F14+F15+E11+F12+E16+E17)</f>
        <v>459</v>
      </c>
      <c r="F8" s="177"/>
      <c r="G8" s="50"/>
      <c r="H8" s="51"/>
      <c r="I8" s="52">
        <f>I20+I21+I24</f>
        <v>3854</v>
      </c>
      <c r="J8" s="190">
        <f>J9+M9</f>
        <v>3061</v>
      </c>
      <c r="K8" s="191"/>
      <c r="L8" s="191"/>
      <c r="M8" s="191"/>
      <c r="N8" s="192"/>
      <c r="O8" s="53">
        <f>O28+O29</f>
        <v>16</v>
      </c>
      <c r="P8" s="178">
        <f>P30+Q30</f>
        <v>3204</v>
      </c>
      <c r="Q8" s="179"/>
    </row>
    <row r="9" spans="2:17" ht="18.75" customHeight="1" x14ac:dyDescent="0.3">
      <c r="B9" s="129"/>
      <c r="C9" s="130"/>
      <c r="D9" s="43"/>
      <c r="E9" s="44">
        <f>SUM(E10:E17)</f>
        <v>358</v>
      </c>
      <c r="F9" s="43">
        <f>SUM(F10:F17)</f>
        <v>130</v>
      </c>
      <c r="G9" s="54">
        <v>18</v>
      </c>
      <c r="H9" s="55">
        <v>4</v>
      </c>
      <c r="I9" s="180"/>
      <c r="J9" s="117">
        <f>J19+J20+J21+J24</f>
        <v>2246</v>
      </c>
      <c r="K9" s="118"/>
      <c r="L9" s="119"/>
      <c r="M9" s="193">
        <f>M19</f>
        <v>815</v>
      </c>
      <c r="N9" s="194"/>
      <c r="O9" s="185"/>
      <c r="P9" s="187"/>
      <c r="Q9" s="182"/>
    </row>
    <row r="10" spans="2:17" ht="15.75" customHeight="1" x14ac:dyDescent="0.3">
      <c r="B10" s="106" t="s">
        <v>28</v>
      </c>
      <c r="C10" s="107"/>
      <c r="D10" s="108"/>
      <c r="E10" s="7">
        <v>10</v>
      </c>
      <c r="F10" s="41">
        <v>34</v>
      </c>
      <c r="G10" s="195"/>
      <c r="H10" s="195"/>
      <c r="I10" s="180"/>
      <c r="J10" s="25" t="s">
        <v>42</v>
      </c>
      <c r="K10" s="93" t="s">
        <v>43</v>
      </c>
      <c r="L10" s="93" t="s">
        <v>46</v>
      </c>
      <c r="M10" s="57"/>
      <c r="N10" s="58"/>
      <c r="O10" s="185"/>
      <c r="P10" s="188"/>
      <c r="Q10" s="183"/>
    </row>
    <row r="11" spans="2:17" ht="15.75" customHeight="1" x14ac:dyDescent="0.3">
      <c r="B11" s="106" t="s">
        <v>29</v>
      </c>
      <c r="C11" s="107"/>
      <c r="D11" s="108"/>
      <c r="E11" s="7">
        <v>21</v>
      </c>
      <c r="F11" s="59"/>
      <c r="G11" s="196"/>
      <c r="H11" s="196"/>
      <c r="I11" s="180"/>
      <c r="J11" s="75">
        <f>J9-K11-L11</f>
        <v>2119</v>
      </c>
      <c r="K11" s="4">
        <v>31</v>
      </c>
      <c r="L11" s="4">
        <v>96</v>
      </c>
      <c r="M11" s="57"/>
      <c r="N11" s="58"/>
      <c r="O11" s="185"/>
      <c r="P11" s="188"/>
      <c r="Q11" s="183"/>
    </row>
    <row r="12" spans="2:17" ht="15.75" customHeight="1" x14ac:dyDescent="0.3">
      <c r="B12" s="106" t="s">
        <v>30</v>
      </c>
      <c r="C12" s="107"/>
      <c r="D12" s="108"/>
      <c r="E12" s="7">
        <v>0</v>
      </c>
      <c r="F12" s="60"/>
      <c r="G12" s="196"/>
      <c r="H12" s="196"/>
      <c r="I12" s="180"/>
      <c r="J12" s="56"/>
      <c r="K12" s="57"/>
      <c r="L12" s="57"/>
      <c r="M12" s="57"/>
      <c r="N12" s="58"/>
      <c r="O12" s="185"/>
      <c r="P12" s="188"/>
      <c r="Q12" s="183"/>
    </row>
    <row r="13" spans="2:17" ht="15.75" customHeight="1" x14ac:dyDescent="0.3">
      <c r="B13" s="106" t="s">
        <v>31</v>
      </c>
      <c r="C13" s="107"/>
      <c r="D13" s="108"/>
      <c r="E13" s="7">
        <v>5</v>
      </c>
      <c r="F13" s="41">
        <v>14</v>
      </c>
      <c r="G13" s="196"/>
      <c r="H13" s="196"/>
      <c r="I13" s="180"/>
      <c r="J13" s="56"/>
      <c r="K13" s="57"/>
      <c r="L13" s="57"/>
      <c r="M13" s="57"/>
      <c r="N13" s="58"/>
      <c r="O13" s="185"/>
      <c r="P13" s="188"/>
      <c r="Q13" s="183"/>
    </row>
    <row r="14" spans="2:17" ht="15.75" customHeight="1" x14ac:dyDescent="0.3">
      <c r="B14" s="106" t="s">
        <v>32</v>
      </c>
      <c r="C14" s="107"/>
      <c r="D14" s="108"/>
      <c r="E14" s="7">
        <v>5</v>
      </c>
      <c r="F14" s="41">
        <v>38</v>
      </c>
      <c r="G14" s="196"/>
      <c r="H14" s="196"/>
      <c r="I14" s="180"/>
      <c r="J14" s="56"/>
      <c r="K14" s="57"/>
      <c r="L14" s="57"/>
      <c r="M14" s="57"/>
      <c r="N14" s="58"/>
      <c r="O14" s="185"/>
      <c r="P14" s="188"/>
      <c r="Q14" s="183"/>
    </row>
    <row r="15" spans="2:17" ht="15.75" customHeight="1" x14ac:dyDescent="0.3">
      <c r="B15" s="106" t="s">
        <v>33</v>
      </c>
      <c r="C15" s="107"/>
      <c r="D15" s="108"/>
      <c r="E15" s="7">
        <v>9</v>
      </c>
      <c r="F15" s="41">
        <v>44</v>
      </c>
      <c r="G15" s="196"/>
      <c r="H15" s="196"/>
      <c r="I15" s="180"/>
      <c r="J15" s="56"/>
      <c r="K15" s="57"/>
      <c r="L15" s="57"/>
      <c r="M15" s="57"/>
      <c r="N15" s="58"/>
      <c r="O15" s="185"/>
      <c r="P15" s="188"/>
      <c r="Q15" s="183"/>
    </row>
    <row r="16" spans="2:17" ht="15.75" customHeight="1" x14ac:dyDescent="0.3">
      <c r="B16" s="106" t="s">
        <v>34</v>
      </c>
      <c r="C16" s="107"/>
      <c r="D16" s="108"/>
      <c r="E16" s="7">
        <v>9</v>
      </c>
      <c r="F16" s="59"/>
      <c r="G16" s="196"/>
      <c r="H16" s="196"/>
      <c r="I16" s="180"/>
      <c r="J16" s="56"/>
      <c r="K16" s="57"/>
      <c r="L16" s="57"/>
      <c r="M16" s="57"/>
      <c r="N16" s="58"/>
      <c r="O16" s="185"/>
      <c r="P16" s="188"/>
      <c r="Q16" s="183"/>
    </row>
    <row r="17" spans="2:17" ht="15.75" customHeight="1" thickBot="1" x14ac:dyDescent="0.35">
      <c r="B17" s="106" t="s">
        <v>35</v>
      </c>
      <c r="C17" s="107"/>
      <c r="D17" s="108"/>
      <c r="E17" s="40">
        <v>299</v>
      </c>
      <c r="F17" s="61"/>
      <c r="G17" s="197"/>
      <c r="H17" s="197"/>
      <c r="I17" s="181"/>
      <c r="J17" s="62"/>
      <c r="K17" s="63"/>
      <c r="L17" s="63"/>
      <c r="M17" s="63"/>
      <c r="N17" s="64"/>
      <c r="O17" s="186"/>
      <c r="P17" s="189"/>
      <c r="Q17" s="184"/>
    </row>
    <row r="18" spans="2:17" ht="27" customHeight="1" thickBot="1" x14ac:dyDescent="0.35">
      <c r="B18" s="121"/>
      <c r="C18" s="122"/>
      <c r="D18" s="65"/>
      <c r="E18" s="109"/>
      <c r="F18" s="109"/>
      <c r="G18" s="109"/>
      <c r="H18" s="109"/>
      <c r="I18" s="47"/>
      <c r="J18" s="199"/>
      <c r="K18" s="200"/>
      <c r="L18" s="97"/>
      <c r="M18" s="37" t="s">
        <v>17</v>
      </c>
      <c r="N18" s="39" t="s">
        <v>18</v>
      </c>
      <c r="O18" s="66"/>
      <c r="P18" s="38" t="s">
        <v>2</v>
      </c>
      <c r="Q18" s="39" t="s">
        <v>3</v>
      </c>
    </row>
    <row r="19" spans="2:17" ht="32.25" customHeight="1" x14ac:dyDescent="0.3">
      <c r="B19" s="110" t="s">
        <v>7</v>
      </c>
      <c r="C19" s="111"/>
      <c r="D19" s="67">
        <f>J19+M19+N19</f>
        <v>1663</v>
      </c>
      <c r="E19" s="112"/>
      <c r="F19" s="112"/>
      <c r="G19" s="112"/>
      <c r="H19" s="112"/>
      <c r="I19" s="68"/>
      <c r="J19" s="69">
        <v>458</v>
      </c>
      <c r="K19" s="201"/>
      <c r="L19" s="94"/>
      <c r="M19" s="4">
        <v>815</v>
      </c>
      <c r="N19" s="70">
        <v>390</v>
      </c>
      <c r="O19" s="198"/>
      <c r="P19" s="187"/>
      <c r="Q19" s="182"/>
    </row>
    <row r="20" spans="2:17" ht="29.25" customHeight="1" x14ac:dyDescent="0.3">
      <c r="B20" s="110" t="s">
        <v>12</v>
      </c>
      <c r="C20" s="111"/>
      <c r="D20" s="71">
        <f>I20+J20</f>
        <v>4491</v>
      </c>
      <c r="E20" s="29"/>
      <c r="F20" s="29"/>
      <c r="G20" s="29"/>
      <c r="H20" s="29"/>
      <c r="I20" s="72">
        <v>2800</v>
      </c>
      <c r="J20" s="69">
        <v>1691</v>
      </c>
      <c r="K20" s="202"/>
      <c r="L20" s="95"/>
      <c r="M20" s="201"/>
      <c r="N20" s="182"/>
      <c r="O20" s="185"/>
      <c r="P20" s="188"/>
      <c r="Q20" s="183"/>
    </row>
    <row r="21" spans="2:17" ht="19.5" customHeight="1" x14ac:dyDescent="0.3">
      <c r="B21" s="20" t="s">
        <v>13</v>
      </c>
      <c r="C21" s="73"/>
      <c r="D21" s="71">
        <f>SUM(D22:D23)</f>
        <v>1013</v>
      </c>
      <c r="E21" s="29"/>
      <c r="F21" s="29"/>
      <c r="G21" s="29"/>
      <c r="H21" s="29"/>
      <c r="I21" s="74">
        <f>I22+I23</f>
        <v>975</v>
      </c>
      <c r="J21" s="75">
        <f>J22+J23</f>
        <v>38</v>
      </c>
      <c r="K21" s="202"/>
      <c r="L21" s="95"/>
      <c r="M21" s="202"/>
      <c r="N21" s="183"/>
      <c r="O21" s="185"/>
      <c r="P21" s="188"/>
      <c r="Q21" s="183"/>
    </row>
    <row r="22" spans="2:17" x14ac:dyDescent="0.3">
      <c r="B22" s="113"/>
      <c r="C22" s="76" t="s">
        <v>4</v>
      </c>
      <c r="D22" s="77">
        <f>I22+J22</f>
        <v>108</v>
      </c>
      <c r="E22" s="29"/>
      <c r="F22" s="29"/>
      <c r="G22" s="29"/>
      <c r="H22" s="29"/>
      <c r="I22" s="78">
        <v>71</v>
      </c>
      <c r="J22" s="11">
        <v>37</v>
      </c>
      <c r="K22" s="202"/>
      <c r="L22" s="95"/>
      <c r="M22" s="202"/>
      <c r="N22" s="183"/>
      <c r="O22" s="185"/>
      <c r="P22" s="188"/>
      <c r="Q22" s="183"/>
    </row>
    <row r="23" spans="2:17" x14ac:dyDescent="0.3">
      <c r="B23" s="113"/>
      <c r="C23" s="76" t="s">
        <v>5</v>
      </c>
      <c r="D23" s="77">
        <f>I23+J23</f>
        <v>905</v>
      </c>
      <c r="E23" s="29"/>
      <c r="F23" s="29"/>
      <c r="G23" s="29"/>
      <c r="H23" s="29"/>
      <c r="I23" s="78">
        <v>904</v>
      </c>
      <c r="J23" s="11">
        <v>1</v>
      </c>
      <c r="K23" s="202"/>
      <c r="L23" s="95"/>
      <c r="M23" s="202"/>
      <c r="N23" s="183"/>
      <c r="O23" s="185"/>
      <c r="P23" s="188"/>
      <c r="Q23" s="183"/>
    </row>
    <row r="24" spans="2:17" ht="15.75" customHeight="1" x14ac:dyDescent="0.3">
      <c r="B24" s="20" t="s">
        <v>14</v>
      </c>
      <c r="C24" s="73"/>
      <c r="D24" s="71">
        <f>D25+D26</f>
        <v>138</v>
      </c>
      <c r="E24" s="29"/>
      <c r="F24" s="29"/>
      <c r="G24" s="29"/>
      <c r="H24" s="29"/>
      <c r="I24" s="74">
        <f>I25+I26</f>
        <v>79</v>
      </c>
      <c r="J24" s="75">
        <f>J25+J26</f>
        <v>59</v>
      </c>
      <c r="K24" s="202"/>
      <c r="L24" s="95"/>
      <c r="M24" s="202"/>
      <c r="N24" s="183"/>
      <c r="O24" s="185"/>
      <c r="P24" s="188"/>
      <c r="Q24" s="183"/>
    </row>
    <row r="25" spans="2:17" x14ac:dyDescent="0.3">
      <c r="B25" s="113"/>
      <c r="C25" s="76" t="s">
        <v>4</v>
      </c>
      <c r="D25" s="77">
        <f t="shared" ref="D25:D26" si="0">I25+J25</f>
        <v>136</v>
      </c>
      <c r="E25" s="29"/>
      <c r="F25" s="29"/>
      <c r="G25" s="29"/>
      <c r="H25" s="29"/>
      <c r="I25" s="78">
        <v>77</v>
      </c>
      <c r="J25" s="11">
        <v>59</v>
      </c>
      <c r="K25" s="202"/>
      <c r="L25" s="95"/>
      <c r="M25" s="202"/>
      <c r="N25" s="183"/>
      <c r="O25" s="185"/>
      <c r="P25" s="188"/>
      <c r="Q25" s="183"/>
    </row>
    <row r="26" spans="2:17" x14ac:dyDescent="0.3">
      <c r="B26" s="113"/>
      <c r="C26" s="76" t="s">
        <v>5</v>
      </c>
      <c r="D26" s="77">
        <f t="shared" si="0"/>
        <v>2</v>
      </c>
      <c r="E26" s="29"/>
      <c r="F26" s="29"/>
      <c r="G26" s="29"/>
      <c r="H26" s="29"/>
      <c r="I26" s="78">
        <v>2</v>
      </c>
      <c r="J26" s="11">
        <v>0</v>
      </c>
      <c r="K26" s="203"/>
      <c r="L26" s="96"/>
      <c r="M26" s="203"/>
      <c r="N26" s="184"/>
      <c r="O26" s="186"/>
      <c r="P26" s="189"/>
      <c r="Q26" s="184"/>
    </row>
    <row r="27" spans="2:17" ht="9.6" customHeight="1" x14ac:dyDescent="0.3">
      <c r="B27" s="19"/>
      <c r="C27" s="79"/>
      <c r="D27" s="80"/>
      <c r="E27" s="123"/>
      <c r="F27" s="123"/>
      <c r="G27" s="123"/>
      <c r="H27" s="123"/>
      <c r="I27" s="81"/>
      <c r="J27" s="82"/>
      <c r="K27" s="101"/>
      <c r="L27" s="102"/>
      <c r="M27" s="102"/>
      <c r="N27" s="103"/>
      <c r="O27" s="83"/>
      <c r="P27" s="8"/>
      <c r="Q27" s="14"/>
    </row>
    <row r="28" spans="2:17" ht="26.25" customHeight="1" thickBot="1" x14ac:dyDescent="0.35">
      <c r="B28" s="110" t="s">
        <v>11</v>
      </c>
      <c r="C28" s="111"/>
      <c r="D28" s="84">
        <f>I28+J28+O28</f>
        <v>484</v>
      </c>
      <c r="E28" s="112"/>
      <c r="F28" s="112"/>
      <c r="G28" s="29"/>
      <c r="H28" s="29"/>
      <c r="I28" s="85">
        <v>266</v>
      </c>
      <c r="J28" s="86">
        <v>216</v>
      </c>
      <c r="K28" s="98"/>
      <c r="L28" s="99"/>
      <c r="M28" s="99"/>
      <c r="N28" s="100"/>
      <c r="O28" s="87">
        <v>2</v>
      </c>
      <c r="P28" s="31"/>
      <c r="Q28" s="88">
        <v>347</v>
      </c>
    </row>
    <row r="29" spans="2:17" ht="22.15" customHeight="1" thickBot="1" x14ac:dyDescent="0.35">
      <c r="B29" s="20" t="s">
        <v>15</v>
      </c>
      <c r="C29" s="73"/>
      <c r="D29" s="89"/>
      <c r="E29" s="112"/>
      <c r="F29" s="112"/>
      <c r="G29" s="29"/>
      <c r="H29" s="29"/>
      <c r="I29" s="150"/>
      <c r="J29" s="151"/>
      <c r="K29" s="151"/>
      <c r="L29" s="151"/>
      <c r="M29" s="151"/>
      <c r="N29" s="152"/>
      <c r="O29" s="9">
        <v>14</v>
      </c>
      <c r="P29" s="31"/>
      <c r="Q29" s="90">
        <v>152</v>
      </c>
    </row>
    <row r="30" spans="2:17" ht="22.15" customHeight="1" x14ac:dyDescent="0.3">
      <c r="B30" s="35"/>
      <c r="C30" s="36"/>
      <c r="D30" s="91"/>
      <c r="E30" s="112"/>
      <c r="F30" s="112"/>
      <c r="G30" s="29"/>
      <c r="H30" s="29"/>
      <c r="I30" s="158"/>
      <c r="J30" s="112"/>
      <c r="K30" s="112"/>
      <c r="L30" s="112"/>
      <c r="M30" s="112"/>
      <c r="N30" s="160"/>
      <c r="O30" s="6"/>
      <c r="P30" s="10">
        <v>2705</v>
      </c>
      <c r="Q30" s="92">
        <f>Q28+Q29</f>
        <v>499</v>
      </c>
    </row>
    <row r="31" spans="2:17" ht="9" customHeight="1" thickBot="1" x14ac:dyDescent="0.35">
      <c r="B31" s="21"/>
      <c r="C31" s="22"/>
      <c r="D31" s="16"/>
      <c r="E31" s="161"/>
      <c r="F31" s="161"/>
      <c r="G31" s="27"/>
      <c r="H31" s="27"/>
      <c r="I31" s="162"/>
      <c r="J31" s="161"/>
      <c r="K31" s="161"/>
      <c r="L31" s="161"/>
      <c r="M31" s="161"/>
      <c r="N31" s="163"/>
      <c r="O31" s="16"/>
      <c r="P31" s="15"/>
      <c r="Q31" s="16"/>
    </row>
    <row r="32" spans="2:17" ht="12" customHeight="1" thickBot="1" x14ac:dyDescent="0.35"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/>
    </row>
    <row r="33" spans="2:17" ht="30" customHeight="1" x14ac:dyDescent="0.3">
      <c r="B33" s="142" t="s">
        <v>25</v>
      </c>
      <c r="C33" s="164"/>
      <c r="D33" s="164"/>
      <c r="E33" s="164"/>
      <c r="F33" s="164"/>
      <c r="G33" s="34"/>
      <c r="H33" s="34"/>
      <c r="I33" s="24" t="s">
        <v>26</v>
      </c>
      <c r="J33" s="165" t="s">
        <v>27</v>
      </c>
      <c r="K33" s="166"/>
      <c r="L33" s="166"/>
      <c r="M33" s="167"/>
      <c r="N33" s="168"/>
      <c r="O33" s="169"/>
      <c r="P33" s="169"/>
      <c r="Q33" s="170"/>
    </row>
    <row r="34" spans="2:17" ht="21.75" customHeight="1" x14ac:dyDescent="0.3">
      <c r="B34" s="25">
        <v>1</v>
      </c>
      <c r="C34" s="153" t="s">
        <v>44</v>
      </c>
      <c r="D34" s="154"/>
      <c r="E34" s="154"/>
      <c r="F34" s="154"/>
      <c r="G34" s="28"/>
      <c r="H34" s="32"/>
      <c r="I34" s="5">
        <v>1</v>
      </c>
      <c r="J34" s="155">
        <v>7</v>
      </c>
      <c r="K34" s="156"/>
      <c r="L34" s="156"/>
      <c r="M34" s="157"/>
      <c r="N34" s="158"/>
      <c r="O34" s="112"/>
      <c r="P34" s="112"/>
      <c r="Q34" s="159"/>
    </row>
    <row r="35" spans="2:17" x14ac:dyDescent="0.3">
      <c r="B35" s="25">
        <v>2</v>
      </c>
      <c r="C35" s="153" t="s">
        <v>45</v>
      </c>
      <c r="D35" s="154"/>
      <c r="E35" s="154"/>
      <c r="F35" s="154"/>
      <c r="G35" s="28"/>
      <c r="H35" s="32"/>
      <c r="I35" s="5">
        <v>9</v>
      </c>
      <c r="J35" s="155">
        <v>14</v>
      </c>
      <c r="K35" s="156"/>
      <c r="L35" s="156"/>
      <c r="M35" s="157"/>
      <c r="N35" s="158"/>
      <c r="O35" s="112"/>
      <c r="P35" s="112"/>
      <c r="Q35" s="159"/>
    </row>
    <row r="36" spans="2:17" ht="15.75" thickBot="1" x14ac:dyDescent="0.35">
      <c r="B36" s="26">
        <v>3</v>
      </c>
      <c r="C36" s="171" t="s">
        <v>16</v>
      </c>
      <c r="D36" s="172"/>
      <c r="E36" s="172"/>
      <c r="F36" s="172"/>
      <c r="G36" s="30"/>
      <c r="H36" s="33"/>
      <c r="I36" s="23">
        <v>0</v>
      </c>
      <c r="J36" s="173">
        <v>0</v>
      </c>
      <c r="K36" s="174"/>
      <c r="L36" s="174"/>
      <c r="M36" s="175"/>
      <c r="N36" s="98"/>
      <c r="O36" s="99"/>
      <c r="P36" s="99"/>
      <c r="Q36" s="100"/>
    </row>
    <row r="39" spans="2:17" x14ac:dyDescent="0.3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2:17" x14ac:dyDescent="0.3">
      <c r="P40" s="17"/>
    </row>
  </sheetData>
  <mergeCells count="69">
    <mergeCell ref="P19:P26"/>
    <mergeCell ref="J18:K18"/>
    <mergeCell ref="Q19:Q26"/>
    <mergeCell ref="M20:M26"/>
    <mergeCell ref="N20:N26"/>
    <mergeCell ref="K19:K26"/>
    <mergeCell ref="C36:F36"/>
    <mergeCell ref="J36:M36"/>
    <mergeCell ref="N36:Q36"/>
    <mergeCell ref="E8:F8"/>
    <mergeCell ref="P8:Q8"/>
    <mergeCell ref="I9:I17"/>
    <mergeCell ref="Q9:Q17"/>
    <mergeCell ref="O9:O17"/>
    <mergeCell ref="P9:P17"/>
    <mergeCell ref="J8:N8"/>
    <mergeCell ref="M9:N9"/>
    <mergeCell ref="B10:D10"/>
    <mergeCell ref="G10:H17"/>
    <mergeCell ref="B11:D11"/>
    <mergeCell ref="B12:D12"/>
    <mergeCell ref="O19:O26"/>
    <mergeCell ref="E29:F29"/>
    <mergeCell ref="I29:N29"/>
    <mergeCell ref="C35:F35"/>
    <mergeCell ref="J35:M35"/>
    <mergeCell ref="N35:Q35"/>
    <mergeCell ref="E30:F30"/>
    <mergeCell ref="I30:N30"/>
    <mergeCell ref="E31:F31"/>
    <mergeCell ref="I31:N31"/>
    <mergeCell ref="B33:F33"/>
    <mergeCell ref="J33:M33"/>
    <mergeCell ref="N33:Q33"/>
    <mergeCell ref="C34:F34"/>
    <mergeCell ref="J34:M34"/>
    <mergeCell ref="N34:Q34"/>
    <mergeCell ref="B1:Q1"/>
    <mergeCell ref="B20:C20"/>
    <mergeCell ref="B18:C18"/>
    <mergeCell ref="E27:H27"/>
    <mergeCell ref="B2:Q2"/>
    <mergeCell ref="B3:Q3"/>
    <mergeCell ref="B5:C9"/>
    <mergeCell ref="E5:O5"/>
    <mergeCell ref="P5:Q7"/>
    <mergeCell ref="E6:F6"/>
    <mergeCell ref="G6:H6"/>
    <mergeCell ref="I6:I7"/>
    <mergeCell ref="J6:N6"/>
    <mergeCell ref="O6:O7"/>
    <mergeCell ref="M7:N7"/>
    <mergeCell ref="B13:D13"/>
    <mergeCell ref="K28:N28"/>
    <mergeCell ref="K27:N27"/>
    <mergeCell ref="D5:D7"/>
    <mergeCell ref="B14:D14"/>
    <mergeCell ref="B15:D15"/>
    <mergeCell ref="B16:D16"/>
    <mergeCell ref="B17:D17"/>
    <mergeCell ref="E18:H18"/>
    <mergeCell ref="B19:C19"/>
    <mergeCell ref="E19:H19"/>
    <mergeCell ref="B22:B23"/>
    <mergeCell ref="B25:B26"/>
    <mergeCell ref="B28:C28"/>
    <mergeCell ref="E28:F28"/>
    <mergeCell ref="J7:L7"/>
    <mergeCell ref="J9:L9"/>
  </mergeCells>
  <printOptions horizontalCentered="1"/>
  <pageMargins left="0" right="0" top="0" bottom="0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2019-04-09T16:52:34Z</cp:lastPrinted>
  <dcterms:created xsi:type="dcterms:W3CDTF">2016-05-05T10:39:40Z</dcterms:created>
  <dcterms:modified xsi:type="dcterms:W3CDTF">2019-04-19T14:40:11Z</dcterms:modified>
</cp:coreProperties>
</file>