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7935" tabRatio="923" activeTab="6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17" sheetId="19" r:id="rId19"/>
  </sheets>
  <calcPr calcId="145621"/>
</workbook>
</file>

<file path=xl/calcChain.xml><?xml version="1.0" encoding="utf-8"?>
<calcChain xmlns="http://schemas.openxmlformats.org/spreadsheetml/2006/main">
  <c r="F14" i="19" l="1"/>
  <c r="F15" i="19"/>
  <c r="F16" i="19"/>
  <c r="F13" i="19"/>
  <c r="H10" i="19"/>
  <c r="H11" i="19"/>
  <c r="H9" i="19"/>
  <c r="E11" i="19"/>
  <c r="E10" i="19"/>
  <c r="E9" i="19"/>
  <c r="D10" i="19"/>
  <c r="D11" i="19"/>
  <c r="D9" i="19"/>
  <c r="F14" i="18"/>
  <c r="F15" i="18"/>
  <c r="F16" i="18"/>
  <c r="F13" i="18"/>
  <c r="H10" i="18"/>
  <c r="H11" i="18"/>
  <c r="H9" i="18"/>
  <c r="H8" i="18" s="1"/>
  <c r="E11" i="18"/>
  <c r="E10" i="18"/>
  <c r="E9" i="18"/>
  <c r="D10" i="18"/>
  <c r="D11" i="18"/>
  <c r="D9" i="18"/>
  <c r="F14" i="17"/>
  <c r="F15" i="17"/>
  <c r="F16" i="17"/>
  <c r="F13" i="17"/>
  <c r="H10" i="17"/>
  <c r="H11" i="17"/>
  <c r="H9" i="17"/>
  <c r="E11" i="17"/>
  <c r="E10" i="17"/>
  <c r="E9" i="17"/>
  <c r="D10" i="17"/>
  <c r="D11" i="17"/>
  <c r="D9" i="17"/>
  <c r="F14" i="16"/>
  <c r="F15" i="16"/>
  <c r="F16" i="16"/>
  <c r="F13" i="16"/>
  <c r="H10" i="16"/>
  <c r="H8" i="16" s="1"/>
  <c r="H11" i="16"/>
  <c r="H9" i="16"/>
  <c r="E11" i="16"/>
  <c r="E10" i="16"/>
  <c r="E8" i="16" s="1"/>
  <c r="G15" i="16" s="1"/>
  <c r="E9" i="16"/>
  <c r="D10" i="16"/>
  <c r="D11" i="16"/>
  <c r="D9" i="16"/>
  <c r="F14" i="15"/>
  <c r="F15" i="15"/>
  <c r="F16" i="15"/>
  <c r="F13" i="15"/>
  <c r="H10" i="15"/>
  <c r="H11" i="15"/>
  <c r="H9" i="15"/>
  <c r="E11" i="15"/>
  <c r="E10" i="15"/>
  <c r="E9" i="15"/>
  <c r="D10" i="15"/>
  <c r="D11" i="15"/>
  <c r="C11" i="15" s="1"/>
  <c r="D9" i="15"/>
  <c r="F14" i="14"/>
  <c r="F15" i="14"/>
  <c r="F16" i="14"/>
  <c r="F13" i="14"/>
  <c r="H10" i="14"/>
  <c r="H11" i="14"/>
  <c r="H9" i="14"/>
  <c r="E11" i="14"/>
  <c r="E10" i="14"/>
  <c r="E9" i="14"/>
  <c r="D10" i="14"/>
  <c r="D11" i="14"/>
  <c r="D9" i="14"/>
  <c r="H10" i="13"/>
  <c r="H11" i="13"/>
  <c r="H9" i="13"/>
  <c r="F14" i="13"/>
  <c r="F15" i="13"/>
  <c r="F16" i="13"/>
  <c r="F13" i="13"/>
  <c r="E11" i="13"/>
  <c r="E10" i="13"/>
  <c r="E9" i="13"/>
  <c r="D10" i="13"/>
  <c r="D11" i="13"/>
  <c r="D9" i="13"/>
  <c r="C11" i="12"/>
  <c r="C10" i="12"/>
  <c r="C9" i="12"/>
  <c r="H8" i="12"/>
  <c r="E8" i="12"/>
  <c r="G15" i="12" s="1"/>
  <c r="D8" i="12"/>
  <c r="C11" i="11"/>
  <c r="C10" i="11"/>
  <c r="C9" i="11"/>
  <c r="H8" i="11"/>
  <c r="E8" i="11"/>
  <c r="G15" i="11" s="1"/>
  <c r="D8" i="11"/>
  <c r="C11" i="10"/>
  <c r="C10" i="10"/>
  <c r="C9" i="10"/>
  <c r="H8" i="10"/>
  <c r="E8" i="10"/>
  <c r="G15" i="10" s="1"/>
  <c r="D8" i="10"/>
  <c r="C11" i="9"/>
  <c r="C10" i="9"/>
  <c r="C9" i="9"/>
  <c r="H8" i="9"/>
  <c r="E8" i="9"/>
  <c r="G16" i="9" s="1"/>
  <c r="D8" i="9"/>
  <c r="C11" i="8"/>
  <c r="C10" i="8"/>
  <c r="C9" i="8"/>
  <c r="H8" i="8"/>
  <c r="E8" i="8"/>
  <c r="G15" i="8" s="1"/>
  <c r="D8" i="8"/>
  <c r="C11" i="7"/>
  <c r="C10" i="7"/>
  <c r="C9" i="7"/>
  <c r="H8" i="7"/>
  <c r="E8" i="7"/>
  <c r="G15" i="7" s="1"/>
  <c r="D8" i="7"/>
  <c r="C11" i="6"/>
  <c r="C10" i="6"/>
  <c r="C9" i="6"/>
  <c r="H8" i="6"/>
  <c r="E8" i="6"/>
  <c r="G16" i="6" s="1"/>
  <c r="D8" i="6"/>
  <c r="C11" i="5"/>
  <c r="C10" i="5"/>
  <c r="C9" i="5"/>
  <c r="H8" i="5"/>
  <c r="E8" i="5"/>
  <c r="G15" i="5" s="1"/>
  <c r="D8" i="5"/>
  <c r="C11" i="4"/>
  <c r="C10" i="4"/>
  <c r="C9" i="4"/>
  <c r="H8" i="4"/>
  <c r="E8" i="4"/>
  <c r="G16" i="4" s="1"/>
  <c r="D8" i="4"/>
  <c r="C11" i="3"/>
  <c r="C10" i="3"/>
  <c r="C9" i="3"/>
  <c r="H8" i="3"/>
  <c r="E8" i="3"/>
  <c r="G15" i="3" s="1"/>
  <c r="D8" i="3"/>
  <c r="C11" i="2"/>
  <c r="C10" i="2"/>
  <c r="C9" i="2"/>
  <c r="H8" i="2"/>
  <c r="E8" i="2"/>
  <c r="G14" i="2" s="1"/>
  <c r="D8" i="2"/>
  <c r="C11" i="1"/>
  <c r="C10" i="1"/>
  <c r="C9" i="1"/>
  <c r="H8" i="1"/>
  <c r="E8" i="1"/>
  <c r="G15" i="1" s="1"/>
  <c r="D8" i="1"/>
  <c r="C11" i="16" l="1"/>
  <c r="E8" i="18"/>
  <c r="E8" i="15"/>
  <c r="G16" i="15" s="1"/>
  <c r="C10" i="18"/>
  <c r="C8" i="10"/>
  <c r="H8" i="14"/>
  <c r="H8" i="19"/>
  <c r="C8" i="1"/>
  <c r="C8" i="5"/>
  <c r="C11" i="14"/>
  <c r="E8" i="14"/>
  <c r="G14" i="14" s="1"/>
  <c r="C11" i="19"/>
  <c r="C8" i="7"/>
  <c r="C8" i="11"/>
  <c r="C11" i="13"/>
  <c r="C8" i="8"/>
  <c r="C8" i="3"/>
  <c r="E8" i="17"/>
  <c r="G13" i="17" s="1"/>
  <c r="C10" i="17"/>
  <c r="C11" i="17"/>
  <c r="E8" i="19"/>
  <c r="G15" i="19" s="1"/>
  <c r="C10" i="19"/>
  <c r="G16" i="2"/>
  <c r="G13" i="2"/>
  <c r="D8" i="17"/>
  <c r="G15" i="2"/>
  <c r="G13" i="6"/>
  <c r="C8" i="9"/>
  <c r="C9" i="14"/>
  <c r="H8" i="17"/>
  <c r="D8" i="13"/>
  <c r="E8" i="13"/>
  <c r="G14" i="13" s="1"/>
  <c r="H8" i="15"/>
  <c r="C9" i="17"/>
  <c r="C8" i="4"/>
  <c r="G15" i="6"/>
  <c r="D8" i="14"/>
  <c r="C8" i="6"/>
  <c r="H8" i="13"/>
  <c r="C11" i="18"/>
  <c r="D8" i="19"/>
  <c r="C9" i="19"/>
  <c r="G16" i="18"/>
  <c r="G13" i="18"/>
  <c r="C9" i="18"/>
  <c r="G15" i="18"/>
  <c r="D8" i="18"/>
  <c r="C8" i="18" s="1"/>
  <c r="C10" i="16"/>
  <c r="C9" i="16"/>
  <c r="G14" i="16"/>
  <c r="D8" i="16"/>
  <c r="C8" i="16" s="1"/>
  <c r="C10" i="15"/>
  <c r="C9" i="15"/>
  <c r="D8" i="15"/>
  <c r="G16" i="14"/>
  <c r="C10" i="14"/>
  <c r="C10" i="13"/>
  <c r="C9" i="13"/>
  <c r="G14" i="18"/>
  <c r="G16" i="16"/>
  <c r="G13" i="16"/>
  <c r="G13" i="15"/>
  <c r="G15" i="15"/>
  <c r="C8" i="12"/>
  <c r="G14" i="12"/>
  <c r="G16" i="12"/>
  <c r="G13" i="12"/>
  <c r="G14" i="11"/>
  <c r="G16" i="11"/>
  <c r="G13" i="11"/>
  <c r="G14" i="10"/>
  <c r="G16" i="10"/>
  <c r="G13" i="10"/>
  <c r="G13" i="9"/>
  <c r="G15" i="9"/>
  <c r="G14" i="9"/>
  <c r="G14" i="8"/>
  <c r="G16" i="8"/>
  <c r="G13" i="8"/>
  <c r="G14" i="7"/>
  <c r="G16" i="7"/>
  <c r="G13" i="7"/>
  <c r="G14" i="6"/>
  <c r="G14" i="5"/>
  <c r="G16" i="5"/>
  <c r="G13" i="5"/>
  <c r="G13" i="4"/>
  <c r="G15" i="4"/>
  <c r="G14" i="4"/>
  <c r="G14" i="3"/>
  <c r="G16" i="3"/>
  <c r="G13" i="3"/>
  <c r="C8" i="2"/>
  <c r="G14" i="1"/>
  <c r="G16" i="1"/>
  <c r="G13" i="1"/>
  <c r="C8" i="15" l="1"/>
  <c r="G14" i="15"/>
  <c r="C8" i="19"/>
  <c r="G15" i="14"/>
  <c r="G13" i="14"/>
  <c r="C8" i="14"/>
  <c r="C8" i="17"/>
  <c r="G14" i="17"/>
  <c r="G15" i="17"/>
  <c r="G16" i="17"/>
  <c r="G16" i="13"/>
  <c r="G15" i="13"/>
  <c r="G13" i="19"/>
  <c r="G16" i="19"/>
  <c r="G14" i="19"/>
  <c r="G13" i="13"/>
  <c r="C8" i="13"/>
</calcChain>
</file>

<file path=xl/sharedStrings.xml><?xml version="1.0" encoding="utf-8"?>
<sst xmlns="http://schemas.openxmlformats.org/spreadsheetml/2006/main" count="380" uniqueCount="22">
  <si>
    <t>Ամփոփ տեղեկատվություն</t>
  </si>
  <si>
    <t>Նախարարությունում գրանցված ելից փաստաթղթերի վերաբերյալ</t>
  </si>
  <si>
    <t>Ելից փաստաթուղթ</t>
  </si>
  <si>
    <t>Փաստաթղթերի քանակ</t>
  </si>
  <si>
    <t>Պաշտոնական գրություն</t>
  </si>
  <si>
    <t>Դիմումի պատասխաններ</t>
  </si>
  <si>
    <t>Քանակ</t>
  </si>
  <si>
    <t>%</t>
  </si>
  <si>
    <t>Գրանցված ելից փաստաթղթերի քանակ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</si>
  <si>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</si>
  <si>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</si>
  <si>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</si>
  <si>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</si>
  <si>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</si>
  <si>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</si>
  <si>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</si>
  <si>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</si>
  <si>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r>
      <t>Նախարարությունում գրանցված</t>
    </r>
    <r>
      <rPr>
        <b/>
        <sz val="14"/>
        <color theme="1"/>
        <rFont val="Sylfaen"/>
        <family val="1"/>
      </rPr>
      <t xml:space="preserve"> ԵԼԻՑ</t>
    </r>
    <r>
      <rPr>
        <b/>
        <sz val="12"/>
        <color theme="1"/>
        <rFont val="Sylfaen"/>
        <family val="1"/>
      </rPr>
      <t xml:space="preserve"> փաստաթղթերի վերաբերյալ</t>
    </r>
  </si>
  <si>
    <t>Նախարարության կողմից մշակված և ՀՀ կառավարություն ներկայացված իրավական ակտերի նախագծեր</t>
  </si>
  <si>
    <t xml:space="preserve"> Ամփոփ տեղեկատվություն</t>
  </si>
  <si>
    <t>2017թ. հունիս ամսվա ամփոփ տեղեկատվություն</t>
  </si>
  <si>
    <t>2017թ. հուլիս ամսվա ամփոփ տեղեկատվություն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</si>
</sst>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4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darkUp">
        <fgColor theme="0" tint="-0.24994659260841701"/>
        <bgColor theme="0" tint="-4.9989318521683403E-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1" fontId="5" fillId="3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1" fontId="2" fillId="4" borderId="19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" fontId="5" fillId="3" borderId="20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" fontId="2" fillId="4" borderId="2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9.5" x14ac:dyDescent="0.35">
      <c r="B3" s="27" t="s">
        <v>17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8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1006</v>
      </c>
      <c r="D8" s="7">
        <f>SUM(D9:D11)</f>
        <v>707</v>
      </c>
      <c r="E8" s="42">
        <f t="shared" ref="E8:H8" si="0">SUM(E9:E11)</f>
        <v>285</v>
      </c>
      <c r="F8" s="43"/>
      <c r="G8" s="8">
        <v>100</v>
      </c>
      <c r="H8" s="9">
        <f t="shared" si="0"/>
        <v>14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915</v>
      </c>
      <c r="D9" s="13">
        <v>629</v>
      </c>
      <c r="E9" s="44">
        <v>272</v>
      </c>
      <c r="F9" s="45"/>
      <c r="G9" s="14"/>
      <c r="H9" s="15">
        <v>14</v>
      </c>
    </row>
    <row r="10" spans="1:11" x14ac:dyDescent="0.25">
      <c r="A10" s="10">
        <v>2</v>
      </c>
      <c r="B10" s="11" t="s">
        <v>10</v>
      </c>
      <c r="C10" s="12">
        <f t="shared" si="1"/>
        <v>89</v>
      </c>
      <c r="D10" s="13">
        <v>76</v>
      </c>
      <c r="E10" s="44">
        <v>13</v>
      </c>
      <c r="F10" s="45"/>
      <c r="G10" s="14"/>
      <c r="H10" s="15"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</v>
      </c>
      <c r="D11" s="17">
        <v>2</v>
      </c>
      <c r="E11" s="46">
        <v>0</v>
      </c>
      <c r="F11" s="47"/>
      <c r="G11" s="18"/>
      <c r="H11" s="15"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237</v>
      </c>
      <c r="G13" s="25">
        <f>F13/$E$8</f>
        <v>0.83157894736842108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15</v>
      </c>
      <c r="G14" s="25">
        <f t="shared" ref="G14:G16" si="2">F14/$E$8</f>
        <v>5.2631578947368418E-2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16</v>
      </c>
      <c r="G15" s="25">
        <f t="shared" si="2"/>
        <v>5.6140350877192984E-2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17</v>
      </c>
      <c r="G16" s="25">
        <f t="shared" si="2"/>
        <v>5.9649122807017542E-2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0.2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44"/>
      <c r="F9" s="45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44"/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46"/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9.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44"/>
      <c r="F9" s="45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44"/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46"/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5.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44"/>
      <c r="F9" s="45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44"/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46"/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5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3514</v>
      </c>
      <c r="D8" s="7">
        <f>SUM(D9:D11)</f>
        <v>2250</v>
      </c>
      <c r="E8" s="42">
        <f t="shared" ref="E8:H8" si="0">SUM(E9:E11)</f>
        <v>1228</v>
      </c>
      <c r="F8" s="43"/>
      <c r="G8" s="8">
        <v>100</v>
      </c>
      <c r="H8" s="9">
        <f t="shared" si="0"/>
        <v>36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3160</v>
      </c>
      <c r="D9" s="13">
        <f>SUM('Ե-01:Ե-03'!D9)</f>
        <v>1971</v>
      </c>
      <c r="E9" s="44">
        <f>SUM('Ե-01:Ե-03'!E9)</f>
        <v>1153</v>
      </c>
      <c r="F9" s="45"/>
      <c r="G9" s="14"/>
      <c r="H9" s="15">
        <f>SUM('Ե-01:Ե-03'!H9)</f>
        <v>36</v>
      </c>
    </row>
    <row r="10" spans="1:11" x14ac:dyDescent="0.25">
      <c r="A10" s="10">
        <v>2</v>
      </c>
      <c r="B10" s="11" t="s">
        <v>10</v>
      </c>
      <c r="C10" s="12">
        <f t="shared" si="1"/>
        <v>348</v>
      </c>
      <c r="D10" s="13">
        <f>SUM('Ե-01:Ե-03'!D10)</f>
        <v>273</v>
      </c>
      <c r="E10" s="44">
        <f>SUM('Ե-01:Ե-03'!E10)</f>
        <v>75</v>
      </c>
      <c r="F10" s="45"/>
      <c r="G10" s="14"/>
      <c r="H10" s="15">
        <f>SUM('Ե-01:Ե-03'!H10)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6</v>
      </c>
      <c r="D11" s="17">
        <f>SUM('Ե-01:Ե-03'!D11)</f>
        <v>6</v>
      </c>
      <c r="E11" s="46">
        <f>SUM('Ե-01:Ե-03'!E11)</f>
        <v>0</v>
      </c>
      <c r="F11" s="47"/>
      <c r="G11" s="18"/>
      <c r="H11" s="15">
        <f>SUM('Ե-01:Ե-03'!H11)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SUM('Ե-01:Ե-03'!F13)</f>
        <v>1009</v>
      </c>
      <c r="G13" s="25">
        <f>IFERROR(F13/$E$8,"")</f>
        <v>0.82166123778501632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SUM('Ե-01:Ե-03'!F14)</f>
        <v>91</v>
      </c>
      <c r="G14" s="25">
        <f t="shared" ref="G14:G16" si="2">IFERROR(F14/$E$8,"")</f>
        <v>7.4104234527687302E-2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SUM('Ե-01:Ե-03'!F15)</f>
        <v>65</v>
      </c>
      <c r="G15" s="25">
        <f t="shared" si="2"/>
        <v>5.2931596091205214E-2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SUM('Ե-01:Ե-03'!F16)</f>
        <v>63</v>
      </c>
      <c r="G16" s="25">
        <f t="shared" si="2"/>
        <v>5.1302931596091207E-2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E24" sqref="E24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0.2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3443</v>
      </c>
      <c r="D8" s="7">
        <f>SUM(D9:D11)</f>
        <v>2345</v>
      </c>
      <c r="E8" s="42">
        <f t="shared" ref="E8:H8" si="0">SUM(E9:E11)</f>
        <v>1077</v>
      </c>
      <c r="F8" s="43"/>
      <c r="G8" s="8">
        <v>100</v>
      </c>
      <c r="H8" s="9">
        <f t="shared" si="0"/>
        <v>21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3175</v>
      </c>
      <c r="D9" s="13">
        <f>SUM('Ե-04:Ե-06'!D9)</f>
        <v>2106</v>
      </c>
      <c r="E9" s="44">
        <f>SUM('Ե-04:Ե-06'!E9)</f>
        <v>1048</v>
      </c>
      <c r="F9" s="45"/>
      <c r="G9" s="14"/>
      <c r="H9" s="15">
        <f>SUM('Ե-04:Ե-06'!H9)</f>
        <v>21</v>
      </c>
    </row>
    <row r="10" spans="1:11" x14ac:dyDescent="0.25">
      <c r="A10" s="10">
        <v>2</v>
      </c>
      <c r="B10" s="11" t="s">
        <v>10</v>
      </c>
      <c r="C10" s="12">
        <f t="shared" si="1"/>
        <v>241</v>
      </c>
      <c r="D10" s="13">
        <f>SUM('Ե-04:Ե-06'!D10)</f>
        <v>212</v>
      </c>
      <c r="E10" s="44">
        <f>SUM('Ե-04:Ե-06'!E10)</f>
        <v>29</v>
      </c>
      <c r="F10" s="45"/>
      <c r="G10" s="14"/>
      <c r="H10" s="15">
        <f>SUM('Ե-04:Ե-06'!H10)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27</v>
      </c>
      <c r="D11" s="17">
        <f>SUM('Ե-04:Ե-06'!D11)</f>
        <v>27</v>
      </c>
      <c r="E11" s="46">
        <f>SUM('Ե-04:Ե-06'!E11)</f>
        <v>0</v>
      </c>
      <c r="F11" s="47"/>
      <c r="G11" s="18"/>
      <c r="H11" s="15">
        <f>SUM('Ե-04:Ե-06'!H11)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SUM('Ե-04:Ե-06'!F13)</f>
        <v>828</v>
      </c>
      <c r="G13" s="25">
        <f>IFERROR(F13/$E$8,"")</f>
        <v>0.76880222841225632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SUM('Ե-04:Ե-06'!F14)</f>
        <v>127</v>
      </c>
      <c r="G14" s="25">
        <f t="shared" ref="G14:G16" si="2">IFERROR(F14/$E$8,"")</f>
        <v>0.11792014856081709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SUM('Ե-04:Ե-06'!F15)</f>
        <v>73</v>
      </c>
      <c r="G15" s="25">
        <f t="shared" si="2"/>
        <v>6.778087279480037E-2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SUM('Ե-04:Ե-06'!F16)</f>
        <v>49</v>
      </c>
      <c r="G16" s="25">
        <f t="shared" si="2"/>
        <v>4.5496750232126279E-2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7.2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1042</v>
      </c>
      <c r="D8" s="7">
        <f>SUM(D9:D11)</f>
        <v>725</v>
      </c>
      <c r="E8" s="42">
        <f t="shared" ref="E8:H8" si="0">SUM(E9:E11)</f>
        <v>306</v>
      </c>
      <c r="F8" s="43"/>
      <c r="G8" s="8">
        <v>100</v>
      </c>
      <c r="H8" s="9">
        <f t="shared" si="0"/>
        <v>11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984</v>
      </c>
      <c r="D9" s="13">
        <f>SUM('Ե-07:Ե-09'!D9)</f>
        <v>673</v>
      </c>
      <c r="E9" s="44">
        <f>SUM('Ե-07:Ե-09'!E9)</f>
        <v>300</v>
      </c>
      <c r="F9" s="45"/>
      <c r="G9" s="14"/>
      <c r="H9" s="15">
        <f>SUM('Ե-07:Ե-09'!H9)</f>
        <v>11</v>
      </c>
    </row>
    <row r="10" spans="1:11" x14ac:dyDescent="0.25">
      <c r="A10" s="10">
        <v>2</v>
      </c>
      <c r="B10" s="11" t="s">
        <v>10</v>
      </c>
      <c r="C10" s="12">
        <f t="shared" si="1"/>
        <v>56</v>
      </c>
      <c r="D10" s="13">
        <f>SUM('Ե-07:Ե-09'!D10)</f>
        <v>50</v>
      </c>
      <c r="E10" s="44">
        <f>SUM('Ե-07:Ե-09'!E10)</f>
        <v>6</v>
      </c>
      <c r="F10" s="45"/>
      <c r="G10" s="14"/>
      <c r="H10" s="15">
        <f>SUM('Ե-07:Ե-09'!H10)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</v>
      </c>
      <c r="D11" s="17">
        <f>SUM('Ե-07:Ե-09'!D11)</f>
        <v>2</v>
      </c>
      <c r="E11" s="46">
        <f>SUM('Ե-07:Ե-09'!E11)</f>
        <v>0</v>
      </c>
      <c r="F11" s="47"/>
      <c r="G11" s="18"/>
      <c r="H11" s="15">
        <f>SUM('Ե-07:Ե-09'!H11)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SUM('Ե-07:Ե-09'!F13)</f>
        <v>232</v>
      </c>
      <c r="G13" s="25">
        <f>IFERROR(F13/$E$8,"")</f>
        <v>0.75816993464052285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SUM('Ե-07:Ե-09'!F14)</f>
        <v>37</v>
      </c>
      <c r="G14" s="25">
        <f t="shared" ref="G14:G16" si="2">IFERROR(F14/$E$8,"")</f>
        <v>0.12091503267973856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SUM('Ե-07:Ե-09'!F15)</f>
        <v>24</v>
      </c>
      <c r="G15" s="25">
        <f t="shared" si="2"/>
        <v>7.8431372549019607E-2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SUM('Ե-07:Ե-09'!F16)</f>
        <v>13</v>
      </c>
      <c r="G16" s="25">
        <f t="shared" si="2"/>
        <v>4.2483660130718956E-2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8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>
        <f>SUM('Ե-10:Ե-12'!D9)</f>
        <v>0</v>
      </c>
      <c r="E9" s="44">
        <f>SUM('Ե-10:Ե-12'!E9)</f>
        <v>0</v>
      </c>
      <c r="F9" s="45"/>
      <c r="G9" s="14"/>
      <c r="H9" s="15">
        <f>SUM('Ե-10:Ե-12'!H9)</f>
        <v>0</v>
      </c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>
        <f>SUM('Ե-10:Ե-12'!D10)</f>
        <v>0</v>
      </c>
      <c r="E10" s="44">
        <f>SUM('Ե-10:Ե-12'!E10)</f>
        <v>0</v>
      </c>
      <c r="F10" s="45"/>
      <c r="G10" s="14"/>
      <c r="H10" s="15">
        <f>SUM('Ե-10:Ե-12'!H10)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f>SUM('Ե-10:Ե-12'!D11)</f>
        <v>0</v>
      </c>
      <c r="E11" s="46">
        <f>SUM('Ե-10:Ե-12'!E11)</f>
        <v>0</v>
      </c>
      <c r="F11" s="47"/>
      <c r="G11" s="18"/>
      <c r="H11" s="15">
        <f>SUM('Ե-10:Ե-12'!H11)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SUM('Ե-10:Ե-12'!F13)</f>
        <v>0</v>
      </c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SUM('Ե-10:Ե-12'!F14)</f>
        <v>0</v>
      </c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SUM('Ե-10:Ե-12'!F15)</f>
        <v>0</v>
      </c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SUM('Ե-10:Ե-12'!F16)</f>
        <v>0</v>
      </c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5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6957</v>
      </c>
      <c r="D8" s="7">
        <f>SUM(D9:D11)</f>
        <v>4595</v>
      </c>
      <c r="E8" s="42">
        <f t="shared" ref="E8:H8" si="0">SUM(E9:E11)</f>
        <v>2305</v>
      </c>
      <c r="F8" s="43"/>
      <c r="G8" s="8">
        <v>100</v>
      </c>
      <c r="H8" s="9">
        <f t="shared" si="0"/>
        <v>57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6335</v>
      </c>
      <c r="D9" s="13">
        <f>SUM('Ե-01:Ե-06'!D9)</f>
        <v>4077</v>
      </c>
      <c r="E9" s="44">
        <f>SUM('Ե-01:Ե-06'!E9)</f>
        <v>2201</v>
      </c>
      <c r="F9" s="45"/>
      <c r="G9" s="14"/>
      <c r="H9" s="15">
        <f>SUM('Ե-01:Ե-06'!H9)</f>
        <v>57</v>
      </c>
    </row>
    <row r="10" spans="1:11" x14ac:dyDescent="0.25">
      <c r="A10" s="10">
        <v>2</v>
      </c>
      <c r="B10" s="11" t="s">
        <v>10</v>
      </c>
      <c r="C10" s="12">
        <f t="shared" si="1"/>
        <v>589</v>
      </c>
      <c r="D10" s="13">
        <f>SUM('Ե-01:Ե-06'!D10)</f>
        <v>485</v>
      </c>
      <c r="E10" s="44">
        <f>SUM('Ե-01:Ե-06'!E10)</f>
        <v>104</v>
      </c>
      <c r="F10" s="45"/>
      <c r="G10" s="14"/>
      <c r="H10" s="15">
        <f>SUM('Ե-01:Ե-06'!H10)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33</v>
      </c>
      <c r="D11" s="17">
        <f>SUM('Ե-01:Ե-06'!D11)</f>
        <v>33</v>
      </c>
      <c r="E11" s="46">
        <f>SUM('Ե-01:Ե-06'!E11)</f>
        <v>0</v>
      </c>
      <c r="F11" s="47"/>
      <c r="G11" s="18"/>
      <c r="H11" s="15">
        <f>SUM('Ե-01:Ե-06'!H11)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SUM('Ե-01:Ե-06'!F13)</f>
        <v>1837</v>
      </c>
      <c r="G13" s="25">
        <f>IFERROR(F13/$E$8,"")</f>
        <v>0.79696312364425159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SUM('Ե-01:Ե-06'!F14)</f>
        <v>218</v>
      </c>
      <c r="G14" s="25">
        <f t="shared" ref="G14:G16" si="2">IFERROR(F14/$E$8,"")</f>
        <v>9.4577006507592196E-2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SUM('Ե-01:Ե-06'!F15)</f>
        <v>138</v>
      </c>
      <c r="G15" s="25">
        <f t="shared" si="2"/>
        <v>5.9869848156182209E-2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SUM('Ե-01:Ե-06'!F16)</f>
        <v>112</v>
      </c>
      <c r="G16" s="25">
        <f t="shared" si="2"/>
        <v>4.8590021691973968E-2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1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1042</v>
      </c>
      <c r="D8" s="7">
        <f>SUM(D9:D11)</f>
        <v>725</v>
      </c>
      <c r="E8" s="42">
        <f t="shared" ref="E8:H8" si="0">SUM(E9:E11)</f>
        <v>306</v>
      </c>
      <c r="F8" s="43"/>
      <c r="G8" s="8">
        <v>100</v>
      </c>
      <c r="H8" s="9">
        <f t="shared" si="0"/>
        <v>11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984</v>
      </c>
      <c r="D9" s="13">
        <f>SUM('Ե-07:Ե-12'!D9)</f>
        <v>673</v>
      </c>
      <c r="E9" s="44">
        <f>SUM('Ե-07:Ե-12'!E9)</f>
        <v>300</v>
      </c>
      <c r="F9" s="45"/>
      <c r="G9" s="14"/>
      <c r="H9" s="15">
        <f>SUM('Ե-07:Ե-12'!H9)</f>
        <v>11</v>
      </c>
    </row>
    <row r="10" spans="1:11" x14ac:dyDescent="0.25">
      <c r="A10" s="10">
        <v>2</v>
      </c>
      <c r="B10" s="11" t="s">
        <v>10</v>
      </c>
      <c r="C10" s="12">
        <f t="shared" si="1"/>
        <v>56</v>
      </c>
      <c r="D10" s="13">
        <f>SUM('Ե-07:Ե-12'!D10)</f>
        <v>50</v>
      </c>
      <c r="E10" s="44">
        <f>SUM('Ե-07:Ե-12'!E10)</f>
        <v>6</v>
      </c>
      <c r="F10" s="45"/>
      <c r="G10" s="14"/>
      <c r="H10" s="15">
        <f>SUM('Ե-07:Ե-12'!H10)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</v>
      </c>
      <c r="D11" s="17">
        <f>SUM('Ե-07:Ե-12'!D11)</f>
        <v>2</v>
      </c>
      <c r="E11" s="46">
        <f>SUM('Ե-07:Ե-12'!E11)</f>
        <v>0</v>
      </c>
      <c r="F11" s="47"/>
      <c r="G11" s="18"/>
      <c r="H11" s="15">
        <f>SUM('Ե-07:Ե-12'!H11)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SUM('Ե-07:Ե-12'!F12:F13)</f>
        <v>232</v>
      </c>
      <c r="G13" s="25">
        <f>IFERROR(F13/$E$8,"")</f>
        <v>0.75816993464052285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SUM('Ե-07:Ե-12'!F13:F14)</f>
        <v>269</v>
      </c>
      <c r="G14" s="25">
        <f t="shared" ref="G14:G16" si="2">IFERROR(F14/$E$8,"")</f>
        <v>0.87908496732026142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SUM('Ե-07:Ե-12'!F14:F15)</f>
        <v>61</v>
      </c>
      <c r="G15" s="25">
        <f t="shared" si="2"/>
        <v>0.19934640522875818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SUM('Ե-07:Ե-12'!F15:F16)</f>
        <v>37</v>
      </c>
      <c r="G16" s="25">
        <f t="shared" si="2"/>
        <v>0.12091503267973856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1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7999</v>
      </c>
      <c r="D8" s="7">
        <f>SUM(D9:D11)</f>
        <v>5320</v>
      </c>
      <c r="E8" s="42">
        <f t="shared" ref="E8:H8" si="0">SUM(E9:E11)</f>
        <v>2611</v>
      </c>
      <c r="F8" s="43"/>
      <c r="G8" s="8">
        <v>100</v>
      </c>
      <c r="H8" s="9">
        <f t="shared" si="0"/>
        <v>68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7319</v>
      </c>
      <c r="D9" s="13">
        <f>SUM('Ե-01:Ե-12'!D9)</f>
        <v>4750</v>
      </c>
      <c r="E9" s="44">
        <f>SUM('Ե-01:Ե-12'!E9)</f>
        <v>2501</v>
      </c>
      <c r="F9" s="45"/>
      <c r="G9" s="14"/>
      <c r="H9" s="15">
        <f>SUM('Ե-01:Ե-12'!H9)</f>
        <v>68</v>
      </c>
    </row>
    <row r="10" spans="1:11" x14ac:dyDescent="0.25">
      <c r="A10" s="10">
        <v>2</v>
      </c>
      <c r="B10" s="11" t="s">
        <v>10</v>
      </c>
      <c r="C10" s="12">
        <f t="shared" si="1"/>
        <v>645</v>
      </c>
      <c r="D10" s="13">
        <f>SUM('Ե-01:Ե-12'!D10)</f>
        <v>535</v>
      </c>
      <c r="E10" s="44">
        <f>SUM('Ե-01:Ե-12'!E10)</f>
        <v>110</v>
      </c>
      <c r="F10" s="45"/>
      <c r="G10" s="14"/>
      <c r="H10" s="15">
        <f>SUM('Ե-01:Ե-12'!H10)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35</v>
      </c>
      <c r="D11" s="17">
        <f>SUM('Ե-01:Ե-12'!D11)</f>
        <v>35</v>
      </c>
      <c r="E11" s="46">
        <f>SUM('Ե-01:Ե-12'!E11)</f>
        <v>0</v>
      </c>
      <c r="F11" s="47"/>
      <c r="G11" s="18"/>
      <c r="H11" s="15">
        <f>SUM('Ե-01:Ե-12'!H11)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SUM('Ե-01:Ե-12'!F13)</f>
        <v>2069</v>
      </c>
      <c r="G13" s="25">
        <f>IFERROR(F13/$E$8,"")</f>
        <v>0.79241669858291841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SUM('Ե-01:Ե-12'!F14)</f>
        <v>255</v>
      </c>
      <c r="G14" s="25">
        <f t="shared" ref="G14:G16" si="2">IFERROR(F14/$E$8,"")</f>
        <v>9.7663730371505164E-2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SUM('Ե-01:Ե-12'!F15)</f>
        <v>162</v>
      </c>
      <c r="G15" s="25">
        <f t="shared" si="2"/>
        <v>6.2045193412485634E-2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SUM('Ե-01:Ե-12'!F16)</f>
        <v>125</v>
      </c>
      <c r="G16" s="25">
        <f t="shared" si="2"/>
        <v>4.787437763309077E-2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4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1112</v>
      </c>
      <c r="D8" s="7">
        <f>SUM(D9:D11)</f>
        <v>733</v>
      </c>
      <c r="E8" s="42">
        <f t="shared" ref="E8:H8" si="0">SUM(E9:E11)</f>
        <v>369</v>
      </c>
      <c r="F8" s="43"/>
      <c r="G8" s="8">
        <v>100</v>
      </c>
      <c r="H8" s="9">
        <f t="shared" si="0"/>
        <v>10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993</v>
      </c>
      <c r="D9" s="13">
        <v>627</v>
      </c>
      <c r="E9" s="44">
        <v>356</v>
      </c>
      <c r="F9" s="45"/>
      <c r="G9" s="14"/>
      <c r="H9" s="15">
        <v>10</v>
      </c>
    </row>
    <row r="10" spans="1:11" x14ac:dyDescent="0.25">
      <c r="A10" s="10">
        <v>2</v>
      </c>
      <c r="B10" s="11" t="s">
        <v>10</v>
      </c>
      <c r="C10" s="12">
        <f t="shared" si="1"/>
        <v>119</v>
      </c>
      <c r="D10" s="13">
        <v>106</v>
      </c>
      <c r="E10" s="44">
        <v>13</v>
      </c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v>0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300</v>
      </c>
      <c r="G13" s="25">
        <f>IFERROR(F13/$E$8,"")</f>
        <v>0.81300813008130079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34</v>
      </c>
      <c r="G14" s="25">
        <f t="shared" ref="G14:G16" si="2">IFERROR(F14/$E$8,"")</f>
        <v>9.2140921409214094E-2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19</v>
      </c>
      <c r="G15" s="25">
        <f t="shared" si="2"/>
        <v>5.1490514905149054E-2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16</v>
      </c>
      <c r="G16" s="25">
        <f t="shared" si="2"/>
        <v>4.3360433604336043E-2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7.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1396</v>
      </c>
      <c r="D8" s="7">
        <f>SUM(D9:D11)</f>
        <v>810</v>
      </c>
      <c r="E8" s="42">
        <f t="shared" ref="E8:H8" si="0">SUM(E9:E11)</f>
        <v>574</v>
      </c>
      <c r="F8" s="43"/>
      <c r="G8" s="8">
        <v>100</v>
      </c>
      <c r="H8" s="9">
        <f t="shared" si="0"/>
        <v>12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1252</v>
      </c>
      <c r="D9" s="13">
        <v>715</v>
      </c>
      <c r="E9" s="44">
        <v>525</v>
      </c>
      <c r="F9" s="45"/>
      <c r="G9" s="14"/>
      <c r="H9" s="15">
        <v>12</v>
      </c>
    </row>
    <row r="10" spans="1:11" x14ac:dyDescent="0.25">
      <c r="A10" s="10">
        <v>2</v>
      </c>
      <c r="B10" s="11" t="s">
        <v>10</v>
      </c>
      <c r="C10" s="12">
        <f t="shared" si="1"/>
        <v>140</v>
      </c>
      <c r="D10" s="13">
        <v>91</v>
      </c>
      <c r="E10" s="44">
        <v>49</v>
      </c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4</v>
      </c>
      <c r="D11" s="17">
        <v>4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472</v>
      </c>
      <c r="G13" s="25">
        <f>IFERROR(F13/$E$8,"")</f>
        <v>0.82229965156794427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42</v>
      </c>
      <c r="G14" s="25">
        <f t="shared" ref="G14:G16" si="2">IFERROR(F14/$E$8,"")</f>
        <v>7.3170731707317069E-2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30</v>
      </c>
      <c r="G15" s="25">
        <f t="shared" si="2"/>
        <v>5.2264808362369339E-2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30</v>
      </c>
      <c r="G16" s="25">
        <f t="shared" si="2"/>
        <v>5.2264808362369339E-2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J18" sqref="J18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7.2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1063</v>
      </c>
      <c r="D8" s="7">
        <f>SUM(D9:D11)</f>
        <v>700</v>
      </c>
      <c r="E8" s="42">
        <f t="shared" ref="E8:H8" si="0">SUM(E9:E11)</f>
        <v>358</v>
      </c>
      <c r="F8" s="43"/>
      <c r="G8" s="8">
        <v>100</v>
      </c>
      <c r="H8" s="9">
        <f t="shared" si="0"/>
        <v>5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981</v>
      </c>
      <c r="D9" s="13">
        <v>630</v>
      </c>
      <c r="E9" s="44">
        <v>346</v>
      </c>
      <c r="F9" s="45"/>
      <c r="G9" s="14"/>
      <c r="H9" s="15">
        <v>5</v>
      </c>
    </row>
    <row r="10" spans="1:11" x14ac:dyDescent="0.25">
      <c r="A10" s="10">
        <v>2</v>
      </c>
      <c r="B10" s="11" t="s">
        <v>10</v>
      </c>
      <c r="C10" s="12">
        <f t="shared" si="1"/>
        <v>74</v>
      </c>
      <c r="D10" s="13">
        <v>62</v>
      </c>
      <c r="E10" s="44">
        <v>12</v>
      </c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8</v>
      </c>
      <c r="D11" s="17">
        <v>8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292</v>
      </c>
      <c r="G13" s="25">
        <f>IFERROR(F13/$E$8,"")</f>
        <v>0.81564245810055869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25</v>
      </c>
      <c r="G14" s="25">
        <f t="shared" ref="G14:G16" si="2">IFERROR(F14/$E$8,"")</f>
        <v>6.9832402234636867E-2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23</v>
      </c>
      <c r="G15" s="25">
        <f t="shared" si="2"/>
        <v>6.4245810055865923E-2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18</v>
      </c>
      <c r="G16" s="25">
        <f t="shared" si="2"/>
        <v>5.027932960893855E-2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B2" sqref="B2:H2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19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1213</v>
      </c>
      <c r="D8" s="7">
        <f>SUM(D9:D11)</f>
        <v>865</v>
      </c>
      <c r="E8" s="42">
        <f t="shared" ref="E8:H8" si="0">SUM(E9:E11)</f>
        <v>340</v>
      </c>
      <c r="F8" s="43"/>
      <c r="G8" s="8">
        <v>100</v>
      </c>
      <c r="H8" s="9">
        <f t="shared" si="0"/>
        <v>8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1127</v>
      </c>
      <c r="D9" s="13">
        <v>789</v>
      </c>
      <c r="E9" s="44">
        <v>330</v>
      </c>
      <c r="F9" s="45"/>
      <c r="G9" s="14"/>
      <c r="H9" s="15">
        <v>8</v>
      </c>
    </row>
    <row r="10" spans="1:11" x14ac:dyDescent="0.25">
      <c r="A10" s="10">
        <v>2</v>
      </c>
      <c r="B10" s="11" t="s">
        <v>10</v>
      </c>
      <c r="C10" s="12">
        <f t="shared" si="1"/>
        <v>79</v>
      </c>
      <c r="D10" s="13">
        <v>69</v>
      </c>
      <c r="E10" s="44">
        <v>10</v>
      </c>
      <c r="F10" s="45"/>
      <c r="G10" s="14"/>
      <c r="H10" s="15"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7</v>
      </c>
      <c r="D11" s="17">
        <v>7</v>
      </c>
      <c r="E11" s="46">
        <v>0</v>
      </c>
      <c r="F11" s="47"/>
      <c r="G11" s="18"/>
      <c r="H11" s="15"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258</v>
      </c>
      <c r="G13" s="25">
        <f>IFERROR(F13/$E$8,"")</f>
        <v>0.75882352941176467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42</v>
      </c>
      <c r="G14" s="25">
        <f t="shared" ref="G14:G16" si="2">IFERROR(F14/$E$8,"")</f>
        <v>0.12352941176470589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30</v>
      </c>
      <c r="G15" s="25">
        <f t="shared" si="2"/>
        <v>8.8235294117647065E-2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10</v>
      </c>
      <c r="G16" s="25">
        <f t="shared" si="2"/>
        <v>2.9411764705882353E-2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B2" sqref="B2:H2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20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1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1167</v>
      </c>
      <c r="D8" s="7">
        <f>SUM(D9:D11)</f>
        <v>780</v>
      </c>
      <c r="E8" s="42">
        <f t="shared" ref="E8:H8" si="0">SUM(E9:E11)</f>
        <v>379</v>
      </c>
      <c r="F8" s="43"/>
      <c r="G8" s="8">
        <v>100</v>
      </c>
      <c r="H8" s="9">
        <f t="shared" si="0"/>
        <v>8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1067</v>
      </c>
      <c r="D9" s="13">
        <v>687</v>
      </c>
      <c r="E9" s="44">
        <v>372</v>
      </c>
      <c r="F9" s="45"/>
      <c r="G9" s="14"/>
      <c r="H9" s="15">
        <v>8</v>
      </c>
    </row>
    <row r="10" spans="1:11" x14ac:dyDescent="0.25">
      <c r="A10" s="10">
        <v>2</v>
      </c>
      <c r="B10" s="11" t="s">
        <v>10</v>
      </c>
      <c r="C10" s="12">
        <f t="shared" si="1"/>
        <v>88</v>
      </c>
      <c r="D10" s="13">
        <v>81</v>
      </c>
      <c r="E10" s="44">
        <v>7</v>
      </c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12</v>
      </c>
      <c r="D11" s="17">
        <v>12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278</v>
      </c>
      <c r="G13" s="25">
        <f>IFERROR(F13/$E$8,"")</f>
        <v>0.73350923482849606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60</v>
      </c>
      <c r="G14" s="25">
        <f t="shared" ref="G14:G16" si="2">IFERROR(F14/$E$8,"")</f>
        <v>0.15831134564643801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20</v>
      </c>
      <c r="G15" s="25">
        <f t="shared" si="2"/>
        <v>5.2770448548812667E-2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21</v>
      </c>
      <c r="G16" s="25">
        <f t="shared" si="2"/>
        <v>5.5408970976253295E-2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H17" sqref="A1:H1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21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77.2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1042</v>
      </c>
      <c r="D8" s="7">
        <f>SUM(D9:D11)</f>
        <v>725</v>
      </c>
      <c r="E8" s="42">
        <f t="shared" ref="E8:H8" si="0">SUM(E9:E11)</f>
        <v>306</v>
      </c>
      <c r="F8" s="43"/>
      <c r="G8" s="8">
        <v>100</v>
      </c>
      <c r="H8" s="9">
        <f t="shared" si="0"/>
        <v>11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984</v>
      </c>
      <c r="D9" s="13">
        <v>673</v>
      </c>
      <c r="E9" s="44">
        <v>300</v>
      </c>
      <c r="F9" s="45"/>
      <c r="G9" s="14"/>
      <c r="H9" s="15">
        <v>11</v>
      </c>
    </row>
    <row r="10" spans="1:11" x14ac:dyDescent="0.25">
      <c r="A10" s="10">
        <v>2</v>
      </c>
      <c r="B10" s="11" t="s">
        <v>10</v>
      </c>
      <c r="C10" s="12">
        <f t="shared" si="1"/>
        <v>56</v>
      </c>
      <c r="D10" s="13">
        <v>50</v>
      </c>
      <c r="E10" s="44">
        <v>6</v>
      </c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2</v>
      </c>
      <c r="D11" s="17">
        <v>2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232</v>
      </c>
      <c r="G13" s="25">
        <f>IFERROR(F13/$E$8,"")</f>
        <v>0.75816993464052285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37</v>
      </c>
      <c r="G14" s="25">
        <f t="shared" ref="G14:G16" si="2">IFERROR(F14/$E$8,"")</f>
        <v>0.12091503267973856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24</v>
      </c>
      <c r="G15" s="25">
        <f t="shared" si="2"/>
        <v>7.8431372549019607E-2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13</v>
      </c>
      <c r="G16" s="25">
        <f t="shared" si="2"/>
        <v>4.2483660130718956E-2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2.5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44"/>
      <c r="F9" s="45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44"/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46"/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0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1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2</v>
      </c>
      <c r="C6" s="31" t="s">
        <v>3</v>
      </c>
      <c r="D6" s="31" t="s">
        <v>4</v>
      </c>
      <c r="E6" s="33" t="s">
        <v>5</v>
      </c>
      <c r="F6" s="34"/>
      <c r="G6" s="35"/>
      <c r="H6" s="36" t="s">
        <v>18</v>
      </c>
    </row>
    <row r="7" spans="1:11" ht="81" customHeight="1" thickBot="1" x14ac:dyDescent="0.3">
      <c r="A7" s="28"/>
      <c r="B7" s="30"/>
      <c r="C7" s="32"/>
      <c r="D7" s="32"/>
      <c r="E7" s="38" t="s">
        <v>6</v>
      </c>
      <c r="F7" s="39"/>
      <c r="G7" s="6" t="s">
        <v>7</v>
      </c>
      <c r="H7" s="37"/>
    </row>
    <row r="8" spans="1:11" x14ac:dyDescent="0.25">
      <c r="A8" s="40" t="s">
        <v>8</v>
      </c>
      <c r="B8" s="41"/>
      <c r="C8" s="7">
        <f>D8+E8+H8</f>
        <v>0</v>
      </c>
      <c r="D8" s="7">
        <f>SUM(D9:D11)</f>
        <v>0</v>
      </c>
      <c r="E8" s="42">
        <f t="shared" ref="E8:H8" si="0">SUM(E9:E11)</f>
        <v>0</v>
      </c>
      <c r="F8" s="43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44"/>
      <c r="F9" s="45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44"/>
      <c r="F10" s="45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46"/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2017-08-10T08:05:25Z</cp:lastPrinted>
  <dcterms:created xsi:type="dcterms:W3CDTF">2017-02-24T10:04:03Z</dcterms:created>
  <dcterms:modified xsi:type="dcterms:W3CDTF">2017-08-10T08:05:31Z</dcterms:modified>
</cp:coreProperties>
</file>