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20" windowWidth="19440" windowHeight="7650" firstSheet="1" activeTab="1"/>
  </bookViews>
  <sheets>
    <sheet name="Sheet1" sheetId="1" r:id="rId1"/>
    <sheet name="Գրավոր դիմումներ" sheetId="2" r:id="rId2"/>
    <sheet name="Բանավոր դիմումներ" sheetId="4" r:id="rId3"/>
  </sheets>
  <definedNames>
    <definedName name="_xlnm._FilterDatabase" localSheetId="1" hidden="1">'Գրավոր դիմումներ'!$A$5:$AB$19</definedName>
  </definedNames>
  <calcPr calcId="144525"/>
  <fileRecoveryPr autoRecover="0"/>
</workbook>
</file>

<file path=xl/calcChain.xml><?xml version="1.0" encoding="utf-8"?>
<calcChain xmlns="http://schemas.openxmlformats.org/spreadsheetml/2006/main">
  <c r="Y35" i="2" l="1"/>
  <c r="W35" i="2"/>
  <c r="U35" i="2"/>
  <c r="S35" i="2"/>
  <c r="Q35" i="2"/>
  <c r="O35" i="2"/>
  <c r="M35" i="2"/>
  <c r="K35" i="2"/>
  <c r="I35" i="2"/>
  <c r="G35" i="2"/>
  <c r="E35" i="2"/>
  <c r="F33" i="2" s="1"/>
  <c r="C35" i="2"/>
  <c r="D33" i="2" s="1"/>
  <c r="AA34" i="2"/>
  <c r="Z34" i="2"/>
  <c r="X34" i="2"/>
  <c r="V34" i="2"/>
  <c r="V35" i="2" s="1"/>
  <c r="T34" i="2"/>
  <c r="R34" i="2"/>
  <c r="P34" i="2"/>
  <c r="N34" i="2"/>
  <c r="N35" i="2" s="1"/>
  <c r="L34" i="2"/>
  <c r="J34" i="2"/>
  <c r="H34" i="2"/>
  <c r="D34" i="2"/>
  <c r="AA33" i="2"/>
  <c r="Z33" i="2"/>
  <c r="Z35" i="2" s="1"/>
  <c r="X33" i="2"/>
  <c r="X35" i="2" s="1"/>
  <c r="V33" i="2"/>
  <c r="T33" i="2"/>
  <c r="T35" i="2" s="1"/>
  <c r="R33" i="2"/>
  <c r="R35" i="2" s="1"/>
  <c r="P33" i="2"/>
  <c r="P35" i="2" s="1"/>
  <c r="N33" i="2"/>
  <c r="L33" i="2"/>
  <c r="L35" i="2" s="1"/>
  <c r="J33" i="2"/>
  <c r="J35" i="2" s="1"/>
  <c r="H33" i="2"/>
  <c r="H35" i="2" s="1"/>
  <c r="F34" i="2" l="1"/>
  <c r="F35" i="2"/>
  <c r="D35" i="2"/>
  <c r="AA35" i="2"/>
  <c r="AB34" i="2" s="1"/>
  <c r="F26" i="2"/>
  <c r="AB33" i="2" l="1"/>
  <c r="AB35" i="2" s="1"/>
  <c r="F19" i="2"/>
  <c r="Z26" i="2"/>
  <c r="X26" i="2"/>
  <c r="V26" i="2"/>
  <c r="T26" i="2"/>
  <c r="R26" i="2"/>
  <c r="P26" i="2"/>
  <c r="N26" i="2"/>
  <c r="L26" i="2"/>
  <c r="J26" i="2"/>
  <c r="H26" i="2"/>
  <c r="AA25" i="2"/>
  <c r="H25" i="2"/>
  <c r="F25" i="2"/>
  <c r="D26" i="2"/>
  <c r="D25" i="2"/>
  <c r="Z27" i="2"/>
  <c r="X27" i="2"/>
  <c r="V27" i="2"/>
  <c r="T27" i="2"/>
  <c r="R27" i="2"/>
  <c r="P27" i="2"/>
  <c r="N27" i="2"/>
  <c r="L27" i="2"/>
  <c r="J27" i="2"/>
  <c r="H27" i="2"/>
  <c r="F27" i="2"/>
  <c r="D27" i="2"/>
  <c r="E27" i="2"/>
  <c r="G27" i="2"/>
  <c r="I27" i="2"/>
  <c r="K27" i="2"/>
  <c r="M27" i="2"/>
  <c r="O27" i="2"/>
  <c r="Q27" i="2"/>
  <c r="S27" i="2"/>
  <c r="U27" i="2"/>
  <c r="W27" i="2"/>
  <c r="Y27" i="2"/>
  <c r="C27" i="2"/>
  <c r="J19" i="2"/>
  <c r="I19" i="2"/>
  <c r="H19" i="2"/>
  <c r="G19" i="2"/>
  <c r="E19" i="2"/>
  <c r="D19" i="2"/>
  <c r="C19" i="2"/>
  <c r="Z25" i="2" l="1"/>
  <c r="X25" i="2"/>
  <c r="V25" i="2"/>
  <c r="T25" i="2"/>
  <c r="R25" i="2"/>
  <c r="P25" i="2"/>
  <c r="N25" i="2"/>
  <c r="L25" i="2"/>
  <c r="J25" i="2"/>
  <c r="AA26" i="2" l="1"/>
  <c r="AA27" i="2" l="1"/>
  <c r="AB26" i="2" s="1"/>
  <c r="AA18" i="4"/>
  <c r="AA17" i="4"/>
  <c r="AA16" i="4"/>
  <c r="AA15" i="4"/>
  <c r="AA14" i="4"/>
  <c r="AA13" i="4"/>
  <c r="AA12" i="4"/>
  <c r="AA11" i="4"/>
  <c r="AA10" i="4"/>
  <c r="AA9" i="4"/>
  <c r="AA8" i="4"/>
  <c r="AA7" i="4"/>
  <c r="AA6" i="4"/>
  <c r="AA6" i="2"/>
  <c r="AA7" i="2"/>
  <c r="AA8" i="2"/>
  <c r="AA9" i="2"/>
  <c r="AA10" i="2"/>
  <c r="AA11" i="2"/>
  <c r="AA12" i="2"/>
  <c r="AA13" i="2"/>
  <c r="AA14" i="2"/>
  <c r="AA15" i="2"/>
  <c r="AA16" i="2"/>
  <c r="AA17" i="2"/>
  <c r="AA18" i="2"/>
  <c r="AA19" i="2" s="1"/>
  <c r="Y19" i="4" l="1"/>
  <c r="W19" i="4"/>
  <c r="U19" i="4"/>
  <c r="S19" i="4"/>
  <c r="Q19" i="4"/>
  <c r="O19" i="4"/>
  <c r="M19" i="4"/>
  <c r="K19" i="4"/>
  <c r="I19" i="4"/>
  <c r="G19" i="4"/>
  <c r="E19" i="4"/>
  <c r="F17" i="4" s="1"/>
  <c r="C19" i="4"/>
  <c r="J18" i="4" l="1"/>
  <c r="J16" i="4"/>
  <c r="J15" i="4"/>
  <c r="J14" i="4"/>
  <c r="J13" i="4"/>
  <c r="J12" i="4"/>
  <c r="J11" i="4"/>
  <c r="J10" i="4"/>
  <c r="J9" i="4"/>
  <c r="J8" i="4"/>
  <c r="J7" i="4"/>
  <c r="J6" i="4"/>
  <c r="D17" i="4"/>
  <c r="D16" i="4"/>
  <c r="D15" i="4"/>
  <c r="D14" i="4"/>
  <c r="D18" i="4"/>
  <c r="D13" i="4"/>
  <c r="D11" i="4"/>
  <c r="D9" i="4"/>
  <c r="D7" i="4"/>
  <c r="D8" i="4"/>
  <c r="D12" i="4"/>
  <c r="D10" i="4"/>
  <c r="D6" i="4"/>
  <c r="H16" i="4"/>
  <c r="H15" i="4"/>
  <c r="H14" i="4"/>
  <c r="H18" i="4"/>
  <c r="H12" i="4"/>
  <c r="H10" i="4"/>
  <c r="H8" i="4"/>
  <c r="H6" i="4"/>
  <c r="H7" i="4"/>
  <c r="H13" i="4"/>
  <c r="H11" i="4"/>
  <c r="H9" i="4"/>
  <c r="L16" i="4"/>
  <c r="L15" i="4"/>
  <c r="L14" i="4"/>
  <c r="L18" i="4"/>
  <c r="L13" i="4"/>
  <c r="L11" i="4"/>
  <c r="L9" i="4"/>
  <c r="L7" i="4"/>
  <c r="L8" i="4"/>
  <c r="L12" i="4"/>
  <c r="L10" i="4"/>
  <c r="L6" i="4"/>
  <c r="P16" i="4"/>
  <c r="P15" i="4"/>
  <c r="P14" i="4"/>
  <c r="P13" i="4"/>
  <c r="P18" i="4"/>
  <c r="P12" i="4"/>
  <c r="P10" i="4"/>
  <c r="P8" i="4"/>
  <c r="P19" i="4" s="1"/>
  <c r="P6" i="4"/>
  <c r="P7" i="4"/>
  <c r="P11" i="4"/>
  <c r="P9" i="4"/>
  <c r="T16" i="4"/>
  <c r="T15" i="4"/>
  <c r="T14" i="4"/>
  <c r="T18" i="4"/>
  <c r="T13" i="4"/>
  <c r="T11" i="4"/>
  <c r="T9" i="4"/>
  <c r="T7" i="4"/>
  <c r="T8" i="4"/>
  <c r="T12" i="4"/>
  <c r="T10" i="4"/>
  <c r="T6" i="4"/>
  <c r="X16" i="4"/>
  <c r="X15" i="4"/>
  <c r="X14" i="4"/>
  <c r="X18" i="4"/>
  <c r="X13" i="4"/>
  <c r="X12" i="4"/>
  <c r="X10" i="4"/>
  <c r="X8" i="4"/>
  <c r="X6" i="4"/>
  <c r="X7" i="4"/>
  <c r="X11" i="4"/>
  <c r="X9" i="4"/>
  <c r="F18" i="4"/>
  <c r="F16" i="4"/>
  <c r="F15" i="4"/>
  <c r="F14" i="4"/>
  <c r="F13" i="4"/>
  <c r="F12" i="4"/>
  <c r="F11" i="4"/>
  <c r="F10" i="4"/>
  <c r="F9" i="4"/>
  <c r="F8" i="4"/>
  <c r="F7" i="4"/>
  <c r="F6" i="4"/>
  <c r="N18" i="4"/>
  <c r="N16" i="4"/>
  <c r="N15" i="4"/>
  <c r="N14" i="4"/>
  <c r="N13" i="4"/>
  <c r="N12" i="4"/>
  <c r="N11" i="4"/>
  <c r="N10" i="4"/>
  <c r="N9" i="4"/>
  <c r="N8" i="4"/>
  <c r="N7" i="4"/>
  <c r="N6" i="4"/>
  <c r="R18" i="4"/>
  <c r="R16" i="4"/>
  <c r="R15" i="4"/>
  <c r="R14" i="4"/>
  <c r="R13" i="4"/>
  <c r="R12" i="4"/>
  <c r="R11" i="4"/>
  <c r="R10" i="4"/>
  <c r="R9" i="4"/>
  <c r="R8" i="4"/>
  <c r="R7" i="4"/>
  <c r="R6" i="4"/>
  <c r="V18" i="4"/>
  <c r="V16" i="4"/>
  <c r="V15" i="4"/>
  <c r="V14" i="4"/>
  <c r="V13" i="4"/>
  <c r="V12" i="4"/>
  <c r="V11" i="4"/>
  <c r="V10" i="4"/>
  <c r="V9" i="4"/>
  <c r="V8" i="4"/>
  <c r="V7" i="4"/>
  <c r="V6" i="4"/>
  <c r="Z18" i="4"/>
  <c r="Z16" i="4"/>
  <c r="Z15" i="4"/>
  <c r="Z14" i="4"/>
  <c r="Z13" i="4"/>
  <c r="Z12" i="4"/>
  <c r="Z11" i="4"/>
  <c r="Z10" i="4"/>
  <c r="Z9" i="4"/>
  <c r="Z8" i="4"/>
  <c r="Z7" i="4"/>
  <c r="Z6" i="4"/>
  <c r="AB25" i="2"/>
  <c r="AB27" i="2" s="1"/>
  <c r="X19" i="4" l="1"/>
  <c r="T19" i="4"/>
  <c r="L19" i="4"/>
  <c r="H19" i="4"/>
  <c r="D19" i="4"/>
  <c r="AB18" i="2"/>
  <c r="AB12" i="2"/>
  <c r="AB17" i="2"/>
  <c r="AB13" i="2"/>
  <c r="AB9" i="2"/>
  <c r="AB16" i="2"/>
  <c r="AB6" i="2"/>
  <c r="AB14" i="2"/>
  <c r="AB8" i="2"/>
  <c r="AB15" i="2"/>
  <c r="AB11" i="2"/>
  <c r="AB7" i="2"/>
  <c r="AB10" i="2"/>
  <c r="Z19" i="4"/>
  <c r="V19" i="4"/>
  <c r="R19" i="4"/>
  <c r="N19" i="4"/>
  <c r="J19" i="4"/>
  <c r="F19" i="4"/>
  <c r="AA19" i="4"/>
  <c r="AB16" i="4" l="1"/>
  <c r="AB15" i="4"/>
  <c r="AB8" i="4"/>
  <c r="AB12" i="4"/>
  <c r="AB17" i="4"/>
  <c r="AB7" i="4"/>
  <c r="AB11" i="4"/>
  <c r="AB18" i="4"/>
  <c r="AB10" i="4"/>
  <c r="AB13" i="4"/>
  <c r="AB6" i="4"/>
  <c r="AB9" i="4"/>
  <c r="AB14" i="4"/>
  <c r="K19" i="2"/>
  <c r="M19" i="2"/>
  <c r="O19" i="2"/>
  <c r="Q19" i="2"/>
  <c r="S19" i="2"/>
  <c r="U19" i="2"/>
  <c r="W19" i="2"/>
  <c r="Y19" i="2"/>
  <c r="G12" i="1"/>
  <c r="H7" i="1" s="1"/>
  <c r="I12" i="1"/>
  <c r="J9" i="1" s="1"/>
  <c r="E12" i="1"/>
  <c r="F7" i="1" s="1"/>
  <c r="K7" i="1"/>
  <c r="K8" i="1"/>
  <c r="K9" i="1"/>
  <c r="K10" i="1"/>
  <c r="K11" i="1"/>
  <c r="K6" i="1"/>
  <c r="T8" i="2" l="1"/>
  <c r="L7" i="2"/>
  <c r="Z8" i="2"/>
  <c r="R8" i="2"/>
  <c r="J7" i="2"/>
  <c r="X8" i="2"/>
  <c r="H7" i="2"/>
  <c r="V8" i="2"/>
  <c r="N7" i="2"/>
  <c r="F17" i="2"/>
  <c r="D7" i="2"/>
  <c r="D17" i="2"/>
  <c r="P15" i="2"/>
  <c r="P11" i="2"/>
  <c r="P9" i="2"/>
  <c r="N6" i="2"/>
  <c r="L6" i="2"/>
  <c r="F10" i="1"/>
  <c r="N9" i="2"/>
  <c r="H10" i="1"/>
  <c r="V18" i="2"/>
  <c r="V10" i="2"/>
  <c r="K12" i="1"/>
  <c r="L7" i="1" s="1"/>
  <c r="P14" i="2"/>
  <c r="P12" i="2"/>
  <c r="P8" i="2"/>
  <c r="F9" i="1"/>
  <c r="P16" i="2"/>
  <c r="N18" i="2"/>
  <c r="P6" i="2"/>
  <c r="X10" i="2"/>
  <c r="Z13" i="2"/>
  <c r="Z7" i="2"/>
  <c r="X6" i="2"/>
  <c r="J6" i="2"/>
  <c r="P13" i="2"/>
  <c r="P10" i="2"/>
  <c r="P7" i="2"/>
  <c r="N16" i="2"/>
  <c r="R10" i="2"/>
  <c r="V6" i="2"/>
  <c r="P18" i="2"/>
  <c r="J18" i="2"/>
  <c r="R13" i="2"/>
  <c r="R7" i="2"/>
  <c r="V13" i="2"/>
  <c r="V7" i="2"/>
  <c r="X13" i="2"/>
  <c r="X7" i="2"/>
  <c r="X18" i="2"/>
  <c r="Z10" i="2"/>
  <c r="T13" i="2"/>
  <c r="H9" i="1"/>
  <c r="J7" i="1"/>
  <c r="T6" i="2"/>
  <c r="J9" i="2"/>
  <c r="Z18" i="2"/>
  <c r="F6" i="1"/>
  <c r="F8" i="1"/>
  <c r="H6" i="1"/>
  <c r="H8" i="1"/>
  <c r="J10" i="1"/>
  <c r="Z6" i="2"/>
  <c r="R6" i="2"/>
  <c r="D18" i="2"/>
  <c r="J15" i="2"/>
  <c r="J14" i="2"/>
  <c r="J12" i="2"/>
  <c r="J11" i="2"/>
  <c r="J8" i="2"/>
  <c r="N15" i="2"/>
  <c r="N14" i="2"/>
  <c r="N12" i="2"/>
  <c r="N11" i="2"/>
  <c r="N8" i="2"/>
  <c r="R16" i="2"/>
  <c r="R9" i="2"/>
  <c r="T16" i="2"/>
  <c r="T9" i="2"/>
  <c r="V16" i="2"/>
  <c r="V9" i="2"/>
  <c r="X16" i="2"/>
  <c r="X9" i="2"/>
  <c r="Z16" i="2"/>
  <c r="Z9" i="2"/>
  <c r="F6" i="2"/>
  <c r="F7" i="2"/>
  <c r="J6" i="1"/>
  <c r="J8" i="1"/>
  <c r="T10" i="2"/>
  <c r="T7" i="2"/>
  <c r="J11" i="1"/>
  <c r="J16" i="2"/>
  <c r="R18" i="2"/>
  <c r="T18" i="2"/>
  <c r="F11" i="1"/>
  <c r="H11" i="1"/>
  <c r="J13" i="2"/>
  <c r="J10" i="2"/>
  <c r="N13" i="2"/>
  <c r="N10" i="2"/>
  <c r="R15" i="2"/>
  <c r="R14" i="2"/>
  <c r="R12" i="2"/>
  <c r="R11" i="2"/>
  <c r="T15" i="2"/>
  <c r="T14" i="2"/>
  <c r="T12" i="2"/>
  <c r="T11" i="2"/>
  <c r="V15" i="2"/>
  <c r="V14" i="2"/>
  <c r="V12" i="2"/>
  <c r="V11" i="2"/>
  <c r="X15" i="2"/>
  <c r="X14" i="2"/>
  <c r="X12" i="2"/>
  <c r="X11" i="2"/>
  <c r="Z15" i="2"/>
  <c r="Z14" i="2"/>
  <c r="Z12" i="2"/>
  <c r="Z11" i="2"/>
  <c r="F13" i="2"/>
  <c r="D8" i="2"/>
  <c r="F10" i="2"/>
  <c r="F18" i="2"/>
  <c r="F16" i="2"/>
  <c r="F9" i="2"/>
  <c r="F15" i="2"/>
  <c r="F14" i="2"/>
  <c r="F12" i="2"/>
  <c r="F11" i="2"/>
  <c r="F8" i="2"/>
  <c r="D15" i="2"/>
  <c r="D14" i="2"/>
  <c r="D12" i="2"/>
  <c r="D11" i="2"/>
  <c r="D6" i="2"/>
  <c r="H18" i="2"/>
  <c r="H15" i="2"/>
  <c r="H14" i="2"/>
  <c r="H12" i="2"/>
  <c r="H11" i="2"/>
  <c r="H8" i="2"/>
  <c r="H6" i="2"/>
  <c r="H16" i="2"/>
  <c r="H13" i="2"/>
  <c r="H10" i="2"/>
  <c r="H9" i="2"/>
  <c r="L18" i="2"/>
  <c r="L15" i="2"/>
  <c r="L14" i="2"/>
  <c r="L12" i="2"/>
  <c r="L11" i="2"/>
  <c r="L8" i="2"/>
  <c r="L16" i="2"/>
  <c r="L13" i="2"/>
  <c r="L10" i="2"/>
  <c r="L9" i="2"/>
  <c r="D16" i="2"/>
  <c r="D13" i="2"/>
  <c r="D10" i="2"/>
  <c r="D9" i="2"/>
  <c r="Z19" i="2" l="1"/>
  <c r="X19" i="2"/>
  <c r="V19" i="2"/>
  <c r="R19" i="2"/>
  <c r="T19" i="2"/>
  <c r="P19" i="2"/>
  <c r="N19" i="2"/>
  <c r="L19" i="2"/>
  <c r="L9" i="1"/>
  <c r="L8" i="1"/>
  <c r="L11" i="1"/>
  <c r="L6" i="1"/>
  <c r="L10" i="1"/>
</calcChain>
</file>

<file path=xl/sharedStrings.xml><?xml version="1.0" encoding="utf-8"?>
<sst xmlns="http://schemas.openxmlformats.org/spreadsheetml/2006/main" count="250" uniqueCount="57">
  <si>
    <t>Նպաստի վերաբերյալ</t>
  </si>
  <si>
    <t>Բնակարանի վերաբերյալ</t>
  </si>
  <si>
    <t xml:space="preserve">Ավանդի վերաբերյալ </t>
  </si>
  <si>
    <t>Կենսաթոշակի վերաբերյալ</t>
  </si>
  <si>
    <t>Հումանիտար օգնության վերաբերյալ</t>
  </si>
  <si>
    <t>Հաշմանդամության խմբի վերաբերյալ</t>
  </si>
  <si>
    <t>Աշխատանքի վերաբերյալ</t>
  </si>
  <si>
    <t>Աշխատանքային ստաժի վերաբերյալ</t>
  </si>
  <si>
    <t>Տուն-ինտերնատ տեղավորելու վերաբերյալ</t>
  </si>
  <si>
    <t>Լսողական սարք տրամադրելու վերաբերյալ</t>
  </si>
  <si>
    <t>Պրոթեզավորման վերաբերյալ</t>
  </si>
  <si>
    <t>Վնասի փոխհատուցման վերաբերյալ</t>
  </si>
  <si>
    <t>Բռնադատվածի վարկի վերաբերյալ</t>
  </si>
  <si>
    <t xml:space="preserve">Տեղեկանք տրամադրելու վերաբերյալ </t>
  </si>
  <si>
    <t>Մանկատուն տեղավորելու վերաբերյալ</t>
  </si>
  <si>
    <t>Ընդունելության վերաբերյալ</t>
  </si>
  <si>
    <t>Հրատապ օգնության  վերաբերյալ</t>
  </si>
  <si>
    <t xml:space="preserve">Համակարգի աշխատակից </t>
  </si>
  <si>
    <t xml:space="preserve"> Իրավաբանական անձ՝ տեղեկատվություն</t>
  </si>
  <si>
    <t xml:space="preserve">Որդեգրման հարցերի  վերաբերյալ </t>
  </si>
  <si>
    <t>Աշխատավարձին առնչվող հարցերի վերաբերյալ</t>
  </si>
  <si>
    <t>Օգնության վերաբերյալ</t>
  </si>
  <si>
    <t>Աշխատանքային օրենսդրության  վերաբերյալ</t>
  </si>
  <si>
    <t>Պայմանագրերի  և համաձայնագրերի վերաբերյալ</t>
  </si>
  <si>
    <t>Այլ</t>
  </si>
  <si>
    <t>Հ/Հ</t>
  </si>
  <si>
    <t>ՀԱՄԱՌՈՏ ԲՈՎԱՆԴԱԿՈՒԹՅՈՒՆ</t>
  </si>
  <si>
    <t>Դիմումի տեսակը</t>
  </si>
  <si>
    <t>Դիմումի ընթացքի վերաբերյալ</t>
  </si>
  <si>
    <t>Կենսաթոշակի նշանակման վերաբերյալ</t>
  </si>
  <si>
    <r>
      <t>Տուն</t>
    </r>
    <r>
      <rPr>
        <sz val="12"/>
        <color theme="1"/>
        <rFont val="Arial LatArm"/>
        <family val="2"/>
      </rPr>
      <t>-</t>
    </r>
    <r>
      <rPr>
        <sz val="12"/>
        <color theme="1"/>
        <rFont val="Sylfaen"/>
        <family val="1"/>
        <charset val="204"/>
      </rPr>
      <t>ինտերնատ տեղավորելու վերաբերյալ</t>
    </r>
  </si>
  <si>
    <t>Հոկտեմբեր</t>
  </si>
  <si>
    <t>Նոյեմբեր</t>
  </si>
  <si>
    <t>Դեկտեմբեր</t>
  </si>
  <si>
    <t>Քանակ</t>
  </si>
  <si>
    <t>Տոկոս</t>
  </si>
  <si>
    <t>Բանավոր դիմումներ</t>
  </si>
  <si>
    <r>
      <t xml:space="preserve">“Mulberry” էլեկտրոնային համակարգ մուտքագրվող քաղաքացիների դիմումների համառոտ բովանդակություն
</t>
    </r>
    <r>
      <rPr>
        <b/>
        <sz val="11"/>
        <color theme="1"/>
        <rFont val="Calibri"/>
        <family val="2"/>
        <charset val="204"/>
        <scheme val="minor"/>
      </rPr>
      <t>գրավոր դիմումներ</t>
    </r>
  </si>
  <si>
    <t>Ընդամենը</t>
  </si>
  <si>
    <t>Պետական նպաստների վերաբերյալ</t>
  </si>
  <si>
    <t>Հունվար</t>
  </si>
  <si>
    <t>Փետրվար</t>
  </si>
  <si>
    <t>Մարտ</t>
  </si>
  <si>
    <t>Ապրիլ</t>
  </si>
  <si>
    <t>Մայիս</t>
  </si>
  <si>
    <t>Հունիս</t>
  </si>
  <si>
    <t>Հուլիս</t>
  </si>
  <si>
    <t>Օգոստոս</t>
  </si>
  <si>
    <t>Սեպտեմբեր</t>
  </si>
  <si>
    <t>Իրավաբանական անձ՝ տեղեկատվություն</t>
  </si>
  <si>
    <r>
      <rPr>
        <b/>
        <sz val="11"/>
        <color theme="1"/>
        <rFont val="Calibri"/>
        <family val="2"/>
        <scheme val="minor"/>
      </rPr>
      <t xml:space="preserve">ԲԱՆԱՎՈՐ </t>
    </r>
    <r>
      <rPr>
        <sz val="11"/>
        <color theme="1"/>
        <rFont val="Calibri"/>
        <family val="2"/>
        <scheme val="minor"/>
      </rPr>
      <t xml:space="preserve"> դիմումների բնույթն՝                                                                                                                                                                                                                                                                                                                                                                                                                                                                                              ըստ քանակական և տոկոսային ցուցանիշների   </t>
    </r>
  </si>
  <si>
    <t>Պրոթեզաօրթոպեդիկ պարագաների վերաբերյալ</t>
  </si>
  <si>
    <r>
      <rPr>
        <b/>
        <sz val="9"/>
        <color theme="1"/>
        <rFont val="Calibri"/>
        <family val="2"/>
        <scheme val="minor"/>
      </rPr>
      <t xml:space="preserve">ՊԱՏԱՍԽԱՆ ԱԿՆԿԱԼՈՂ ԳՐԱՎՈՐ </t>
    </r>
    <r>
      <rPr>
        <sz val="9"/>
        <color theme="1"/>
        <rFont val="Calibri"/>
        <family val="2"/>
        <scheme val="minor"/>
      </rPr>
      <t xml:space="preserve">դիմումների բնույթն                                                                                                                                                                                                                                                                                                                                                                                                                                                                                              ըստ քանակական և տոկոսային ցուցանիշների   </t>
    </r>
  </si>
  <si>
    <r>
      <rPr>
        <b/>
        <sz val="9"/>
        <color theme="1"/>
        <rFont val="Calibri"/>
        <family val="2"/>
        <scheme val="minor"/>
      </rPr>
      <t xml:space="preserve">ՊԱՏԱՍԽԱՆ ՉԱԿՆԿԱԼՈՂ ԳՐԱՎՈՐ </t>
    </r>
    <r>
      <rPr>
        <sz val="9"/>
        <color theme="1"/>
        <rFont val="Calibri"/>
        <family val="2"/>
        <scheme val="minor"/>
      </rPr>
      <t xml:space="preserve">դիմումների բնույթն                                                                                                                                                                                                                                                                                                                                                                                                                                                                                              ըստ քանակական և տոկոսային ցուցանիշների   </t>
    </r>
  </si>
  <si>
    <t>ԴԻՄՈՒՄՆԵՐԸ ԸՍՏ ՏԵՍԱԿՆԵՐԻ</t>
  </si>
  <si>
    <t>ՊԱՏԱՍԱԽԱՆ ԱԿՆԿԱԼՈՂ ԳՐԱՎՈՐ ԴԻՄՈՒՄՆԵՐ</t>
  </si>
  <si>
    <t>ՊԱՏԱՍԱԽԱՆ ՉԱԿՆԿԱԼՈՂ ԳՐԱՎՈՐ ԴԻՄՈՒՄՆԵՐ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</si>
</sst>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GHEA Grapalat"/>
      <family val="3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GHEA Grapalat"/>
      <family val="3"/>
    </font>
    <font>
      <sz val="12"/>
      <color theme="1"/>
      <name val="Calibri"/>
      <family val="2"/>
      <scheme val="minor"/>
    </font>
    <font>
      <b/>
      <sz val="12"/>
      <color theme="1"/>
      <name val="Sylfaen"/>
      <family val="1"/>
      <charset val="204"/>
    </font>
    <font>
      <sz val="12"/>
      <color theme="1"/>
      <name val="Arial LatArm"/>
      <family val="2"/>
    </font>
    <font>
      <sz val="12"/>
      <color theme="1"/>
      <name val="Sylfaen"/>
      <family val="1"/>
      <charset val="204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b/>
      <sz val="13"/>
      <color rgb="FF000000"/>
      <name val="Sylfaen"/>
      <family val="1"/>
      <charset val="204"/>
    </font>
    <font>
      <i/>
      <sz val="12"/>
      <color theme="1"/>
      <name val="GHEA Grapalat"/>
      <family val="3"/>
    </font>
    <font>
      <sz val="12"/>
      <color rgb="FF000000"/>
      <name val="Sylfaen"/>
      <family val="1"/>
      <charset val="204"/>
    </font>
    <font>
      <sz val="11"/>
      <color theme="1"/>
      <name val="Sylfaen"/>
      <family val="1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GHEA Grapalat"/>
      <family val="3"/>
    </font>
    <font>
      <b/>
      <sz val="9"/>
      <color theme="1"/>
      <name val="GHEA Grapalat"/>
      <family val="3"/>
    </font>
    <font>
      <b/>
      <sz val="9"/>
      <color theme="1"/>
      <name val="Sylfaen"/>
      <family val="1"/>
      <charset val="204"/>
    </font>
    <font>
      <sz val="9"/>
      <color theme="1"/>
      <name val="Calibri"/>
      <family val="2"/>
      <scheme val="minor"/>
    </font>
    <font>
      <sz val="9"/>
      <color theme="1"/>
      <name val="Sylfaen"/>
      <family val="1"/>
      <charset val="204"/>
    </font>
    <font>
      <sz val="9"/>
      <color theme="1"/>
      <name val="Sylfaen"/>
      <family val="1"/>
    </font>
    <font>
      <sz val="9"/>
      <color rgb="FF000000"/>
      <name val="Sylfaen"/>
      <family val="1"/>
      <charset val="204"/>
    </font>
    <font>
      <i/>
      <sz val="9"/>
      <color theme="1"/>
      <name val="GHEA Grapalat"/>
      <family val="3"/>
    </font>
    <font>
      <b/>
      <sz val="9"/>
      <color theme="1"/>
      <name val="Calibri"/>
      <family val="2"/>
      <charset val="204"/>
      <scheme val="minor"/>
    </font>
    <font>
      <b/>
      <sz val="11"/>
      <color theme="1"/>
      <name val="Sylfaen"/>
      <family val="1"/>
      <charset val="204"/>
    </font>
    <font>
      <b/>
      <sz val="11"/>
      <color theme="1"/>
      <name val="Sylfae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5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/>
    <xf numFmtId="0" fontId="7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2" fillId="0" borderId="0" xfId="0" applyFont="1"/>
    <xf numFmtId="0" fontId="8" fillId="0" borderId="8" xfId="0" applyFont="1" applyBorder="1" applyAlignment="1">
      <alignment horizontal="center" vertical="center" wrapText="1"/>
    </xf>
    <xf numFmtId="0" fontId="0" fillId="2" borderId="0" xfId="0" applyFill="1"/>
    <xf numFmtId="0" fontId="9" fillId="0" borderId="5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11" fillId="3" borderId="3" xfId="0" applyFont="1" applyFill="1" applyBorder="1"/>
    <xf numFmtId="0" fontId="9" fillId="0" borderId="12" xfId="0" applyFont="1" applyBorder="1" applyAlignment="1">
      <alignment vertical="center" wrapText="1"/>
    </xf>
    <xf numFmtId="0" fontId="0" fillId="3" borderId="3" xfId="0" applyFill="1" applyBorder="1"/>
    <xf numFmtId="0" fontId="9" fillId="3" borderId="5" xfId="0" applyFont="1" applyFill="1" applyBorder="1" applyAlignment="1">
      <alignment horizontal="center" vertical="center" wrapText="1"/>
    </xf>
    <xf numFmtId="0" fontId="10" fillId="0" borderId="11" xfId="0" applyFont="1" applyBorder="1"/>
    <xf numFmtId="0" fontId="13" fillId="0" borderId="3" xfId="0" applyFont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/>
    </xf>
    <xf numFmtId="9" fontId="15" fillId="4" borderId="3" xfId="1" applyFont="1" applyFill="1" applyBorder="1" applyAlignment="1">
      <alignment horizontal="center" vertical="center"/>
    </xf>
    <xf numFmtId="9" fontId="15" fillId="3" borderId="3" xfId="1" applyFont="1" applyFill="1" applyBorder="1" applyAlignment="1">
      <alignment horizontal="center" vertical="center"/>
    </xf>
    <xf numFmtId="0" fontId="17" fillId="0" borderId="0" xfId="0" applyFont="1"/>
    <xf numFmtId="0" fontId="22" fillId="0" borderId="16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9" fontId="23" fillId="4" borderId="5" xfId="1" applyFont="1" applyFill="1" applyBorder="1" applyAlignment="1">
      <alignment horizontal="center" vertical="center"/>
    </xf>
    <xf numFmtId="0" fontId="18" fillId="0" borderId="3" xfId="0" applyFont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9" fontId="23" fillId="4" borderId="3" xfId="1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6" fillId="3" borderId="3" xfId="0" applyFont="1" applyFill="1" applyBorder="1" applyAlignment="1">
      <alignment horizontal="center" vertical="center"/>
    </xf>
    <xf numFmtId="9" fontId="26" fillId="3" borderId="3" xfId="0" applyNumberFormat="1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justify" vertical="center" wrapText="1"/>
    </xf>
    <xf numFmtId="0" fontId="18" fillId="0" borderId="3" xfId="0" applyFont="1" applyFill="1" applyBorder="1" applyAlignment="1">
      <alignment horizontal="left" vertical="center" wrapText="1"/>
    </xf>
    <xf numFmtId="0" fontId="18" fillId="0" borderId="5" xfId="0" applyFont="1" applyFill="1" applyBorder="1" applyAlignment="1">
      <alignment horizontal="left" vertical="center" wrapText="1"/>
    </xf>
    <xf numFmtId="0" fontId="21" fillId="0" borderId="3" xfId="0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21" fillId="0" borderId="3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7" fillId="0" borderId="5" xfId="0" applyFont="1" applyBorder="1" applyAlignment="1">
      <alignment horizontal="center" vertical="center" wrapText="1"/>
    </xf>
    <xf numFmtId="9" fontId="28" fillId="4" borderId="5" xfId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9" fontId="4" fillId="2" borderId="3" xfId="0" applyNumberFormat="1" applyFont="1" applyFill="1" applyBorder="1" applyAlignment="1">
      <alignment horizontal="center" vertical="center"/>
    </xf>
    <xf numFmtId="0" fontId="26" fillId="3" borderId="3" xfId="0" applyFont="1" applyFill="1" applyBorder="1" applyAlignment="1">
      <alignment horizontal="center" vertical="center"/>
    </xf>
    <xf numFmtId="0" fontId="26" fillId="3" borderId="3" xfId="0" applyFont="1" applyFill="1" applyBorder="1" applyAlignment="1">
      <alignment horizontal="center" vertical="center"/>
    </xf>
    <xf numFmtId="0" fontId="26" fillId="3" borderId="3" xfId="0" applyFont="1" applyFill="1" applyBorder="1" applyAlignment="1">
      <alignment horizontal="center" vertical="center"/>
    </xf>
    <xf numFmtId="0" fontId="26" fillId="3" borderId="3" xfId="0" applyFont="1" applyFill="1" applyBorder="1" applyAlignment="1">
      <alignment horizontal="center" vertical="center"/>
    </xf>
    <xf numFmtId="0" fontId="22" fillId="5" borderId="16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  <xf numFmtId="0" fontId="22" fillId="0" borderId="1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7" fillId="3" borderId="7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13" xfId="0" applyFont="1" applyBorder="1" applyAlignment="1">
      <alignment horizontal="center"/>
    </xf>
    <xf numFmtId="0" fontId="21" fillId="0" borderId="0" xfId="0" applyFont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/>
    </xf>
    <xf numFmtId="0" fontId="17" fillId="5" borderId="13" xfId="0" applyFont="1" applyFill="1" applyBorder="1" applyAlignment="1">
      <alignment horizontal="center"/>
    </xf>
    <xf numFmtId="0" fontId="20" fillId="5" borderId="7" xfId="0" applyFont="1" applyFill="1" applyBorder="1" applyAlignment="1">
      <alignment horizontal="center" vertical="center" wrapText="1"/>
    </xf>
    <xf numFmtId="0" fontId="20" fillId="5" borderId="6" xfId="0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26" fillId="3" borderId="3" xfId="0" applyFont="1" applyFill="1" applyBorder="1" applyAlignment="1">
      <alignment horizontal="center" vertical="center"/>
    </xf>
    <xf numFmtId="0" fontId="18" fillId="0" borderId="9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7" fillId="2" borderId="13" xfId="0" applyFont="1" applyFill="1" applyBorder="1" applyAlignment="1">
      <alignment horizontal="center"/>
    </xf>
    <xf numFmtId="0" fontId="18" fillId="0" borderId="17" xfId="0" applyFont="1" applyBorder="1" applyAlignment="1">
      <alignment horizontal="center" vertical="center" wrapText="1"/>
    </xf>
    <xf numFmtId="0" fontId="20" fillId="2" borderId="7" xfId="0" applyFont="1" applyFill="1" applyBorder="1" applyAlignment="1">
      <alignment horizontal="center" vertical="center" wrapText="1"/>
    </xf>
    <xf numFmtId="0" fontId="20" fillId="2" borderId="6" xfId="0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workbookViewId="0">
      <selection activeCell="D6" sqref="D6:L11"/>
    </sheetView>
  </sheetViews>
  <sheetFormatPr defaultRowHeight="15.75" x14ac:dyDescent="0.25"/>
  <cols>
    <col min="2" max="2" width="48.7109375" customWidth="1"/>
    <col min="3" max="3" width="4.42578125" customWidth="1"/>
    <col min="4" max="4" width="45.5703125" style="7" bestFit="1" customWidth="1"/>
    <col min="5" max="5" width="8.5703125" style="7" customWidth="1"/>
    <col min="6" max="10" width="8.5703125" style="10" customWidth="1"/>
  </cols>
  <sheetData>
    <row r="1" spans="1:12" x14ac:dyDescent="0.25">
      <c r="C1" s="12"/>
    </row>
    <row r="2" spans="1:12" ht="58.5" customHeight="1" x14ac:dyDescent="0.25">
      <c r="A2" s="64" t="s">
        <v>37</v>
      </c>
      <c r="B2" s="64"/>
      <c r="C2" s="12"/>
      <c r="D2" s="61" t="s">
        <v>36</v>
      </c>
      <c r="E2" s="61"/>
      <c r="F2" s="61"/>
      <c r="G2" s="61"/>
      <c r="H2" s="61"/>
      <c r="I2" s="61"/>
      <c r="J2" s="61"/>
    </row>
    <row r="3" spans="1:12" ht="16.5" thickBot="1" x14ac:dyDescent="0.3">
      <c r="C3" s="12"/>
    </row>
    <row r="4" spans="1:12" ht="35.25" customHeight="1" thickBot="1" x14ac:dyDescent="0.3">
      <c r="A4" s="1" t="s">
        <v>25</v>
      </c>
      <c r="B4" s="6" t="s">
        <v>26</v>
      </c>
      <c r="C4" s="12"/>
      <c r="D4" s="8" t="s">
        <v>27</v>
      </c>
      <c r="E4" s="59" t="s">
        <v>31</v>
      </c>
      <c r="F4" s="60"/>
      <c r="G4" s="59" t="s">
        <v>32</v>
      </c>
      <c r="H4" s="60"/>
      <c r="I4" s="59" t="s">
        <v>33</v>
      </c>
      <c r="J4" s="60"/>
      <c r="K4" s="62" t="s">
        <v>38</v>
      </c>
      <c r="L4" s="63"/>
    </row>
    <row r="5" spans="1:12" ht="18.75" customHeight="1" x14ac:dyDescent="0.25">
      <c r="A5" s="2">
        <v>1</v>
      </c>
      <c r="B5" s="3" t="s">
        <v>0</v>
      </c>
      <c r="C5" s="12"/>
      <c r="D5" s="11"/>
      <c r="E5" s="15" t="s">
        <v>34</v>
      </c>
      <c r="F5" s="13" t="s">
        <v>35</v>
      </c>
      <c r="G5" s="15" t="s">
        <v>34</v>
      </c>
      <c r="H5" s="13" t="s">
        <v>35</v>
      </c>
      <c r="I5" s="15" t="s">
        <v>34</v>
      </c>
      <c r="J5" s="13" t="s">
        <v>35</v>
      </c>
      <c r="K5" s="20" t="s">
        <v>34</v>
      </c>
      <c r="L5" s="20" t="s">
        <v>35</v>
      </c>
    </row>
    <row r="6" spans="1:12" ht="18" x14ac:dyDescent="0.25">
      <c r="A6" s="2">
        <v>2</v>
      </c>
      <c r="B6" s="3" t="s">
        <v>1</v>
      </c>
      <c r="C6" s="12"/>
      <c r="D6" s="14" t="s">
        <v>28</v>
      </c>
      <c r="E6" s="24">
        <v>26</v>
      </c>
      <c r="F6" s="27">
        <f>E6/$E$12</f>
        <v>0.18439716312056736</v>
      </c>
      <c r="G6" s="24">
        <v>42</v>
      </c>
      <c r="H6" s="27">
        <f>G6/$G$12</f>
        <v>0.2441860465116279</v>
      </c>
      <c r="I6" s="25">
        <v>44</v>
      </c>
      <c r="J6" s="27">
        <f>I6/$I$12</f>
        <v>0.3188405797101449</v>
      </c>
      <c r="K6" s="23">
        <f>E6+G6+I6</f>
        <v>112</v>
      </c>
      <c r="L6" s="28">
        <f>K6/$K$12</f>
        <v>0.24833702882483372</v>
      </c>
    </row>
    <row r="7" spans="1:12" ht="18" x14ac:dyDescent="0.25">
      <c r="A7" s="2">
        <v>3</v>
      </c>
      <c r="B7" s="4" t="s">
        <v>2</v>
      </c>
      <c r="C7" s="12"/>
      <c r="D7" s="14" t="s">
        <v>2</v>
      </c>
      <c r="E7" s="24">
        <v>44</v>
      </c>
      <c r="F7" s="27">
        <f t="shared" ref="F7:F11" si="0">E7/$E$12</f>
        <v>0.31205673758865249</v>
      </c>
      <c r="G7" s="24">
        <v>35</v>
      </c>
      <c r="H7" s="27">
        <f t="shared" ref="H7:H11" si="1">G7/$G$12</f>
        <v>0.20348837209302326</v>
      </c>
      <c r="I7" s="24">
        <v>33</v>
      </c>
      <c r="J7" s="27">
        <f t="shared" ref="J7:J11" si="2">I7/$I$12</f>
        <v>0.2391304347826087</v>
      </c>
      <c r="K7" s="23">
        <f t="shared" ref="K7:K11" si="3">E7+G7+I7</f>
        <v>112</v>
      </c>
      <c r="L7" s="28">
        <f t="shared" ref="L7:L11" si="4">K7/$K$12</f>
        <v>0.24833702882483372</v>
      </c>
    </row>
    <row r="8" spans="1:12" ht="18" x14ac:dyDescent="0.25">
      <c r="A8" s="2">
        <v>4</v>
      </c>
      <c r="B8" s="4" t="s">
        <v>3</v>
      </c>
      <c r="C8" s="12"/>
      <c r="D8" s="14" t="s">
        <v>39</v>
      </c>
      <c r="E8" s="24">
        <v>54</v>
      </c>
      <c r="F8" s="27">
        <f t="shared" si="0"/>
        <v>0.38297872340425532</v>
      </c>
      <c r="G8" s="24">
        <v>50</v>
      </c>
      <c r="H8" s="27">
        <f t="shared" si="1"/>
        <v>0.29069767441860467</v>
      </c>
      <c r="I8" s="22">
        <v>28</v>
      </c>
      <c r="J8" s="27">
        <f t="shared" si="2"/>
        <v>0.20289855072463769</v>
      </c>
      <c r="K8" s="23">
        <f t="shared" si="3"/>
        <v>132</v>
      </c>
      <c r="L8" s="28">
        <f t="shared" si="4"/>
        <v>0.29268292682926828</v>
      </c>
    </row>
    <row r="9" spans="1:12" ht="18" x14ac:dyDescent="0.25">
      <c r="A9" s="2">
        <v>5</v>
      </c>
      <c r="B9" s="4" t="s">
        <v>4</v>
      </c>
      <c r="C9" s="12"/>
      <c r="D9" s="14" t="s">
        <v>29</v>
      </c>
      <c r="E9" s="24">
        <v>17</v>
      </c>
      <c r="F9" s="27">
        <f t="shared" si="0"/>
        <v>0.12056737588652482</v>
      </c>
      <c r="G9" s="24">
        <v>28</v>
      </c>
      <c r="H9" s="27">
        <f t="shared" si="1"/>
        <v>0.16279069767441862</v>
      </c>
      <c r="I9" s="24">
        <v>20</v>
      </c>
      <c r="J9" s="27">
        <f t="shared" si="2"/>
        <v>0.14492753623188406</v>
      </c>
      <c r="K9" s="23">
        <f t="shared" si="3"/>
        <v>65</v>
      </c>
      <c r="L9" s="28">
        <f t="shared" si="4"/>
        <v>0.14412416851441243</v>
      </c>
    </row>
    <row r="10" spans="1:12" ht="18" x14ac:dyDescent="0.25">
      <c r="A10" s="2">
        <v>6</v>
      </c>
      <c r="B10" s="4" t="s">
        <v>5</v>
      </c>
      <c r="C10" s="12"/>
      <c r="D10" s="9" t="s">
        <v>5</v>
      </c>
      <c r="E10" s="16"/>
      <c r="F10" s="27">
        <f t="shared" si="0"/>
        <v>0</v>
      </c>
      <c r="G10" s="24">
        <v>17</v>
      </c>
      <c r="H10" s="27">
        <f t="shared" si="1"/>
        <v>9.8837209302325577E-2</v>
      </c>
      <c r="I10" s="24">
        <v>9</v>
      </c>
      <c r="J10" s="27">
        <f t="shared" si="2"/>
        <v>6.5217391304347824E-2</v>
      </c>
      <c r="K10" s="23">
        <f t="shared" si="3"/>
        <v>26</v>
      </c>
      <c r="L10" s="28">
        <f t="shared" si="4"/>
        <v>5.7649667405764965E-2</v>
      </c>
    </row>
    <row r="11" spans="1:12" ht="18" x14ac:dyDescent="0.25">
      <c r="A11" s="2">
        <v>7</v>
      </c>
      <c r="B11" s="4" t="s">
        <v>6</v>
      </c>
      <c r="C11" s="12"/>
      <c r="D11" s="9" t="s">
        <v>30</v>
      </c>
      <c r="E11" s="18"/>
      <c r="F11" s="27">
        <f t="shared" si="0"/>
        <v>0</v>
      </c>
      <c r="G11" s="21"/>
      <c r="H11" s="27">
        <f t="shared" si="1"/>
        <v>0</v>
      </c>
      <c r="I11" s="24">
        <v>4</v>
      </c>
      <c r="J11" s="27">
        <f t="shared" si="2"/>
        <v>2.8985507246376812E-2</v>
      </c>
      <c r="K11" s="23">
        <f t="shared" si="3"/>
        <v>4</v>
      </c>
      <c r="L11" s="28">
        <f t="shared" si="4"/>
        <v>8.869179600886918E-3</v>
      </c>
    </row>
    <row r="12" spans="1:12" ht="17.25" x14ac:dyDescent="0.25">
      <c r="A12" s="2">
        <v>8</v>
      </c>
      <c r="B12" s="4" t="s">
        <v>7</v>
      </c>
      <c r="C12" s="12"/>
      <c r="D12" s="17" t="s">
        <v>38</v>
      </c>
      <c r="E12" s="26">
        <f>SUM(E6:E11)</f>
        <v>141</v>
      </c>
      <c r="F12" s="26"/>
      <c r="G12" s="26">
        <f t="shared" ref="G12:K12" si="5">SUM(G6:G11)</f>
        <v>172</v>
      </c>
      <c r="H12" s="26"/>
      <c r="I12" s="26">
        <f t="shared" si="5"/>
        <v>138</v>
      </c>
      <c r="J12" s="26"/>
      <c r="K12" s="26">
        <f t="shared" si="5"/>
        <v>451</v>
      </c>
      <c r="L12" s="19"/>
    </row>
    <row r="13" spans="1:12" ht="17.25" x14ac:dyDescent="0.25">
      <c r="A13" s="2">
        <v>9</v>
      </c>
      <c r="B13" s="4" t="s">
        <v>8</v>
      </c>
      <c r="C13" s="12"/>
    </row>
    <row r="14" spans="1:12" ht="34.5" x14ac:dyDescent="0.25">
      <c r="A14" s="2">
        <v>10</v>
      </c>
      <c r="B14" s="4" t="s">
        <v>9</v>
      </c>
      <c r="C14" s="12"/>
    </row>
    <row r="15" spans="1:12" ht="17.25" x14ac:dyDescent="0.25">
      <c r="A15" s="2">
        <v>11</v>
      </c>
      <c r="B15" s="4" t="s">
        <v>10</v>
      </c>
      <c r="C15" s="12"/>
    </row>
    <row r="16" spans="1:12" ht="17.25" x14ac:dyDescent="0.25">
      <c r="A16" s="2">
        <v>12</v>
      </c>
      <c r="B16" s="4" t="s">
        <v>11</v>
      </c>
      <c r="C16" s="12"/>
    </row>
    <row r="17" spans="1:3" customFormat="1" ht="17.25" x14ac:dyDescent="0.25">
      <c r="A17" s="2">
        <v>13</v>
      </c>
      <c r="B17" s="4" t="s">
        <v>12</v>
      </c>
      <c r="C17" s="12"/>
    </row>
    <row r="18" spans="1:3" customFormat="1" ht="17.25" x14ac:dyDescent="0.25">
      <c r="A18" s="2">
        <v>14</v>
      </c>
      <c r="B18" s="4" t="s">
        <v>13</v>
      </c>
      <c r="C18" s="12"/>
    </row>
    <row r="19" spans="1:3" customFormat="1" ht="17.25" x14ac:dyDescent="0.25">
      <c r="A19" s="2">
        <v>15</v>
      </c>
      <c r="B19" s="4" t="s">
        <v>14</v>
      </c>
      <c r="C19" s="12"/>
    </row>
    <row r="20" spans="1:3" customFormat="1" ht="17.25" x14ac:dyDescent="0.25">
      <c r="A20" s="2">
        <v>16</v>
      </c>
      <c r="B20" s="4" t="s">
        <v>15</v>
      </c>
      <c r="C20" s="12"/>
    </row>
    <row r="21" spans="1:3" customFormat="1" ht="17.25" x14ac:dyDescent="0.25">
      <c r="A21" s="2">
        <v>17</v>
      </c>
      <c r="B21" s="4" t="s">
        <v>16</v>
      </c>
      <c r="C21" s="12"/>
    </row>
    <row r="22" spans="1:3" customFormat="1" ht="17.25" x14ac:dyDescent="0.25">
      <c r="A22" s="2">
        <v>18</v>
      </c>
      <c r="B22" s="4" t="s">
        <v>17</v>
      </c>
      <c r="C22" s="12"/>
    </row>
    <row r="23" spans="1:3" customFormat="1" ht="17.25" x14ac:dyDescent="0.25">
      <c r="A23" s="2">
        <v>19</v>
      </c>
      <c r="B23" s="4" t="s">
        <v>18</v>
      </c>
      <c r="C23" s="12"/>
    </row>
    <row r="24" spans="1:3" customFormat="1" ht="17.25" x14ac:dyDescent="0.25">
      <c r="A24" s="2">
        <v>20</v>
      </c>
      <c r="B24" s="4" t="s">
        <v>19</v>
      </c>
      <c r="C24" s="12"/>
    </row>
    <row r="25" spans="1:3" customFormat="1" ht="34.5" x14ac:dyDescent="0.25">
      <c r="A25" s="2">
        <v>21</v>
      </c>
      <c r="B25" s="4" t="s">
        <v>20</v>
      </c>
      <c r="C25" s="12"/>
    </row>
    <row r="26" spans="1:3" customFormat="1" ht="17.25" x14ac:dyDescent="0.25">
      <c r="A26" s="2">
        <v>22</v>
      </c>
      <c r="B26" s="4" t="s">
        <v>21</v>
      </c>
      <c r="C26" s="12"/>
    </row>
    <row r="27" spans="1:3" customFormat="1" ht="34.5" x14ac:dyDescent="0.25">
      <c r="A27" s="2">
        <v>23</v>
      </c>
      <c r="B27" s="4" t="s">
        <v>22</v>
      </c>
      <c r="C27" s="12"/>
    </row>
    <row r="28" spans="1:3" customFormat="1" ht="34.5" x14ac:dyDescent="0.25">
      <c r="A28" s="2">
        <v>24</v>
      </c>
      <c r="B28" s="5" t="s">
        <v>23</v>
      </c>
      <c r="C28" s="12"/>
    </row>
    <row r="29" spans="1:3" customFormat="1" ht="17.25" x14ac:dyDescent="0.25">
      <c r="A29" s="2">
        <v>25</v>
      </c>
      <c r="B29" s="4" t="s">
        <v>24</v>
      </c>
      <c r="C29" s="12"/>
    </row>
  </sheetData>
  <mergeCells count="6">
    <mergeCell ref="I4:J4"/>
    <mergeCell ref="D2:J2"/>
    <mergeCell ref="K4:L4"/>
    <mergeCell ref="A2:B2"/>
    <mergeCell ref="E4:F4"/>
    <mergeCell ref="G4:H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B35"/>
  <sheetViews>
    <sheetView tabSelected="1" zoomScaleNormal="100" workbookViewId="0">
      <selection activeCell="J37" sqref="J37"/>
    </sheetView>
  </sheetViews>
  <sheetFormatPr defaultRowHeight="15.75" x14ac:dyDescent="0.25"/>
  <cols>
    <col min="1" max="1" width="3.7109375" customWidth="1"/>
    <col min="2" max="2" width="20" customWidth="1"/>
    <col min="3" max="3" width="6.28515625" style="7" customWidth="1"/>
    <col min="4" max="4" width="5.7109375" style="10" customWidth="1"/>
    <col min="5" max="5" width="6.28515625" style="10" customWidth="1"/>
    <col min="6" max="6" width="5.28515625" style="10" customWidth="1"/>
    <col min="7" max="7" width="6.28515625" style="10" customWidth="1"/>
    <col min="8" max="8" width="5.5703125" style="10" customWidth="1"/>
    <col min="9" max="9" width="6.28515625" style="10" customWidth="1"/>
    <col min="10" max="10" width="5.42578125" style="10" customWidth="1"/>
    <col min="11" max="11" width="6.28515625" style="10" customWidth="1"/>
    <col min="12" max="12" width="5.5703125" style="10" customWidth="1"/>
    <col min="13" max="13" width="6.28515625" style="10" customWidth="1"/>
    <col min="14" max="14" width="5.7109375" style="10" customWidth="1"/>
    <col min="15" max="15" width="6.28515625" style="10" customWidth="1"/>
    <col min="16" max="16" width="5.28515625" style="10" customWidth="1"/>
    <col min="17" max="17" width="6.28515625" style="10" customWidth="1"/>
    <col min="18" max="18" width="5.5703125" style="10" customWidth="1"/>
    <col min="19" max="19" width="6.28515625" style="10" customWidth="1"/>
    <col min="20" max="20" width="6" style="10" customWidth="1"/>
    <col min="21" max="21" width="6.28515625" style="10" customWidth="1"/>
    <col min="22" max="22" width="5.7109375" style="10" customWidth="1"/>
    <col min="23" max="23" width="6.28515625" style="10" customWidth="1"/>
    <col min="24" max="24" width="5.5703125" style="10" customWidth="1"/>
    <col min="25" max="26" width="6.28515625" style="10" customWidth="1"/>
    <col min="27" max="27" width="6.140625" style="7" customWidth="1"/>
    <col min="28" max="28" width="6.85546875" customWidth="1"/>
  </cols>
  <sheetData>
    <row r="1" spans="1:28" ht="11.25" customHeight="1" x14ac:dyDescent="0.25"/>
    <row r="2" spans="1:28" ht="30" customHeight="1" x14ac:dyDescent="0.25">
      <c r="A2" s="66" t="s">
        <v>52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</row>
    <row r="3" spans="1:28" s="10" customFormat="1" thickBot="1" x14ac:dyDescent="0.3">
      <c r="A3" s="29"/>
      <c r="B3" s="29"/>
      <c r="C3" s="70" t="s">
        <v>40</v>
      </c>
      <c r="D3" s="70"/>
      <c r="E3" s="70" t="s">
        <v>41</v>
      </c>
      <c r="F3" s="70"/>
      <c r="G3" s="70" t="s">
        <v>42</v>
      </c>
      <c r="H3" s="70"/>
      <c r="I3" s="65" t="s">
        <v>43</v>
      </c>
      <c r="J3" s="65"/>
      <c r="K3" s="65" t="s">
        <v>44</v>
      </c>
      <c r="L3" s="65"/>
      <c r="M3" s="65" t="s">
        <v>45</v>
      </c>
      <c r="N3" s="65"/>
      <c r="O3" s="65" t="s">
        <v>46</v>
      </c>
      <c r="P3" s="65"/>
      <c r="Q3" s="65" t="s">
        <v>47</v>
      </c>
      <c r="R3" s="65"/>
      <c r="S3" s="65" t="s">
        <v>48</v>
      </c>
      <c r="T3" s="65"/>
      <c r="U3" s="65" t="s">
        <v>31</v>
      </c>
      <c r="V3" s="65"/>
      <c r="W3" s="65" t="s">
        <v>32</v>
      </c>
      <c r="X3" s="65"/>
      <c r="Y3" s="65" t="s">
        <v>33</v>
      </c>
      <c r="Z3" s="65"/>
      <c r="AA3" s="71" t="s">
        <v>38</v>
      </c>
      <c r="AB3" s="71"/>
    </row>
    <row r="4" spans="1:28" ht="19.5" customHeight="1" thickBot="1" x14ac:dyDescent="0.3">
      <c r="A4" s="75" t="s">
        <v>25</v>
      </c>
      <c r="B4" s="74" t="s">
        <v>26</v>
      </c>
      <c r="C4" s="69">
        <v>1</v>
      </c>
      <c r="D4" s="68"/>
      <c r="E4" s="67">
        <v>2</v>
      </c>
      <c r="F4" s="68"/>
      <c r="G4" s="67">
        <v>3</v>
      </c>
      <c r="H4" s="68"/>
      <c r="I4" s="67">
        <v>4</v>
      </c>
      <c r="J4" s="68"/>
      <c r="K4" s="67">
        <v>5</v>
      </c>
      <c r="L4" s="68"/>
      <c r="M4" s="67">
        <v>6</v>
      </c>
      <c r="N4" s="68"/>
      <c r="O4" s="67">
        <v>7</v>
      </c>
      <c r="P4" s="68"/>
      <c r="Q4" s="67">
        <v>8</v>
      </c>
      <c r="R4" s="68"/>
      <c r="S4" s="67">
        <v>9</v>
      </c>
      <c r="T4" s="68"/>
      <c r="U4" s="67">
        <v>10</v>
      </c>
      <c r="V4" s="68"/>
      <c r="W4" s="67">
        <v>11</v>
      </c>
      <c r="X4" s="68"/>
      <c r="Y4" s="67">
        <v>12</v>
      </c>
      <c r="Z4" s="68"/>
      <c r="AA4" s="72"/>
      <c r="AB4" s="73"/>
    </row>
    <row r="5" spans="1:28" ht="18.75" customHeight="1" thickBot="1" x14ac:dyDescent="0.3">
      <c r="A5" s="75"/>
      <c r="B5" s="74"/>
      <c r="C5" s="58" t="s">
        <v>34</v>
      </c>
      <c r="D5" s="30" t="s">
        <v>35</v>
      </c>
      <c r="E5" s="30" t="s">
        <v>34</v>
      </c>
      <c r="F5" s="30" t="s">
        <v>35</v>
      </c>
      <c r="G5" s="30" t="s">
        <v>34</v>
      </c>
      <c r="H5" s="30" t="s">
        <v>35</v>
      </c>
      <c r="I5" s="30" t="s">
        <v>34</v>
      </c>
      <c r="J5" s="30" t="s">
        <v>35</v>
      </c>
      <c r="K5" s="30" t="s">
        <v>34</v>
      </c>
      <c r="L5" s="30" t="s">
        <v>35</v>
      </c>
      <c r="M5" s="30" t="s">
        <v>34</v>
      </c>
      <c r="N5" s="30" t="s">
        <v>35</v>
      </c>
      <c r="O5" s="30" t="s">
        <v>34</v>
      </c>
      <c r="P5" s="30" t="s">
        <v>35</v>
      </c>
      <c r="Q5" s="30" t="s">
        <v>34</v>
      </c>
      <c r="R5" s="30" t="s">
        <v>35</v>
      </c>
      <c r="S5" s="30" t="s">
        <v>34</v>
      </c>
      <c r="T5" s="30" t="s">
        <v>35</v>
      </c>
      <c r="U5" s="30" t="s">
        <v>34</v>
      </c>
      <c r="V5" s="30" t="s">
        <v>35</v>
      </c>
      <c r="W5" s="30" t="s">
        <v>34</v>
      </c>
      <c r="X5" s="30" t="s">
        <v>35</v>
      </c>
      <c r="Y5" s="30" t="s">
        <v>34</v>
      </c>
      <c r="Z5" s="30" t="s">
        <v>35</v>
      </c>
      <c r="AA5" s="30" t="s">
        <v>34</v>
      </c>
      <c r="AB5" s="30" t="s">
        <v>35</v>
      </c>
    </row>
    <row r="6" spans="1:28" s="45" customFormat="1" ht="33" customHeight="1" x14ac:dyDescent="0.25">
      <c r="A6" s="31">
        <v>1</v>
      </c>
      <c r="B6" s="43" t="s">
        <v>0</v>
      </c>
      <c r="C6" s="32">
        <v>38</v>
      </c>
      <c r="D6" s="33">
        <f t="shared" ref="D6:D18" si="0">IFERROR(C6/$C$19,"")</f>
        <v>9.947643979057591E-2</v>
      </c>
      <c r="E6" s="32">
        <v>74</v>
      </c>
      <c r="F6" s="33">
        <f t="shared" ref="F6:F17" si="1">IFERROR(E6/$E$19,"")</f>
        <v>0.14595660749506903</v>
      </c>
      <c r="G6" s="32"/>
      <c r="H6" s="33" t="str">
        <f t="shared" ref="H6:H16" si="2">IFERROR(G6/$G$19,"")</f>
        <v/>
      </c>
      <c r="I6" s="32"/>
      <c r="J6" s="33" t="str">
        <f t="shared" ref="J6:J16" si="3">IFERROR(I6/$I$19,"")</f>
        <v/>
      </c>
      <c r="K6" s="32"/>
      <c r="L6" s="33" t="str">
        <f t="shared" ref="L6:L16" si="4">IFERROR(K6/$K$19,"")</f>
        <v/>
      </c>
      <c r="M6" s="32"/>
      <c r="N6" s="33" t="str">
        <f t="shared" ref="N6:N16" si="5">IFERROR(M6/$M$19,"")</f>
        <v/>
      </c>
      <c r="O6" s="32"/>
      <c r="P6" s="33" t="str">
        <f t="shared" ref="P6:P16" si="6">IFERROR(O6/$O$19,"")</f>
        <v/>
      </c>
      <c r="Q6" s="32"/>
      <c r="R6" s="33" t="str">
        <f t="shared" ref="R6:R16" si="7">IFERROR(Q6/$Q$19,"")</f>
        <v/>
      </c>
      <c r="S6" s="32"/>
      <c r="T6" s="33" t="str">
        <f t="shared" ref="T6:T16" si="8">IFERROR(S6/$S$19,"")</f>
        <v/>
      </c>
      <c r="U6" s="32"/>
      <c r="V6" s="33" t="str">
        <f t="shared" ref="V6:V16" si="9">IFERROR(U6/$U$19,"")</f>
        <v/>
      </c>
      <c r="W6" s="32"/>
      <c r="X6" s="33" t="str">
        <f t="shared" ref="X6:X16" si="10">IFERROR(W6/$W$19,"")</f>
        <v/>
      </c>
      <c r="Y6" s="32"/>
      <c r="Z6" s="33" t="str">
        <f t="shared" ref="Z6:Z16" si="11">IFERROR(Y6/$Y$19,"")</f>
        <v/>
      </c>
      <c r="AA6" s="48">
        <f>SUMIF($C$5:$Z$5,"Քանակ",C6:Z18)</f>
        <v>112</v>
      </c>
      <c r="AB6" s="49">
        <f>IFERROR(AA6/$AA$19,"")</f>
        <v>0.12598425196850394</v>
      </c>
    </row>
    <row r="7" spans="1:28" s="45" customFormat="1" ht="33" customHeight="1" x14ac:dyDescent="0.25">
      <c r="A7" s="34">
        <v>2</v>
      </c>
      <c r="B7" s="42" t="s">
        <v>1</v>
      </c>
      <c r="C7" s="35">
        <v>8</v>
      </c>
      <c r="D7" s="36">
        <f t="shared" si="0"/>
        <v>2.0942408376963352E-2</v>
      </c>
      <c r="E7" s="35">
        <v>12</v>
      </c>
      <c r="F7" s="33">
        <f t="shared" si="1"/>
        <v>2.3668639053254437E-2</v>
      </c>
      <c r="G7" s="37"/>
      <c r="H7" s="33" t="str">
        <f t="shared" si="2"/>
        <v/>
      </c>
      <c r="I7" s="46"/>
      <c r="J7" s="33" t="str">
        <f t="shared" si="3"/>
        <v/>
      </c>
      <c r="K7" s="46"/>
      <c r="L7" s="33" t="str">
        <f t="shared" si="4"/>
        <v/>
      </c>
      <c r="M7" s="46"/>
      <c r="N7" s="33" t="str">
        <f t="shared" si="5"/>
        <v/>
      </c>
      <c r="O7" s="46"/>
      <c r="P7" s="33" t="str">
        <f t="shared" si="6"/>
        <v/>
      </c>
      <c r="Q7" s="46"/>
      <c r="R7" s="33" t="str">
        <f t="shared" si="7"/>
        <v/>
      </c>
      <c r="S7" s="46"/>
      <c r="T7" s="33" t="str">
        <f t="shared" si="8"/>
        <v/>
      </c>
      <c r="U7" s="46"/>
      <c r="V7" s="33" t="str">
        <f t="shared" si="9"/>
        <v/>
      </c>
      <c r="W7" s="46"/>
      <c r="X7" s="33" t="str">
        <f t="shared" si="10"/>
        <v/>
      </c>
      <c r="Y7" s="46"/>
      <c r="Z7" s="33" t="str">
        <f t="shared" si="11"/>
        <v/>
      </c>
      <c r="AA7" s="48">
        <f t="shared" ref="AA7:AA18" si="12">SUMIF($C$5:$Z$5,"Քանակ",C7:Z19)</f>
        <v>20</v>
      </c>
      <c r="AB7" s="49">
        <f t="shared" ref="AB7:AB18" si="13">IFERROR(AA7/$AA$19,"")</f>
        <v>2.2497187851518559E-2</v>
      </c>
    </row>
    <row r="8" spans="1:28" s="45" customFormat="1" ht="33" customHeight="1" x14ac:dyDescent="0.25">
      <c r="A8" s="31">
        <v>3</v>
      </c>
      <c r="B8" s="42" t="s">
        <v>2</v>
      </c>
      <c r="C8" s="35">
        <v>25</v>
      </c>
      <c r="D8" s="36">
        <f t="shared" si="0"/>
        <v>6.5445026178010471E-2</v>
      </c>
      <c r="E8" s="35">
        <v>35</v>
      </c>
      <c r="F8" s="33">
        <f t="shared" si="1"/>
        <v>6.9033530571992116E-2</v>
      </c>
      <c r="G8" s="35"/>
      <c r="H8" s="33" t="str">
        <f t="shared" si="2"/>
        <v/>
      </c>
      <c r="I8" s="46"/>
      <c r="J8" s="33" t="str">
        <f t="shared" si="3"/>
        <v/>
      </c>
      <c r="K8" s="46"/>
      <c r="L8" s="33" t="str">
        <f t="shared" si="4"/>
        <v/>
      </c>
      <c r="M8" s="46"/>
      <c r="N8" s="33" t="str">
        <f t="shared" si="5"/>
        <v/>
      </c>
      <c r="O8" s="46"/>
      <c r="P8" s="33" t="str">
        <f t="shared" si="6"/>
        <v/>
      </c>
      <c r="Q8" s="46"/>
      <c r="R8" s="33" t="str">
        <f t="shared" si="7"/>
        <v/>
      </c>
      <c r="S8" s="46"/>
      <c r="T8" s="33" t="str">
        <f t="shared" si="8"/>
        <v/>
      </c>
      <c r="U8" s="46"/>
      <c r="V8" s="33" t="str">
        <f t="shared" si="9"/>
        <v/>
      </c>
      <c r="W8" s="46"/>
      <c r="X8" s="33" t="str">
        <f t="shared" si="10"/>
        <v/>
      </c>
      <c r="Y8" s="46"/>
      <c r="Z8" s="33" t="str">
        <f t="shared" si="11"/>
        <v/>
      </c>
      <c r="AA8" s="48">
        <f t="shared" si="12"/>
        <v>60</v>
      </c>
      <c r="AB8" s="49">
        <f t="shared" si="13"/>
        <v>6.7491563554555684E-2</v>
      </c>
    </row>
    <row r="9" spans="1:28" s="45" customFormat="1" ht="39.75" customHeight="1" x14ac:dyDescent="0.25">
      <c r="A9" s="34">
        <v>4</v>
      </c>
      <c r="B9" s="42" t="s">
        <v>3</v>
      </c>
      <c r="C9" s="35">
        <v>42</v>
      </c>
      <c r="D9" s="36">
        <f t="shared" si="0"/>
        <v>0.1099476439790576</v>
      </c>
      <c r="E9" s="35">
        <v>55</v>
      </c>
      <c r="F9" s="33">
        <f t="shared" si="1"/>
        <v>0.10848126232741617</v>
      </c>
      <c r="G9" s="38"/>
      <c r="H9" s="33" t="str">
        <f t="shared" si="2"/>
        <v/>
      </c>
      <c r="I9" s="46"/>
      <c r="J9" s="33" t="str">
        <f t="shared" si="3"/>
        <v/>
      </c>
      <c r="K9" s="46"/>
      <c r="L9" s="33" t="str">
        <f t="shared" si="4"/>
        <v/>
      </c>
      <c r="M9" s="46"/>
      <c r="N9" s="33" t="str">
        <f t="shared" si="5"/>
        <v/>
      </c>
      <c r="O9" s="46"/>
      <c r="P9" s="33" t="str">
        <f t="shared" si="6"/>
        <v/>
      </c>
      <c r="Q9" s="46"/>
      <c r="R9" s="33" t="str">
        <f t="shared" si="7"/>
        <v/>
      </c>
      <c r="S9" s="46"/>
      <c r="T9" s="33" t="str">
        <f t="shared" si="8"/>
        <v/>
      </c>
      <c r="U9" s="46"/>
      <c r="V9" s="33" t="str">
        <f t="shared" si="9"/>
        <v/>
      </c>
      <c r="W9" s="46"/>
      <c r="X9" s="33" t="str">
        <f t="shared" si="10"/>
        <v/>
      </c>
      <c r="Y9" s="46"/>
      <c r="Z9" s="33" t="str">
        <f t="shared" si="11"/>
        <v/>
      </c>
      <c r="AA9" s="48">
        <f t="shared" si="12"/>
        <v>97</v>
      </c>
      <c r="AB9" s="49">
        <f t="shared" si="13"/>
        <v>0.10911136107986502</v>
      </c>
    </row>
    <row r="10" spans="1:28" s="45" customFormat="1" ht="39.75" customHeight="1" x14ac:dyDescent="0.25">
      <c r="A10" s="31">
        <v>5</v>
      </c>
      <c r="B10" s="42" t="s">
        <v>5</v>
      </c>
      <c r="C10" s="35">
        <v>59</v>
      </c>
      <c r="D10" s="36">
        <f t="shared" si="0"/>
        <v>0.15445026178010471</v>
      </c>
      <c r="E10" s="35">
        <v>60</v>
      </c>
      <c r="F10" s="33">
        <f t="shared" si="1"/>
        <v>0.11834319526627218</v>
      </c>
      <c r="G10" s="35"/>
      <c r="H10" s="33" t="str">
        <f t="shared" si="2"/>
        <v/>
      </c>
      <c r="I10" s="46"/>
      <c r="J10" s="33" t="str">
        <f t="shared" si="3"/>
        <v/>
      </c>
      <c r="K10" s="46"/>
      <c r="L10" s="33" t="str">
        <f t="shared" si="4"/>
        <v/>
      </c>
      <c r="M10" s="46"/>
      <c r="N10" s="33" t="str">
        <f t="shared" si="5"/>
        <v/>
      </c>
      <c r="O10" s="46"/>
      <c r="P10" s="33" t="str">
        <f t="shared" si="6"/>
        <v/>
      </c>
      <c r="Q10" s="46"/>
      <c r="R10" s="33" t="str">
        <f t="shared" si="7"/>
        <v/>
      </c>
      <c r="S10" s="46"/>
      <c r="T10" s="33" t="str">
        <f t="shared" si="8"/>
        <v/>
      </c>
      <c r="U10" s="46"/>
      <c r="V10" s="33" t="str">
        <f t="shared" si="9"/>
        <v/>
      </c>
      <c r="W10" s="46"/>
      <c r="X10" s="33" t="str">
        <f t="shared" si="10"/>
        <v/>
      </c>
      <c r="Y10" s="46"/>
      <c r="Z10" s="33" t="str">
        <f t="shared" si="11"/>
        <v/>
      </c>
      <c r="AA10" s="48">
        <f t="shared" si="12"/>
        <v>119</v>
      </c>
      <c r="AB10" s="49">
        <f t="shared" si="13"/>
        <v>0.13385826771653545</v>
      </c>
    </row>
    <row r="11" spans="1:28" s="45" customFormat="1" ht="39.75" customHeight="1" x14ac:dyDescent="0.25">
      <c r="A11" s="34">
        <v>6</v>
      </c>
      <c r="B11" s="42" t="s">
        <v>6</v>
      </c>
      <c r="C11" s="35">
        <v>20</v>
      </c>
      <c r="D11" s="36">
        <f t="shared" si="0"/>
        <v>5.2356020942408377E-2</v>
      </c>
      <c r="E11" s="46">
        <v>23</v>
      </c>
      <c r="F11" s="33">
        <f t="shared" si="1"/>
        <v>4.5364891518737675E-2</v>
      </c>
      <c r="G11" s="35"/>
      <c r="H11" s="33" t="str">
        <f t="shared" si="2"/>
        <v/>
      </c>
      <c r="I11" s="46"/>
      <c r="J11" s="33" t="str">
        <f t="shared" si="3"/>
        <v/>
      </c>
      <c r="K11" s="46"/>
      <c r="L11" s="33" t="str">
        <f t="shared" si="4"/>
        <v/>
      </c>
      <c r="M11" s="46"/>
      <c r="N11" s="33" t="str">
        <f t="shared" si="5"/>
        <v/>
      </c>
      <c r="O11" s="46"/>
      <c r="P11" s="33" t="str">
        <f t="shared" si="6"/>
        <v/>
      </c>
      <c r="Q11" s="46"/>
      <c r="R11" s="33" t="str">
        <f t="shared" si="7"/>
        <v/>
      </c>
      <c r="S11" s="46"/>
      <c r="T11" s="33" t="str">
        <f t="shared" si="8"/>
        <v/>
      </c>
      <c r="U11" s="46"/>
      <c r="V11" s="33" t="str">
        <f t="shared" si="9"/>
        <v/>
      </c>
      <c r="W11" s="46"/>
      <c r="X11" s="33" t="str">
        <f t="shared" si="10"/>
        <v/>
      </c>
      <c r="Y11" s="46"/>
      <c r="Z11" s="33" t="str">
        <f t="shared" si="11"/>
        <v/>
      </c>
      <c r="AA11" s="48">
        <f t="shared" si="12"/>
        <v>43</v>
      </c>
      <c r="AB11" s="49">
        <f t="shared" si="13"/>
        <v>4.8368953880764905E-2</v>
      </c>
    </row>
    <row r="12" spans="1:28" s="45" customFormat="1" ht="39.75" customHeight="1" x14ac:dyDescent="0.25">
      <c r="A12" s="31">
        <v>7</v>
      </c>
      <c r="B12" s="42" t="s">
        <v>51</v>
      </c>
      <c r="C12" s="44">
        <v>51</v>
      </c>
      <c r="D12" s="36">
        <f t="shared" si="0"/>
        <v>0.13350785340314136</v>
      </c>
      <c r="E12" s="44">
        <v>56</v>
      </c>
      <c r="F12" s="33">
        <f t="shared" si="1"/>
        <v>0.11045364891518737</v>
      </c>
      <c r="G12" s="44"/>
      <c r="H12" s="33" t="str">
        <f t="shared" si="2"/>
        <v/>
      </c>
      <c r="I12" s="44"/>
      <c r="J12" s="33" t="str">
        <f t="shared" si="3"/>
        <v/>
      </c>
      <c r="K12" s="44"/>
      <c r="L12" s="33" t="str">
        <f t="shared" si="4"/>
        <v/>
      </c>
      <c r="M12" s="44"/>
      <c r="N12" s="33" t="str">
        <f t="shared" si="5"/>
        <v/>
      </c>
      <c r="O12" s="44"/>
      <c r="P12" s="33" t="str">
        <f t="shared" si="6"/>
        <v/>
      </c>
      <c r="Q12" s="44"/>
      <c r="R12" s="33" t="str">
        <f t="shared" si="7"/>
        <v/>
      </c>
      <c r="S12" s="44"/>
      <c r="T12" s="33" t="str">
        <f t="shared" si="8"/>
        <v/>
      </c>
      <c r="U12" s="44"/>
      <c r="V12" s="33" t="str">
        <f t="shared" si="9"/>
        <v/>
      </c>
      <c r="W12" s="44"/>
      <c r="X12" s="33" t="str">
        <f t="shared" si="10"/>
        <v/>
      </c>
      <c r="Y12" s="44"/>
      <c r="Z12" s="33" t="str">
        <f t="shared" si="11"/>
        <v/>
      </c>
      <c r="AA12" s="48">
        <f t="shared" si="12"/>
        <v>107</v>
      </c>
      <c r="AB12" s="49">
        <f t="shared" si="13"/>
        <v>0.1203599550056243</v>
      </c>
    </row>
    <row r="13" spans="1:28" s="45" customFormat="1" ht="39.75" hidden="1" customHeight="1" x14ac:dyDescent="0.25">
      <c r="A13" s="34">
        <v>8</v>
      </c>
      <c r="B13" s="42" t="s">
        <v>17</v>
      </c>
      <c r="C13" s="44"/>
      <c r="D13" s="36">
        <f t="shared" si="0"/>
        <v>0</v>
      </c>
      <c r="E13" s="44"/>
      <c r="F13" s="33">
        <f t="shared" si="1"/>
        <v>0</v>
      </c>
      <c r="G13" s="44"/>
      <c r="H13" s="33" t="str">
        <f t="shared" si="2"/>
        <v/>
      </c>
      <c r="I13" s="44"/>
      <c r="J13" s="33" t="str">
        <f t="shared" si="3"/>
        <v/>
      </c>
      <c r="K13" s="44"/>
      <c r="L13" s="33" t="str">
        <f t="shared" si="4"/>
        <v/>
      </c>
      <c r="M13" s="44"/>
      <c r="N13" s="33" t="str">
        <f t="shared" si="5"/>
        <v/>
      </c>
      <c r="O13" s="44"/>
      <c r="P13" s="33" t="str">
        <f t="shared" si="6"/>
        <v/>
      </c>
      <c r="Q13" s="44"/>
      <c r="R13" s="33" t="str">
        <f t="shared" si="7"/>
        <v/>
      </c>
      <c r="S13" s="44"/>
      <c r="T13" s="33" t="str">
        <f t="shared" si="8"/>
        <v/>
      </c>
      <c r="U13" s="44"/>
      <c r="V13" s="33" t="str">
        <f t="shared" si="9"/>
        <v/>
      </c>
      <c r="W13" s="44"/>
      <c r="X13" s="33" t="str">
        <f t="shared" si="10"/>
        <v/>
      </c>
      <c r="Y13" s="44"/>
      <c r="Z13" s="33" t="str">
        <f t="shared" si="11"/>
        <v/>
      </c>
      <c r="AA13" s="48">
        <f t="shared" si="12"/>
        <v>0</v>
      </c>
      <c r="AB13" s="49">
        <f t="shared" si="13"/>
        <v>0</v>
      </c>
    </row>
    <row r="14" spans="1:28" s="45" customFormat="1" ht="39.75" hidden="1" customHeight="1" x14ac:dyDescent="0.25">
      <c r="A14" s="31">
        <v>9</v>
      </c>
      <c r="B14" s="42" t="s">
        <v>49</v>
      </c>
      <c r="C14" s="44"/>
      <c r="D14" s="36">
        <f t="shared" si="0"/>
        <v>0</v>
      </c>
      <c r="E14" s="44"/>
      <c r="F14" s="33">
        <f t="shared" si="1"/>
        <v>0</v>
      </c>
      <c r="G14" s="44"/>
      <c r="H14" s="33" t="str">
        <f t="shared" si="2"/>
        <v/>
      </c>
      <c r="I14" s="44"/>
      <c r="J14" s="33" t="str">
        <f t="shared" si="3"/>
        <v/>
      </c>
      <c r="K14" s="44"/>
      <c r="L14" s="33" t="str">
        <f t="shared" si="4"/>
        <v/>
      </c>
      <c r="M14" s="44"/>
      <c r="N14" s="33" t="str">
        <f t="shared" si="5"/>
        <v/>
      </c>
      <c r="O14" s="44"/>
      <c r="P14" s="33" t="str">
        <f t="shared" si="6"/>
        <v/>
      </c>
      <c r="Q14" s="44"/>
      <c r="R14" s="33" t="str">
        <f t="shared" si="7"/>
        <v/>
      </c>
      <c r="S14" s="44"/>
      <c r="T14" s="33" t="str">
        <f t="shared" si="8"/>
        <v/>
      </c>
      <c r="U14" s="44"/>
      <c r="V14" s="33" t="str">
        <f t="shared" si="9"/>
        <v/>
      </c>
      <c r="W14" s="44"/>
      <c r="X14" s="33" t="str">
        <f t="shared" si="10"/>
        <v/>
      </c>
      <c r="Y14" s="44"/>
      <c r="Z14" s="33" t="str">
        <f t="shared" si="11"/>
        <v/>
      </c>
      <c r="AA14" s="48">
        <f t="shared" si="12"/>
        <v>0</v>
      </c>
      <c r="AB14" s="49">
        <f t="shared" si="13"/>
        <v>0</v>
      </c>
    </row>
    <row r="15" spans="1:28" s="45" customFormat="1" ht="39.75" customHeight="1" x14ac:dyDescent="0.25">
      <c r="A15" s="34">
        <v>8</v>
      </c>
      <c r="B15" s="42" t="s">
        <v>22</v>
      </c>
      <c r="C15" s="44">
        <v>12</v>
      </c>
      <c r="D15" s="36">
        <f t="shared" si="0"/>
        <v>3.1413612565445025E-2</v>
      </c>
      <c r="E15" s="44">
        <v>14</v>
      </c>
      <c r="F15" s="33">
        <f t="shared" si="1"/>
        <v>2.7613412228796843E-2</v>
      </c>
      <c r="G15" s="44"/>
      <c r="H15" s="33" t="str">
        <f t="shared" si="2"/>
        <v/>
      </c>
      <c r="I15" s="44"/>
      <c r="J15" s="33" t="str">
        <f t="shared" si="3"/>
        <v/>
      </c>
      <c r="K15" s="44"/>
      <c r="L15" s="33" t="str">
        <f t="shared" si="4"/>
        <v/>
      </c>
      <c r="M15" s="44"/>
      <c r="N15" s="33" t="str">
        <f t="shared" si="5"/>
        <v/>
      </c>
      <c r="O15" s="44"/>
      <c r="P15" s="33" t="str">
        <f t="shared" si="6"/>
        <v/>
      </c>
      <c r="Q15" s="44"/>
      <c r="R15" s="33" t="str">
        <f t="shared" si="7"/>
        <v/>
      </c>
      <c r="S15" s="44"/>
      <c r="T15" s="33" t="str">
        <f t="shared" si="8"/>
        <v/>
      </c>
      <c r="U15" s="44"/>
      <c r="V15" s="33" t="str">
        <f t="shared" si="9"/>
        <v/>
      </c>
      <c r="W15" s="44"/>
      <c r="X15" s="33" t="str">
        <f t="shared" si="10"/>
        <v/>
      </c>
      <c r="Y15" s="44"/>
      <c r="Z15" s="33" t="str">
        <f t="shared" si="11"/>
        <v/>
      </c>
      <c r="AA15" s="48">
        <f t="shared" si="12"/>
        <v>26</v>
      </c>
      <c r="AB15" s="49">
        <f t="shared" si="13"/>
        <v>2.9246344206974129E-2</v>
      </c>
    </row>
    <row r="16" spans="1:28" s="45" customFormat="1" ht="39.75" customHeight="1" x14ac:dyDescent="0.25">
      <c r="A16" s="31">
        <v>9</v>
      </c>
      <c r="B16" s="42" t="s">
        <v>23</v>
      </c>
      <c r="C16" s="44">
        <v>7</v>
      </c>
      <c r="D16" s="36">
        <f t="shared" si="0"/>
        <v>1.832460732984293E-2</v>
      </c>
      <c r="E16" s="44">
        <v>52</v>
      </c>
      <c r="F16" s="33">
        <f t="shared" si="1"/>
        <v>0.10256410256410256</v>
      </c>
      <c r="G16" s="44"/>
      <c r="H16" s="33" t="str">
        <f t="shared" si="2"/>
        <v/>
      </c>
      <c r="I16" s="44"/>
      <c r="J16" s="33" t="str">
        <f t="shared" si="3"/>
        <v/>
      </c>
      <c r="K16" s="44"/>
      <c r="L16" s="33" t="str">
        <f t="shared" si="4"/>
        <v/>
      </c>
      <c r="M16" s="44"/>
      <c r="N16" s="33" t="str">
        <f t="shared" si="5"/>
        <v/>
      </c>
      <c r="O16" s="44"/>
      <c r="P16" s="33" t="str">
        <f t="shared" si="6"/>
        <v/>
      </c>
      <c r="Q16" s="44"/>
      <c r="R16" s="33" t="str">
        <f t="shared" si="7"/>
        <v/>
      </c>
      <c r="S16" s="44"/>
      <c r="T16" s="33" t="str">
        <f t="shared" si="8"/>
        <v/>
      </c>
      <c r="U16" s="44"/>
      <c r="V16" s="33" t="str">
        <f t="shared" si="9"/>
        <v/>
      </c>
      <c r="W16" s="44"/>
      <c r="X16" s="33" t="str">
        <f t="shared" si="10"/>
        <v/>
      </c>
      <c r="Y16" s="44"/>
      <c r="Z16" s="33" t="str">
        <f t="shared" si="11"/>
        <v/>
      </c>
      <c r="AA16" s="48">
        <f t="shared" si="12"/>
        <v>59</v>
      </c>
      <c r="AB16" s="49">
        <f t="shared" si="13"/>
        <v>6.6366704161979748E-2</v>
      </c>
    </row>
    <row r="17" spans="1:28" s="45" customFormat="1" ht="39.75" customHeight="1" x14ac:dyDescent="0.25">
      <c r="A17" s="34">
        <v>10</v>
      </c>
      <c r="B17" s="42" t="s">
        <v>28</v>
      </c>
      <c r="C17" s="44">
        <v>0</v>
      </c>
      <c r="D17" s="36">
        <f t="shared" si="0"/>
        <v>0</v>
      </c>
      <c r="E17" s="44">
        <v>0</v>
      </c>
      <c r="F17" s="33">
        <f t="shared" si="1"/>
        <v>0</v>
      </c>
      <c r="G17" s="44"/>
      <c r="H17" s="33"/>
      <c r="I17" s="44"/>
      <c r="J17" s="33"/>
      <c r="K17" s="44"/>
      <c r="L17" s="33"/>
      <c r="M17" s="44"/>
      <c r="N17" s="33"/>
      <c r="O17" s="44"/>
      <c r="P17" s="33"/>
      <c r="Q17" s="44"/>
      <c r="R17" s="33"/>
      <c r="S17" s="44"/>
      <c r="T17" s="33"/>
      <c r="U17" s="44"/>
      <c r="V17" s="33"/>
      <c r="W17" s="44"/>
      <c r="X17" s="33"/>
      <c r="Y17" s="44"/>
      <c r="Z17" s="33"/>
      <c r="AA17" s="48">
        <f t="shared" si="12"/>
        <v>0</v>
      </c>
      <c r="AB17" s="49">
        <f t="shared" si="13"/>
        <v>0</v>
      </c>
    </row>
    <row r="18" spans="1:28" s="45" customFormat="1" ht="21.75" customHeight="1" x14ac:dyDescent="0.25">
      <c r="A18" s="31">
        <v>11</v>
      </c>
      <c r="B18" s="41" t="s">
        <v>24</v>
      </c>
      <c r="C18" s="44">
        <v>120</v>
      </c>
      <c r="D18" s="36">
        <f t="shared" si="0"/>
        <v>0.31413612565445026</v>
      </c>
      <c r="E18" s="44">
        <v>126</v>
      </c>
      <c r="F18" s="33">
        <f>IFERROR(E18/$E$19,"")</f>
        <v>0.24852071005917159</v>
      </c>
      <c r="G18" s="44"/>
      <c r="H18" s="33" t="str">
        <f>IFERROR(G18/$G$19,"")</f>
        <v/>
      </c>
      <c r="I18" s="44"/>
      <c r="J18" s="33" t="str">
        <f>IFERROR(I18/$I$19,"")</f>
        <v/>
      </c>
      <c r="K18" s="44"/>
      <c r="L18" s="33" t="str">
        <f>IFERROR(K18/$K$19,"")</f>
        <v/>
      </c>
      <c r="M18" s="44"/>
      <c r="N18" s="33" t="str">
        <f>IFERROR(M18/$M$19,"")</f>
        <v/>
      </c>
      <c r="O18" s="44"/>
      <c r="P18" s="33" t="str">
        <f>IFERROR(O18/$O$19,"")</f>
        <v/>
      </c>
      <c r="Q18" s="44"/>
      <c r="R18" s="33" t="str">
        <f>IFERROR(Q18/$Q$19,"")</f>
        <v/>
      </c>
      <c r="S18" s="44"/>
      <c r="T18" s="33" t="str">
        <f>IFERROR(S18/$S$19,"")</f>
        <v/>
      </c>
      <c r="U18" s="44"/>
      <c r="V18" s="33" t="str">
        <f>IFERROR(U18/$U$19,"")</f>
        <v/>
      </c>
      <c r="W18" s="44"/>
      <c r="X18" s="33" t="str">
        <f>IFERROR(W18/$W$19,"")</f>
        <v/>
      </c>
      <c r="Y18" s="44"/>
      <c r="Z18" s="33" t="str">
        <f>IFERROR(Y18/$Y$19,"")</f>
        <v/>
      </c>
      <c r="AA18" s="48">
        <f t="shared" si="12"/>
        <v>246</v>
      </c>
      <c r="AB18" s="49">
        <f t="shared" si="13"/>
        <v>0.27671541057367827</v>
      </c>
    </row>
    <row r="19" spans="1:28" s="47" customFormat="1" ht="25.5" customHeight="1" x14ac:dyDescent="0.25">
      <c r="A19" s="76" t="s">
        <v>38</v>
      </c>
      <c r="B19" s="76"/>
      <c r="C19" s="39">
        <f t="shared" ref="C19:J19" si="14">SUM(C6:C18)</f>
        <v>382</v>
      </c>
      <c r="D19" s="40">
        <f t="shared" si="14"/>
        <v>1</v>
      </c>
      <c r="E19" s="39">
        <f t="shared" si="14"/>
        <v>507</v>
      </c>
      <c r="F19" s="40">
        <f t="shared" si="14"/>
        <v>1</v>
      </c>
      <c r="G19" s="39">
        <f t="shared" si="14"/>
        <v>0</v>
      </c>
      <c r="H19" s="40">
        <f t="shared" si="14"/>
        <v>0</v>
      </c>
      <c r="I19" s="39">
        <f t="shared" si="14"/>
        <v>0</v>
      </c>
      <c r="J19" s="40">
        <f t="shared" si="14"/>
        <v>0</v>
      </c>
      <c r="K19" s="39">
        <f t="shared" ref="K19:Y19" si="15">SUM(K6:K18)</f>
        <v>0</v>
      </c>
      <c r="L19" s="40">
        <f>SUM(L6:L18)</f>
        <v>0</v>
      </c>
      <c r="M19" s="39">
        <f t="shared" si="15"/>
        <v>0</v>
      </c>
      <c r="N19" s="40">
        <f>SUM(N6:N18)</f>
        <v>0</v>
      </c>
      <c r="O19" s="39">
        <f t="shared" si="15"/>
        <v>0</v>
      </c>
      <c r="P19" s="40">
        <f>SUM(P6:P18)</f>
        <v>0</v>
      </c>
      <c r="Q19" s="39">
        <f t="shared" si="15"/>
        <v>0</v>
      </c>
      <c r="R19" s="40">
        <f>SUM(R6:R18)</f>
        <v>0</v>
      </c>
      <c r="S19" s="39">
        <f t="shared" si="15"/>
        <v>0</v>
      </c>
      <c r="T19" s="40">
        <f>SUM(T6:T18)</f>
        <v>0</v>
      </c>
      <c r="U19" s="39">
        <f t="shared" si="15"/>
        <v>0</v>
      </c>
      <c r="V19" s="40">
        <f>SUM(V6:V18)</f>
        <v>0</v>
      </c>
      <c r="W19" s="39">
        <f t="shared" si="15"/>
        <v>0</v>
      </c>
      <c r="X19" s="40">
        <f>SUM(X6:X18)</f>
        <v>0</v>
      </c>
      <c r="Y19" s="39">
        <f t="shared" si="15"/>
        <v>0</v>
      </c>
      <c r="Z19" s="40">
        <f>SUM(Z6:Z18)</f>
        <v>0</v>
      </c>
      <c r="AA19" s="57">
        <f>SUM(AA6:AA18)</f>
        <v>889</v>
      </c>
      <c r="AB19" s="55"/>
    </row>
    <row r="21" spans="1:28" ht="30" customHeight="1" x14ac:dyDescent="0.25">
      <c r="A21" s="66" t="s">
        <v>53</v>
      </c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</row>
    <row r="22" spans="1:28" thickBot="1" x14ac:dyDescent="0.3">
      <c r="A22" s="29"/>
      <c r="B22" s="29"/>
      <c r="C22" s="70" t="s">
        <v>40</v>
      </c>
      <c r="D22" s="70"/>
      <c r="E22" s="70" t="s">
        <v>41</v>
      </c>
      <c r="F22" s="70"/>
      <c r="G22" s="70" t="s">
        <v>42</v>
      </c>
      <c r="H22" s="70"/>
      <c r="I22" s="65" t="s">
        <v>43</v>
      </c>
      <c r="J22" s="65"/>
      <c r="K22" s="65" t="s">
        <v>44</v>
      </c>
      <c r="L22" s="65"/>
      <c r="M22" s="65" t="s">
        <v>45</v>
      </c>
      <c r="N22" s="65"/>
      <c r="O22" s="65" t="s">
        <v>46</v>
      </c>
      <c r="P22" s="65"/>
      <c r="Q22" s="65" t="s">
        <v>47</v>
      </c>
      <c r="R22" s="65"/>
      <c r="S22" s="65" t="s">
        <v>48</v>
      </c>
      <c r="T22" s="65"/>
      <c r="U22" s="65" t="s">
        <v>31</v>
      </c>
      <c r="V22" s="65"/>
      <c r="W22" s="65" t="s">
        <v>32</v>
      </c>
      <c r="X22" s="65"/>
      <c r="Y22" s="65" t="s">
        <v>33</v>
      </c>
      <c r="Z22" s="65"/>
      <c r="AA22" s="71" t="s">
        <v>38</v>
      </c>
      <c r="AB22" s="71"/>
    </row>
    <row r="23" spans="1:28" thickBot="1" x14ac:dyDescent="0.3">
      <c r="A23" s="77" t="s">
        <v>25</v>
      </c>
      <c r="B23" s="79" t="s">
        <v>26</v>
      </c>
      <c r="C23" s="67">
        <v>1</v>
      </c>
      <c r="D23" s="68"/>
      <c r="E23" s="67">
        <v>2</v>
      </c>
      <c r="F23" s="68"/>
      <c r="G23" s="67">
        <v>3</v>
      </c>
      <c r="H23" s="68"/>
      <c r="I23" s="67">
        <v>4</v>
      </c>
      <c r="J23" s="68"/>
      <c r="K23" s="67">
        <v>5</v>
      </c>
      <c r="L23" s="68"/>
      <c r="M23" s="67">
        <v>6</v>
      </c>
      <c r="N23" s="68"/>
      <c r="O23" s="67">
        <v>7</v>
      </c>
      <c r="P23" s="68"/>
      <c r="Q23" s="67">
        <v>8</v>
      </c>
      <c r="R23" s="68"/>
      <c r="S23" s="67">
        <v>9</v>
      </c>
      <c r="T23" s="68"/>
      <c r="U23" s="67">
        <v>10</v>
      </c>
      <c r="V23" s="68"/>
      <c r="W23" s="67">
        <v>11</v>
      </c>
      <c r="X23" s="68"/>
      <c r="Y23" s="67">
        <v>12</v>
      </c>
      <c r="Z23" s="68"/>
      <c r="AA23" s="72"/>
      <c r="AB23" s="73"/>
    </row>
    <row r="24" spans="1:28" ht="26.25" thickBot="1" x14ac:dyDescent="0.3">
      <c r="A24" s="78"/>
      <c r="B24" s="80"/>
      <c r="C24" s="30" t="s">
        <v>34</v>
      </c>
      <c r="D24" s="30" t="s">
        <v>35</v>
      </c>
      <c r="E24" s="30" t="s">
        <v>34</v>
      </c>
      <c r="F24" s="30" t="s">
        <v>35</v>
      </c>
      <c r="G24" s="30" t="s">
        <v>34</v>
      </c>
      <c r="H24" s="30" t="s">
        <v>35</v>
      </c>
      <c r="I24" s="30" t="s">
        <v>34</v>
      </c>
      <c r="J24" s="30" t="s">
        <v>35</v>
      </c>
      <c r="K24" s="30" t="s">
        <v>34</v>
      </c>
      <c r="L24" s="30" t="s">
        <v>35</v>
      </c>
      <c r="M24" s="30" t="s">
        <v>34</v>
      </c>
      <c r="N24" s="30" t="s">
        <v>35</v>
      </c>
      <c r="O24" s="30" t="s">
        <v>34</v>
      </c>
      <c r="P24" s="30" t="s">
        <v>35</v>
      </c>
      <c r="Q24" s="30" t="s">
        <v>34</v>
      </c>
      <c r="R24" s="30" t="s">
        <v>35</v>
      </c>
      <c r="S24" s="30" t="s">
        <v>34</v>
      </c>
      <c r="T24" s="30" t="s">
        <v>35</v>
      </c>
      <c r="U24" s="30" t="s">
        <v>34</v>
      </c>
      <c r="V24" s="30" t="s">
        <v>35</v>
      </c>
      <c r="W24" s="30" t="s">
        <v>34</v>
      </c>
      <c r="X24" s="30" t="s">
        <v>35</v>
      </c>
      <c r="Y24" s="30" t="s">
        <v>34</v>
      </c>
      <c r="Z24" s="30" t="s">
        <v>35</v>
      </c>
      <c r="AA24" s="30" t="s">
        <v>34</v>
      </c>
      <c r="AB24" s="30" t="s">
        <v>35</v>
      </c>
    </row>
    <row r="25" spans="1:28" ht="27" x14ac:dyDescent="0.25">
      <c r="A25" s="34">
        <v>1</v>
      </c>
      <c r="B25" s="42" t="s">
        <v>17</v>
      </c>
      <c r="C25" s="44">
        <v>56</v>
      </c>
      <c r="D25" s="36">
        <f>IFERROR(C25/C27,"")</f>
        <v>0.5714285714285714</v>
      </c>
      <c r="E25" s="44">
        <v>55</v>
      </c>
      <c r="F25" s="36">
        <f>IFERROR(E25/E27,"")</f>
        <v>0.5092592592592593</v>
      </c>
      <c r="G25" s="44"/>
      <c r="H25" s="36" t="str">
        <f>IFERROR(G25/G27,"")</f>
        <v/>
      </c>
      <c r="I25" s="44"/>
      <c r="J25" s="36" t="str">
        <f>IFERROR(I25/I27,"")</f>
        <v/>
      </c>
      <c r="K25" s="44"/>
      <c r="L25" s="36" t="str">
        <f>IFERROR(K25/K27,"")</f>
        <v/>
      </c>
      <c r="M25" s="44"/>
      <c r="N25" s="36" t="str">
        <f>IFERROR(M25/M27,"")</f>
        <v/>
      </c>
      <c r="O25" s="44"/>
      <c r="P25" s="36" t="str">
        <f>IFERROR(O25/O27,"")</f>
        <v/>
      </c>
      <c r="Q25" s="44"/>
      <c r="R25" s="36" t="str">
        <f>IFERROR(Q25/Q27,"")</f>
        <v/>
      </c>
      <c r="S25" s="44"/>
      <c r="T25" s="36" t="str">
        <f>IFERROR(S25/S27,"")</f>
        <v/>
      </c>
      <c r="U25" s="44"/>
      <c r="V25" s="36" t="str">
        <f>IFERROR(U25/U27,"")</f>
        <v/>
      </c>
      <c r="W25" s="44"/>
      <c r="X25" s="36" t="str">
        <f>IFERROR(W25/W27,"")</f>
        <v/>
      </c>
      <c r="Y25" s="44"/>
      <c r="Z25" s="36" t="str">
        <f>IFERROR(Y25/Y27,"")</f>
        <v/>
      </c>
      <c r="AA25" s="48">
        <f>SUMIF($C$5:$Z$5,"Քանակ",C25:Z37)</f>
        <v>111</v>
      </c>
      <c r="AB25" s="36">
        <f>IFERROR(AA25/AA27,"")</f>
        <v>0.53883495145631066</v>
      </c>
    </row>
    <row r="26" spans="1:28" ht="27" x14ac:dyDescent="0.25">
      <c r="A26" s="31">
        <v>2</v>
      </c>
      <c r="B26" s="42" t="s">
        <v>49</v>
      </c>
      <c r="C26" s="44">
        <v>42</v>
      </c>
      <c r="D26" s="36">
        <f>IFERROR(C26/C27,"")</f>
        <v>0.42857142857142855</v>
      </c>
      <c r="E26" s="44">
        <v>53</v>
      </c>
      <c r="F26" s="36">
        <f>IFERROR(E26/E27,"")</f>
        <v>0.49074074074074076</v>
      </c>
      <c r="G26" s="44"/>
      <c r="H26" s="36" t="str">
        <f>IFERROR(G26/G27,"")</f>
        <v/>
      </c>
      <c r="I26" s="44"/>
      <c r="J26" s="36" t="str">
        <f>IFERROR(I26/I27,"")</f>
        <v/>
      </c>
      <c r="K26" s="44"/>
      <c r="L26" s="36" t="str">
        <f>IFERROR(K26/K27,"")</f>
        <v/>
      </c>
      <c r="M26" s="44"/>
      <c r="N26" s="36" t="str">
        <f>IFERROR(M26/M27,"")</f>
        <v/>
      </c>
      <c r="O26" s="44"/>
      <c r="P26" s="36" t="str">
        <f>IFERROR(O26/O27,"")</f>
        <v/>
      </c>
      <c r="Q26" s="44"/>
      <c r="R26" s="36" t="str">
        <f>IFERROR(Q26/Q27,"")</f>
        <v/>
      </c>
      <c r="S26" s="44"/>
      <c r="T26" s="36" t="str">
        <f>IFERROR(S26/S27,"")</f>
        <v/>
      </c>
      <c r="U26" s="44"/>
      <c r="V26" s="36" t="str">
        <f>IFERROR(U26/U27,"")</f>
        <v/>
      </c>
      <c r="W26" s="44"/>
      <c r="X26" s="36" t="str">
        <f>IFERROR(W26/W27,"")</f>
        <v/>
      </c>
      <c r="Y26" s="44"/>
      <c r="Z26" s="36" t="str">
        <f>IFERROR(Y26/Y27,"")</f>
        <v/>
      </c>
      <c r="AA26" s="48">
        <f t="shared" ref="AA26" si="16">SUMIF($C$5:$Z$5,"Քանակ",C26:Z38)</f>
        <v>95</v>
      </c>
      <c r="AB26" s="36">
        <f>IFERROR(AA26/AA27,"")</f>
        <v>0.46116504854368934</v>
      </c>
    </row>
    <row r="27" spans="1:28" ht="25.5" customHeight="1" x14ac:dyDescent="0.25">
      <c r="A27" s="76" t="s">
        <v>38</v>
      </c>
      <c r="B27" s="76"/>
      <c r="C27" s="52">
        <f>SUM(C25:C26)</f>
        <v>98</v>
      </c>
      <c r="D27" s="40">
        <f>SUM(D25:D26)</f>
        <v>1</v>
      </c>
      <c r="E27" s="53">
        <f t="shared" ref="E27:AA27" si="17">SUM(E25:E26)</f>
        <v>108</v>
      </c>
      <c r="F27" s="40">
        <f>SUM(F25:F26)</f>
        <v>1</v>
      </c>
      <c r="G27" s="53">
        <f t="shared" si="17"/>
        <v>0</v>
      </c>
      <c r="H27" s="40">
        <f>SUM(H25:H26)</f>
        <v>0</v>
      </c>
      <c r="I27" s="53">
        <f t="shared" si="17"/>
        <v>0</v>
      </c>
      <c r="J27" s="40">
        <f>SUM(J25:J26)</f>
        <v>0</v>
      </c>
      <c r="K27" s="53">
        <f t="shared" si="17"/>
        <v>0</v>
      </c>
      <c r="L27" s="40">
        <f>SUM(L25:L26)</f>
        <v>0</v>
      </c>
      <c r="M27" s="53">
        <f t="shared" si="17"/>
        <v>0</v>
      </c>
      <c r="N27" s="40">
        <f>SUM(N25:N26)</f>
        <v>0</v>
      </c>
      <c r="O27" s="53">
        <f t="shared" si="17"/>
        <v>0</v>
      </c>
      <c r="P27" s="40">
        <f>SUM(P25:P26)</f>
        <v>0</v>
      </c>
      <c r="Q27" s="53">
        <f t="shared" si="17"/>
        <v>0</v>
      </c>
      <c r="R27" s="40">
        <f>SUM(R25:R26)</f>
        <v>0</v>
      </c>
      <c r="S27" s="53">
        <f t="shared" si="17"/>
        <v>0</v>
      </c>
      <c r="T27" s="40">
        <f>SUM(T25:T26)</f>
        <v>0</v>
      </c>
      <c r="U27" s="53">
        <f t="shared" si="17"/>
        <v>0</v>
      </c>
      <c r="V27" s="40">
        <f>SUM(V25:V26)</f>
        <v>0</v>
      </c>
      <c r="W27" s="53">
        <f t="shared" si="17"/>
        <v>0</v>
      </c>
      <c r="X27" s="40">
        <f>SUM(X25:X26)</f>
        <v>0</v>
      </c>
      <c r="Y27" s="53">
        <f t="shared" si="17"/>
        <v>0</v>
      </c>
      <c r="Z27" s="40">
        <f>SUM(Z25:Z26)</f>
        <v>0</v>
      </c>
      <c r="AA27" s="53">
        <f t="shared" si="17"/>
        <v>206</v>
      </c>
      <c r="AB27" s="40">
        <f>SUM(AB25:AB26)</f>
        <v>1</v>
      </c>
    </row>
    <row r="30" spans="1:28" thickBot="1" x14ac:dyDescent="0.3">
      <c r="A30" s="29"/>
      <c r="B30" s="29"/>
      <c r="C30" s="70" t="s">
        <v>40</v>
      </c>
      <c r="D30" s="70"/>
      <c r="E30" s="70" t="s">
        <v>41</v>
      </c>
      <c r="F30" s="70"/>
      <c r="G30" s="70" t="s">
        <v>42</v>
      </c>
      <c r="H30" s="70"/>
      <c r="I30" s="65" t="s">
        <v>43</v>
      </c>
      <c r="J30" s="65"/>
      <c r="K30" s="65" t="s">
        <v>44</v>
      </c>
      <c r="L30" s="65"/>
      <c r="M30" s="65" t="s">
        <v>45</v>
      </c>
      <c r="N30" s="65"/>
      <c r="O30" s="65" t="s">
        <v>46</v>
      </c>
      <c r="P30" s="65"/>
      <c r="Q30" s="65" t="s">
        <v>47</v>
      </c>
      <c r="R30" s="65"/>
      <c r="S30" s="65" t="s">
        <v>48</v>
      </c>
      <c r="T30" s="65"/>
      <c r="U30" s="65" t="s">
        <v>31</v>
      </c>
      <c r="V30" s="65"/>
      <c r="W30" s="65" t="s">
        <v>32</v>
      </c>
      <c r="X30" s="65"/>
      <c r="Y30" s="65" t="s">
        <v>33</v>
      </c>
      <c r="Z30" s="65"/>
      <c r="AA30" s="71" t="s">
        <v>38</v>
      </c>
      <c r="AB30" s="71"/>
    </row>
    <row r="31" spans="1:28" thickBot="1" x14ac:dyDescent="0.3">
      <c r="A31" s="75" t="s">
        <v>25</v>
      </c>
      <c r="B31" s="74" t="s">
        <v>54</v>
      </c>
      <c r="C31" s="69">
        <v>1</v>
      </c>
      <c r="D31" s="68"/>
      <c r="E31" s="67">
        <v>2</v>
      </c>
      <c r="F31" s="68"/>
      <c r="G31" s="67">
        <v>3</v>
      </c>
      <c r="H31" s="68"/>
      <c r="I31" s="67">
        <v>4</v>
      </c>
      <c r="J31" s="68"/>
      <c r="K31" s="67">
        <v>5</v>
      </c>
      <c r="L31" s="68"/>
      <c r="M31" s="67">
        <v>6</v>
      </c>
      <c r="N31" s="68"/>
      <c r="O31" s="67">
        <v>7</v>
      </c>
      <c r="P31" s="68"/>
      <c r="Q31" s="67">
        <v>8</v>
      </c>
      <c r="R31" s="68"/>
      <c r="S31" s="67">
        <v>9</v>
      </c>
      <c r="T31" s="68"/>
      <c r="U31" s="67">
        <v>10</v>
      </c>
      <c r="V31" s="68"/>
      <c r="W31" s="67">
        <v>11</v>
      </c>
      <c r="X31" s="68"/>
      <c r="Y31" s="67">
        <v>12</v>
      </c>
      <c r="Z31" s="68"/>
      <c r="AA31" s="72"/>
      <c r="AB31" s="73"/>
    </row>
    <row r="32" spans="1:28" ht="26.25" thickBot="1" x14ac:dyDescent="0.3">
      <c r="A32" s="75"/>
      <c r="B32" s="74"/>
      <c r="C32" s="58" t="s">
        <v>34</v>
      </c>
      <c r="D32" s="30" t="s">
        <v>35</v>
      </c>
      <c r="E32" s="30" t="s">
        <v>34</v>
      </c>
      <c r="F32" s="30" t="s">
        <v>35</v>
      </c>
      <c r="G32" s="30" t="s">
        <v>34</v>
      </c>
      <c r="H32" s="30" t="s">
        <v>35</v>
      </c>
      <c r="I32" s="30" t="s">
        <v>34</v>
      </c>
      <c r="J32" s="30" t="s">
        <v>35</v>
      </c>
      <c r="K32" s="30" t="s">
        <v>34</v>
      </c>
      <c r="L32" s="30" t="s">
        <v>35</v>
      </c>
      <c r="M32" s="30" t="s">
        <v>34</v>
      </c>
      <c r="N32" s="30" t="s">
        <v>35</v>
      </c>
      <c r="O32" s="30" t="s">
        <v>34</v>
      </c>
      <c r="P32" s="30" t="s">
        <v>35</v>
      </c>
      <c r="Q32" s="30" t="s">
        <v>34</v>
      </c>
      <c r="R32" s="30" t="s">
        <v>35</v>
      </c>
      <c r="S32" s="30" t="s">
        <v>34</v>
      </c>
      <c r="T32" s="30" t="s">
        <v>35</v>
      </c>
      <c r="U32" s="30" t="s">
        <v>34</v>
      </c>
      <c r="V32" s="30" t="s">
        <v>35</v>
      </c>
      <c r="W32" s="30" t="s">
        <v>34</v>
      </c>
      <c r="X32" s="30" t="s">
        <v>35</v>
      </c>
      <c r="Y32" s="30" t="s">
        <v>34</v>
      </c>
      <c r="Z32" s="30" t="s">
        <v>35</v>
      </c>
      <c r="AA32" s="56" t="s">
        <v>34</v>
      </c>
      <c r="AB32" s="56" t="s">
        <v>35</v>
      </c>
    </row>
    <row r="33" spans="1:28" ht="47.25" customHeight="1" x14ac:dyDescent="0.25">
      <c r="A33" s="31">
        <v>1</v>
      </c>
      <c r="B33" s="43" t="s">
        <v>55</v>
      </c>
      <c r="C33" s="44">
        <v>382</v>
      </c>
      <c r="D33" s="36">
        <f>IFERROR(C33/C35,"")</f>
        <v>0.79583333333333328</v>
      </c>
      <c r="E33" s="44">
        <v>507</v>
      </c>
      <c r="F33" s="36">
        <f>IFERROR(E33/E35,"")</f>
        <v>0.82439024390243898</v>
      </c>
      <c r="G33" s="44"/>
      <c r="H33" s="36" t="str">
        <f>IFERROR(G33/G35,"")</f>
        <v/>
      </c>
      <c r="I33" s="44"/>
      <c r="J33" s="36" t="str">
        <f>IFERROR(I33/I35,"")</f>
        <v/>
      </c>
      <c r="K33" s="44"/>
      <c r="L33" s="36" t="str">
        <f>IFERROR(K33/K35,"")</f>
        <v/>
      </c>
      <c r="M33" s="44"/>
      <c r="N33" s="36" t="str">
        <f>IFERROR(M33/M35,"")</f>
        <v/>
      </c>
      <c r="O33" s="44"/>
      <c r="P33" s="36" t="str">
        <f>IFERROR(O33/O35,"")</f>
        <v/>
      </c>
      <c r="Q33" s="44"/>
      <c r="R33" s="36" t="str">
        <f>IFERROR(Q33/Q35,"")</f>
        <v/>
      </c>
      <c r="S33" s="44"/>
      <c r="T33" s="36" t="str">
        <f>IFERROR(S33/S35,"")</f>
        <v/>
      </c>
      <c r="U33" s="44"/>
      <c r="V33" s="36" t="str">
        <f>IFERROR(U33/U35,"")</f>
        <v/>
      </c>
      <c r="W33" s="44"/>
      <c r="X33" s="36" t="str">
        <f>IFERROR(W33/W35,"")</f>
        <v/>
      </c>
      <c r="Y33" s="44"/>
      <c r="Z33" s="36" t="str">
        <f>IFERROR(Y33/Y35,"")</f>
        <v/>
      </c>
      <c r="AA33" s="48">
        <f>SUMIF($C$5:$Z$5,"Քանակ",C33:Z45)</f>
        <v>889</v>
      </c>
      <c r="AB33" s="36">
        <f>IFERROR(AA33/AA35,"")</f>
        <v>0.81187214611872149</v>
      </c>
    </row>
    <row r="34" spans="1:28" ht="42.75" customHeight="1" x14ac:dyDescent="0.25">
      <c r="A34" s="31">
        <v>2</v>
      </c>
      <c r="B34" s="42" t="s">
        <v>56</v>
      </c>
      <c r="C34" s="44">
        <v>98</v>
      </c>
      <c r="D34" s="36">
        <f>IFERROR(C34/C35,"")</f>
        <v>0.20416666666666666</v>
      </c>
      <c r="E34" s="44">
        <v>108</v>
      </c>
      <c r="F34" s="36">
        <f>IFERROR(E34/E35,"")</f>
        <v>0.17560975609756097</v>
      </c>
      <c r="G34" s="44"/>
      <c r="H34" s="36" t="str">
        <f>IFERROR(G34/G35,"")</f>
        <v/>
      </c>
      <c r="I34" s="44"/>
      <c r="J34" s="36" t="str">
        <f>IFERROR(I34/I35,"")</f>
        <v/>
      </c>
      <c r="K34" s="44"/>
      <c r="L34" s="36" t="str">
        <f>IFERROR(K34/K35,"")</f>
        <v/>
      </c>
      <c r="M34" s="44"/>
      <c r="N34" s="36" t="str">
        <f>IFERROR(M34/M35,"")</f>
        <v/>
      </c>
      <c r="O34" s="44"/>
      <c r="P34" s="36" t="str">
        <f>IFERROR(O34/O35,"")</f>
        <v/>
      </c>
      <c r="Q34" s="44"/>
      <c r="R34" s="36" t="str">
        <f>IFERROR(Q34/Q35,"")</f>
        <v/>
      </c>
      <c r="S34" s="44"/>
      <c r="T34" s="36" t="str">
        <f>IFERROR(S34/S35,"")</f>
        <v/>
      </c>
      <c r="U34" s="44"/>
      <c r="V34" s="36" t="str">
        <f>IFERROR(U34/U35,"")</f>
        <v/>
      </c>
      <c r="W34" s="44"/>
      <c r="X34" s="36" t="str">
        <f>IFERROR(W34/W35,"")</f>
        <v/>
      </c>
      <c r="Y34" s="44"/>
      <c r="Z34" s="36" t="str">
        <f>IFERROR(Y34/Y35,"")</f>
        <v/>
      </c>
      <c r="AA34" s="48">
        <f t="shared" ref="AA34" si="18">SUMIF($C$5:$Z$5,"Քանակ",C34:Z46)</f>
        <v>206</v>
      </c>
      <c r="AB34" s="36">
        <f>IFERROR(AA34/AA35,"")</f>
        <v>0.18812785388127853</v>
      </c>
    </row>
    <row r="35" spans="1:28" ht="15" x14ac:dyDescent="0.25">
      <c r="A35" s="76" t="s">
        <v>38</v>
      </c>
      <c r="B35" s="76"/>
      <c r="C35" s="54">
        <f>SUM(C33:C34)</f>
        <v>480</v>
      </c>
      <c r="D35" s="40">
        <f>SUM(D33:D34)</f>
        <v>1</v>
      </c>
      <c r="E35" s="54">
        <f t="shared" ref="E35" si="19">SUM(E33:E34)</f>
        <v>615</v>
      </c>
      <c r="F35" s="40">
        <f>SUM(F33:F34)</f>
        <v>1</v>
      </c>
      <c r="G35" s="54">
        <f t="shared" ref="G35" si="20">SUM(G33:G34)</f>
        <v>0</v>
      </c>
      <c r="H35" s="40">
        <f>SUM(H33:H34)</f>
        <v>0</v>
      </c>
      <c r="I35" s="54">
        <f t="shared" ref="I35" si="21">SUM(I33:I34)</f>
        <v>0</v>
      </c>
      <c r="J35" s="40">
        <f>SUM(J33:J34)</f>
        <v>0</v>
      </c>
      <c r="K35" s="54">
        <f t="shared" ref="K35" si="22">SUM(K33:K34)</f>
        <v>0</v>
      </c>
      <c r="L35" s="40">
        <f>SUM(L33:L34)</f>
        <v>0</v>
      </c>
      <c r="M35" s="54">
        <f t="shared" ref="M35" si="23">SUM(M33:M34)</f>
        <v>0</v>
      </c>
      <c r="N35" s="40">
        <f>SUM(N33:N34)</f>
        <v>0</v>
      </c>
      <c r="O35" s="54">
        <f t="shared" ref="O35" si="24">SUM(O33:O34)</f>
        <v>0</v>
      </c>
      <c r="P35" s="40">
        <f>SUM(P33:P34)</f>
        <v>0</v>
      </c>
      <c r="Q35" s="54">
        <f t="shared" ref="Q35" si="25">SUM(Q33:Q34)</f>
        <v>0</v>
      </c>
      <c r="R35" s="40">
        <f>SUM(R33:R34)</f>
        <v>0</v>
      </c>
      <c r="S35" s="54">
        <f t="shared" ref="S35" si="26">SUM(S33:S34)</f>
        <v>0</v>
      </c>
      <c r="T35" s="40">
        <f>SUM(T33:T34)</f>
        <v>0</v>
      </c>
      <c r="U35" s="54">
        <f t="shared" ref="U35" si="27">SUM(U33:U34)</f>
        <v>0</v>
      </c>
      <c r="V35" s="40">
        <f>SUM(V33:V34)</f>
        <v>0</v>
      </c>
      <c r="W35" s="54">
        <f t="shared" ref="W35" si="28">SUM(W33:W34)</f>
        <v>0</v>
      </c>
      <c r="X35" s="40">
        <f>SUM(X33:X34)</f>
        <v>0</v>
      </c>
      <c r="Y35" s="54">
        <f t="shared" ref="Y35" si="29">SUM(Y33:Y34)</f>
        <v>0</v>
      </c>
      <c r="Z35" s="40">
        <f>SUM(Z33:Z34)</f>
        <v>0</v>
      </c>
      <c r="AA35" s="54">
        <f t="shared" ref="AA35" si="30">SUM(AA33:AA34)</f>
        <v>1095</v>
      </c>
      <c r="AB35" s="40">
        <f>SUM(AB33:AB34)</f>
        <v>1</v>
      </c>
    </row>
  </sheetData>
  <mergeCells count="89">
    <mergeCell ref="Y31:Z31"/>
    <mergeCell ref="AA31:AB31"/>
    <mergeCell ref="A35:B35"/>
    <mergeCell ref="W30:X30"/>
    <mergeCell ref="Y30:Z30"/>
    <mergeCell ref="AA30:AB30"/>
    <mergeCell ref="A31:A32"/>
    <mergeCell ref="B31:B32"/>
    <mergeCell ref="C31:D31"/>
    <mergeCell ref="E31:F31"/>
    <mergeCell ref="G31:H31"/>
    <mergeCell ref="I31:J31"/>
    <mergeCell ref="K31:L31"/>
    <mergeCell ref="M31:N31"/>
    <mergeCell ref="O31:P31"/>
    <mergeCell ref="Q31:R31"/>
    <mergeCell ref="S31:T31"/>
    <mergeCell ref="U31:V31"/>
    <mergeCell ref="W31:X31"/>
    <mergeCell ref="M30:N30"/>
    <mergeCell ref="O30:P30"/>
    <mergeCell ref="Q30:R30"/>
    <mergeCell ref="S30:T30"/>
    <mergeCell ref="U30:V30"/>
    <mergeCell ref="C30:D30"/>
    <mergeCell ref="E30:F30"/>
    <mergeCell ref="G30:H30"/>
    <mergeCell ref="I30:J30"/>
    <mergeCell ref="K30:L30"/>
    <mergeCell ref="A27:B27"/>
    <mergeCell ref="S23:T23"/>
    <mergeCell ref="U23:V23"/>
    <mergeCell ref="W23:X23"/>
    <mergeCell ref="Y23:Z23"/>
    <mergeCell ref="A23:A24"/>
    <mergeCell ref="B23:B24"/>
    <mergeCell ref="C23:D23"/>
    <mergeCell ref="E23:F23"/>
    <mergeCell ref="G23:H23"/>
    <mergeCell ref="AA23:AB23"/>
    <mergeCell ref="I23:J23"/>
    <mergeCell ref="K23:L23"/>
    <mergeCell ref="M23:N23"/>
    <mergeCell ref="O23:P23"/>
    <mergeCell ref="Q23:R23"/>
    <mergeCell ref="A21:AB21"/>
    <mergeCell ref="C22:D22"/>
    <mergeCell ref="E22:F22"/>
    <mergeCell ref="G22:H22"/>
    <mergeCell ref="I22:J22"/>
    <mergeCell ref="K22:L22"/>
    <mergeCell ref="M22:N22"/>
    <mergeCell ref="O22:P22"/>
    <mergeCell ref="Q22:R22"/>
    <mergeCell ref="S22:T22"/>
    <mergeCell ref="U22:V22"/>
    <mergeCell ref="W22:X22"/>
    <mergeCell ref="Y22:Z22"/>
    <mergeCell ref="AA22:AB22"/>
    <mergeCell ref="E3:F3"/>
    <mergeCell ref="G3:H3"/>
    <mergeCell ref="B4:B5"/>
    <mergeCell ref="A4:A5"/>
    <mergeCell ref="A19:B19"/>
    <mergeCell ref="A2:AB2"/>
    <mergeCell ref="I4:J4"/>
    <mergeCell ref="K4:L4"/>
    <mergeCell ref="M4:N4"/>
    <mergeCell ref="O4:P4"/>
    <mergeCell ref="Q4:R4"/>
    <mergeCell ref="S4:T4"/>
    <mergeCell ref="U4:V4"/>
    <mergeCell ref="W4:X4"/>
    <mergeCell ref="C4:D4"/>
    <mergeCell ref="E4:F4"/>
    <mergeCell ref="G4:H4"/>
    <mergeCell ref="Y4:Z4"/>
    <mergeCell ref="C3:D3"/>
    <mergeCell ref="AA3:AB3"/>
    <mergeCell ref="AA4:AB4"/>
    <mergeCell ref="S3:T3"/>
    <mergeCell ref="U3:V3"/>
    <mergeCell ref="W3:X3"/>
    <mergeCell ref="Y3:Z3"/>
    <mergeCell ref="I3:J3"/>
    <mergeCell ref="K3:L3"/>
    <mergeCell ref="M3:N3"/>
    <mergeCell ref="O3:P3"/>
    <mergeCell ref="Q3:R3"/>
  </mergeCells>
  <printOptions horizontalCentered="1"/>
  <pageMargins left="0" right="0" top="0.25" bottom="0" header="0.3" footer="0.3"/>
  <pageSetup paperSize="9"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9"/>
  <sheetViews>
    <sheetView topLeftCell="A13" workbookViewId="0">
      <selection activeCell="G18" sqref="G18"/>
    </sheetView>
  </sheetViews>
  <sheetFormatPr defaultRowHeight="15.75" x14ac:dyDescent="0.25"/>
  <cols>
    <col min="1" max="1" width="4.7109375" customWidth="1"/>
    <col min="2" max="2" width="17" customWidth="1"/>
    <col min="3" max="3" width="6.28515625" style="7" customWidth="1"/>
    <col min="4" max="4" width="5.28515625" style="10" customWidth="1"/>
    <col min="5" max="5" width="6.28515625" style="10" customWidth="1"/>
    <col min="6" max="6" width="5.28515625" style="10" customWidth="1"/>
    <col min="7" max="7" width="6.28515625" style="10" customWidth="1"/>
    <col min="8" max="8" width="5.28515625" style="10" customWidth="1"/>
    <col min="9" max="9" width="6.28515625" style="10" customWidth="1"/>
    <col min="10" max="10" width="5.28515625" style="10" customWidth="1"/>
    <col min="11" max="11" width="6.28515625" style="10" customWidth="1"/>
    <col min="12" max="12" width="5.28515625" style="10" customWidth="1"/>
    <col min="13" max="13" width="6.28515625" style="10" customWidth="1"/>
    <col min="14" max="14" width="5.28515625" style="10" customWidth="1"/>
    <col min="15" max="15" width="6.28515625" style="10" customWidth="1"/>
    <col min="16" max="16" width="5.28515625" style="10" customWidth="1"/>
    <col min="17" max="17" width="6.28515625" style="10" customWidth="1"/>
    <col min="18" max="18" width="5.28515625" style="10" customWidth="1"/>
    <col min="19" max="19" width="6.28515625" style="10" customWidth="1"/>
    <col min="20" max="20" width="5.28515625" style="10" customWidth="1"/>
    <col min="21" max="21" width="6.28515625" style="10" customWidth="1"/>
    <col min="22" max="22" width="5.28515625" style="10" customWidth="1"/>
    <col min="23" max="23" width="6.28515625" style="10" customWidth="1"/>
    <col min="24" max="24" width="5.28515625" style="10" customWidth="1"/>
    <col min="25" max="25" width="6.28515625" style="10" customWidth="1"/>
    <col min="26" max="26" width="5.28515625" style="10" customWidth="1"/>
    <col min="27" max="27" width="9.140625" style="7"/>
    <col min="28" max="28" width="5.85546875" customWidth="1"/>
  </cols>
  <sheetData>
    <row r="1" spans="1:28" ht="9" customHeight="1" x14ac:dyDescent="0.25"/>
    <row r="2" spans="1:28" ht="30" customHeight="1" x14ac:dyDescent="0.25">
      <c r="A2" s="64" t="s">
        <v>50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</row>
    <row r="3" spans="1:28" s="10" customFormat="1" thickBot="1" x14ac:dyDescent="0.3">
      <c r="A3" s="29"/>
      <c r="B3" s="29"/>
      <c r="C3" s="70" t="s">
        <v>40</v>
      </c>
      <c r="D3" s="70"/>
      <c r="E3" s="70" t="s">
        <v>41</v>
      </c>
      <c r="F3" s="70"/>
      <c r="G3" s="70" t="s">
        <v>42</v>
      </c>
      <c r="H3" s="70"/>
      <c r="I3" s="65" t="s">
        <v>43</v>
      </c>
      <c r="J3" s="65"/>
      <c r="K3" s="65" t="s">
        <v>44</v>
      </c>
      <c r="L3" s="65"/>
      <c r="M3" s="65" t="s">
        <v>45</v>
      </c>
      <c r="N3" s="65"/>
      <c r="O3" s="65" t="s">
        <v>46</v>
      </c>
      <c r="P3" s="65"/>
      <c r="Q3" s="65" t="s">
        <v>47</v>
      </c>
      <c r="R3" s="65"/>
      <c r="S3" s="65" t="s">
        <v>48</v>
      </c>
      <c r="T3" s="65"/>
      <c r="U3" s="65" t="s">
        <v>31</v>
      </c>
      <c r="V3" s="65"/>
      <c r="W3" s="65" t="s">
        <v>32</v>
      </c>
      <c r="X3" s="65"/>
      <c r="Y3" s="65" t="s">
        <v>33</v>
      </c>
      <c r="Z3" s="65"/>
      <c r="AA3" s="81" t="s">
        <v>38</v>
      </c>
      <c r="AB3" s="81"/>
    </row>
    <row r="4" spans="1:28" ht="18" customHeight="1" thickBot="1" x14ac:dyDescent="0.3">
      <c r="A4" s="77" t="s">
        <v>25</v>
      </c>
      <c r="B4" s="79" t="s">
        <v>26</v>
      </c>
      <c r="C4" s="67">
        <v>1</v>
      </c>
      <c r="D4" s="68"/>
      <c r="E4" s="67">
        <v>2</v>
      </c>
      <c r="F4" s="68"/>
      <c r="G4" s="67">
        <v>3</v>
      </c>
      <c r="H4" s="68"/>
      <c r="I4" s="67">
        <v>4</v>
      </c>
      <c r="J4" s="68"/>
      <c r="K4" s="67">
        <v>5</v>
      </c>
      <c r="L4" s="68"/>
      <c r="M4" s="67">
        <v>6</v>
      </c>
      <c r="N4" s="68"/>
      <c r="O4" s="67">
        <v>7</v>
      </c>
      <c r="P4" s="68"/>
      <c r="Q4" s="67">
        <v>8</v>
      </c>
      <c r="R4" s="68"/>
      <c r="S4" s="67">
        <v>9</v>
      </c>
      <c r="T4" s="68"/>
      <c r="U4" s="67">
        <v>10</v>
      </c>
      <c r="V4" s="68"/>
      <c r="W4" s="67">
        <v>11</v>
      </c>
      <c r="X4" s="68"/>
      <c r="Y4" s="67">
        <v>12</v>
      </c>
      <c r="Z4" s="68"/>
      <c r="AA4" s="83"/>
      <c r="AB4" s="84"/>
    </row>
    <row r="5" spans="1:28" ht="18.75" customHeight="1" thickBot="1" x14ac:dyDescent="0.3">
      <c r="A5" s="82"/>
      <c r="B5" s="80"/>
      <c r="C5" s="30" t="s">
        <v>34</v>
      </c>
      <c r="D5" s="30" t="s">
        <v>35</v>
      </c>
      <c r="E5" s="30" t="s">
        <v>34</v>
      </c>
      <c r="F5" s="30" t="s">
        <v>35</v>
      </c>
      <c r="G5" s="30" t="s">
        <v>34</v>
      </c>
      <c r="H5" s="30" t="s">
        <v>35</v>
      </c>
      <c r="I5" s="30" t="s">
        <v>34</v>
      </c>
      <c r="J5" s="30" t="s">
        <v>35</v>
      </c>
      <c r="K5" s="30" t="s">
        <v>34</v>
      </c>
      <c r="L5" s="30" t="s">
        <v>35</v>
      </c>
      <c r="M5" s="30" t="s">
        <v>34</v>
      </c>
      <c r="N5" s="30" t="s">
        <v>35</v>
      </c>
      <c r="O5" s="30" t="s">
        <v>34</v>
      </c>
      <c r="P5" s="30" t="s">
        <v>35</v>
      </c>
      <c r="Q5" s="30" t="s">
        <v>34</v>
      </c>
      <c r="R5" s="30" t="s">
        <v>35</v>
      </c>
      <c r="S5" s="30" t="s">
        <v>34</v>
      </c>
      <c r="T5" s="30" t="s">
        <v>35</v>
      </c>
      <c r="U5" s="30" t="s">
        <v>34</v>
      </c>
      <c r="V5" s="30" t="s">
        <v>35</v>
      </c>
      <c r="W5" s="30" t="s">
        <v>34</v>
      </c>
      <c r="X5" s="30" t="s">
        <v>35</v>
      </c>
      <c r="Y5" s="30" t="s">
        <v>34</v>
      </c>
      <c r="Z5" s="30" t="s">
        <v>35</v>
      </c>
      <c r="AA5" s="30" t="s">
        <v>34</v>
      </c>
      <c r="AB5" s="30" t="s">
        <v>35</v>
      </c>
    </row>
    <row r="6" spans="1:28" s="45" customFormat="1" ht="35.25" customHeight="1" x14ac:dyDescent="0.25">
      <c r="A6" s="34">
        <v>1</v>
      </c>
      <c r="B6" s="43" t="s">
        <v>0</v>
      </c>
      <c r="C6" s="32">
        <v>50</v>
      </c>
      <c r="D6" s="33">
        <f t="shared" ref="D6:D18" si="0">IFERROR(C6/$C$19,"")</f>
        <v>0.22727272727272727</v>
      </c>
      <c r="E6" s="32">
        <v>49</v>
      </c>
      <c r="F6" s="33">
        <f t="shared" ref="F6:F17" si="1">IFERROR(E6/$E$19,"")</f>
        <v>0.18148148148148149</v>
      </c>
      <c r="G6" s="32"/>
      <c r="H6" s="33" t="str">
        <f t="shared" ref="H6:H16" si="2">IFERROR(G6/$G$19,"")</f>
        <v/>
      </c>
      <c r="I6" s="32"/>
      <c r="J6" s="33" t="str">
        <f t="shared" ref="J6:J16" si="3">IFERROR(I6/$I$19,"")</f>
        <v/>
      </c>
      <c r="K6" s="32"/>
      <c r="L6" s="33" t="str">
        <f t="shared" ref="L6:L16" si="4">IFERROR(K6/$K$19,"")</f>
        <v/>
      </c>
      <c r="M6" s="32"/>
      <c r="N6" s="33" t="str">
        <f t="shared" ref="N6:N16" si="5">IFERROR(M6/$M$19,"")</f>
        <v/>
      </c>
      <c r="O6" s="32"/>
      <c r="P6" s="33" t="str">
        <f t="shared" ref="P6:P16" si="6">IFERROR(O6/$O$19,"")</f>
        <v/>
      </c>
      <c r="Q6" s="32"/>
      <c r="R6" s="33" t="str">
        <f t="shared" ref="R6:R16" si="7">IFERROR(Q6/$Q$19,"")</f>
        <v/>
      </c>
      <c r="S6" s="32"/>
      <c r="T6" s="33" t="str">
        <f t="shared" ref="T6:T16" si="8">IFERROR(S6/$S$19,"")</f>
        <v/>
      </c>
      <c r="U6" s="32"/>
      <c r="V6" s="33" t="str">
        <f t="shared" ref="V6:V16" si="9">IFERROR(U6/$U$19,"")</f>
        <v/>
      </c>
      <c r="W6" s="32"/>
      <c r="X6" s="33" t="str">
        <f t="shared" ref="X6:X16" si="10">IFERROR(W6/$W$19,"")</f>
        <v/>
      </c>
      <c r="Y6" s="32"/>
      <c r="Z6" s="33" t="str">
        <f t="shared" ref="Z6:Z16" si="11">IFERROR(Y6/$Y$19,"")</f>
        <v/>
      </c>
      <c r="AA6" s="48">
        <f>SUMIF($C$5:$Z$5,"Քանակ",C6:Z18)</f>
        <v>99</v>
      </c>
      <c r="AB6" s="49">
        <f>IFERROR(AA6/$AA$19,"")</f>
        <v>0.20204081632653062</v>
      </c>
    </row>
    <row r="7" spans="1:28" s="45" customFormat="1" ht="35.25" customHeight="1" x14ac:dyDescent="0.25">
      <c r="A7" s="34">
        <v>2</v>
      </c>
      <c r="B7" s="42" t="s">
        <v>1</v>
      </c>
      <c r="C7" s="35">
        <v>0</v>
      </c>
      <c r="D7" s="36">
        <f t="shared" si="0"/>
        <v>0</v>
      </c>
      <c r="E7" s="35">
        <v>2</v>
      </c>
      <c r="F7" s="33">
        <f t="shared" si="1"/>
        <v>7.4074074074074077E-3</v>
      </c>
      <c r="G7" s="37"/>
      <c r="H7" s="33" t="str">
        <f t="shared" si="2"/>
        <v/>
      </c>
      <c r="I7" s="46"/>
      <c r="J7" s="33" t="str">
        <f t="shared" si="3"/>
        <v/>
      </c>
      <c r="K7" s="46"/>
      <c r="L7" s="33" t="str">
        <f t="shared" si="4"/>
        <v/>
      </c>
      <c r="M7" s="46"/>
      <c r="N7" s="33" t="str">
        <f t="shared" si="5"/>
        <v/>
      </c>
      <c r="O7" s="46"/>
      <c r="P7" s="33" t="str">
        <f t="shared" si="6"/>
        <v/>
      </c>
      <c r="Q7" s="46"/>
      <c r="R7" s="33" t="str">
        <f t="shared" si="7"/>
        <v/>
      </c>
      <c r="S7" s="46"/>
      <c r="T7" s="33" t="str">
        <f t="shared" si="8"/>
        <v/>
      </c>
      <c r="U7" s="46"/>
      <c r="V7" s="33" t="str">
        <f t="shared" si="9"/>
        <v/>
      </c>
      <c r="W7" s="46"/>
      <c r="X7" s="33" t="str">
        <f t="shared" si="10"/>
        <v/>
      </c>
      <c r="Y7" s="46"/>
      <c r="Z7" s="33" t="str">
        <f t="shared" si="11"/>
        <v/>
      </c>
      <c r="AA7" s="48">
        <f t="shared" ref="AA7:AA18" si="12">SUMIF($C$5:$Z$5,"Քանակ",C7:Z19)</f>
        <v>2</v>
      </c>
      <c r="AB7" s="49">
        <f t="shared" ref="AB7:AB18" si="13">IFERROR(AA7/$AA$19,"")</f>
        <v>4.0816326530612249E-3</v>
      </c>
    </row>
    <row r="8" spans="1:28" s="45" customFormat="1" ht="35.25" customHeight="1" x14ac:dyDescent="0.25">
      <c r="A8" s="34">
        <v>3</v>
      </c>
      <c r="B8" s="42" t="s">
        <v>2</v>
      </c>
      <c r="C8" s="35">
        <v>45</v>
      </c>
      <c r="D8" s="36">
        <f t="shared" si="0"/>
        <v>0.20454545454545456</v>
      </c>
      <c r="E8" s="35">
        <v>66</v>
      </c>
      <c r="F8" s="33">
        <f t="shared" si="1"/>
        <v>0.24444444444444444</v>
      </c>
      <c r="G8" s="35"/>
      <c r="H8" s="33" t="str">
        <f t="shared" si="2"/>
        <v/>
      </c>
      <c r="I8" s="46"/>
      <c r="J8" s="33" t="str">
        <f t="shared" si="3"/>
        <v/>
      </c>
      <c r="K8" s="46"/>
      <c r="L8" s="33" t="str">
        <f t="shared" si="4"/>
        <v/>
      </c>
      <c r="M8" s="46"/>
      <c r="N8" s="33" t="str">
        <f t="shared" si="5"/>
        <v/>
      </c>
      <c r="O8" s="46"/>
      <c r="P8" s="33" t="str">
        <f t="shared" si="6"/>
        <v/>
      </c>
      <c r="Q8" s="46"/>
      <c r="R8" s="33" t="str">
        <f t="shared" si="7"/>
        <v/>
      </c>
      <c r="S8" s="46"/>
      <c r="T8" s="33" t="str">
        <f t="shared" si="8"/>
        <v/>
      </c>
      <c r="U8" s="46"/>
      <c r="V8" s="33" t="str">
        <f t="shared" si="9"/>
        <v/>
      </c>
      <c r="W8" s="46"/>
      <c r="X8" s="33" t="str">
        <f t="shared" si="10"/>
        <v/>
      </c>
      <c r="Y8" s="46"/>
      <c r="Z8" s="33" t="str">
        <f t="shared" si="11"/>
        <v/>
      </c>
      <c r="AA8" s="48">
        <f t="shared" si="12"/>
        <v>111</v>
      </c>
      <c r="AB8" s="49">
        <f t="shared" si="13"/>
        <v>0.22653061224489796</v>
      </c>
    </row>
    <row r="9" spans="1:28" s="45" customFormat="1" ht="39.75" customHeight="1" x14ac:dyDescent="0.25">
      <c r="A9" s="34">
        <v>4</v>
      </c>
      <c r="B9" s="42" t="s">
        <v>3</v>
      </c>
      <c r="C9" s="35">
        <v>33</v>
      </c>
      <c r="D9" s="36">
        <f t="shared" si="0"/>
        <v>0.15</v>
      </c>
      <c r="E9" s="35">
        <v>23</v>
      </c>
      <c r="F9" s="33">
        <f t="shared" si="1"/>
        <v>8.5185185185185183E-2</v>
      </c>
      <c r="G9" s="38"/>
      <c r="H9" s="33" t="str">
        <f t="shared" si="2"/>
        <v/>
      </c>
      <c r="I9" s="46"/>
      <c r="J9" s="33" t="str">
        <f t="shared" si="3"/>
        <v/>
      </c>
      <c r="K9" s="46"/>
      <c r="L9" s="33" t="str">
        <f t="shared" si="4"/>
        <v/>
      </c>
      <c r="M9" s="46"/>
      <c r="N9" s="33" t="str">
        <f t="shared" si="5"/>
        <v/>
      </c>
      <c r="O9" s="46"/>
      <c r="P9" s="33" t="str">
        <f t="shared" si="6"/>
        <v/>
      </c>
      <c r="Q9" s="46"/>
      <c r="R9" s="33" t="str">
        <f t="shared" si="7"/>
        <v/>
      </c>
      <c r="S9" s="46"/>
      <c r="T9" s="33" t="str">
        <f t="shared" si="8"/>
        <v/>
      </c>
      <c r="U9" s="46"/>
      <c r="V9" s="33" t="str">
        <f t="shared" si="9"/>
        <v/>
      </c>
      <c r="W9" s="46"/>
      <c r="X9" s="33" t="str">
        <f t="shared" si="10"/>
        <v/>
      </c>
      <c r="Y9" s="46"/>
      <c r="Z9" s="33" t="str">
        <f t="shared" si="11"/>
        <v/>
      </c>
      <c r="AA9" s="48">
        <f t="shared" si="12"/>
        <v>56</v>
      </c>
      <c r="AB9" s="49">
        <f t="shared" si="13"/>
        <v>0.11428571428571428</v>
      </c>
    </row>
    <row r="10" spans="1:28" s="45" customFormat="1" ht="39.75" customHeight="1" x14ac:dyDescent="0.25">
      <c r="A10" s="34">
        <v>5</v>
      </c>
      <c r="B10" s="42" t="s">
        <v>5</v>
      </c>
      <c r="C10" s="35">
        <v>26</v>
      </c>
      <c r="D10" s="36">
        <f t="shared" si="0"/>
        <v>0.11818181818181818</v>
      </c>
      <c r="E10" s="35">
        <v>27</v>
      </c>
      <c r="F10" s="33">
        <f t="shared" si="1"/>
        <v>0.1</v>
      </c>
      <c r="G10" s="35"/>
      <c r="H10" s="33" t="str">
        <f t="shared" si="2"/>
        <v/>
      </c>
      <c r="I10" s="46"/>
      <c r="J10" s="33" t="str">
        <f t="shared" si="3"/>
        <v/>
      </c>
      <c r="K10" s="46"/>
      <c r="L10" s="33" t="str">
        <f t="shared" si="4"/>
        <v/>
      </c>
      <c r="M10" s="46"/>
      <c r="N10" s="33" t="str">
        <f t="shared" si="5"/>
        <v/>
      </c>
      <c r="O10" s="46"/>
      <c r="P10" s="33" t="str">
        <f t="shared" si="6"/>
        <v/>
      </c>
      <c r="Q10" s="46"/>
      <c r="R10" s="33" t="str">
        <f t="shared" si="7"/>
        <v/>
      </c>
      <c r="S10" s="46"/>
      <c r="T10" s="33" t="str">
        <f t="shared" si="8"/>
        <v/>
      </c>
      <c r="U10" s="46"/>
      <c r="V10" s="33" t="str">
        <f t="shared" si="9"/>
        <v/>
      </c>
      <c r="W10" s="46"/>
      <c r="X10" s="33" t="str">
        <f t="shared" si="10"/>
        <v/>
      </c>
      <c r="Y10" s="46"/>
      <c r="Z10" s="33" t="str">
        <f t="shared" si="11"/>
        <v/>
      </c>
      <c r="AA10" s="48">
        <f t="shared" si="12"/>
        <v>53</v>
      </c>
      <c r="AB10" s="49">
        <f t="shared" si="13"/>
        <v>0.10816326530612246</v>
      </c>
    </row>
    <row r="11" spans="1:28" s="45" customFormat="1" ht="39.75" customHeight="1" x14ac:dyDescent="0.25">
      <c r="A11" s="34">
        <v>6</v>
      </c>
      <c r="B11" s="42" t="s">
        <v>6</v>
      </c>
      <c r="C11" s="35">
        <v>2</v>
      </c>
      <c r="D11" s="36">
        <f t="shared" si="0"/>
        <v>9.0909090909090905E-3</v>
      </c>
      <c r="E11" s="46">
        <v>5</v>
      </c>
      <c r="F11" s="33">
        <f t="shared" si="1"/>
        <v>1.8518518518518517E-2</v>
      </c>
      <c r="G11" s="35"/>
      <c r="H11" s="33" t="str">
        <f t="shared" si="2"/>
        <v/>
      </c>
      <c r="I11" s="46"/>
      <c r="J11" s="33" t="str">
        <f t="shared" si="3"/>
        <v/>
      </c>
      <c r="K11" s="46"/>
      <c r="L11" s="33" t="str">
        <f t="shared" si="4"/>
        <v/>
      </c>
      <c r="M11" s="46"/>
      <c r="N11" s="33" t="str">
        <f t="shared" si="5"/>
        <v/>
      </c>
      <c r="O11" s="46"/>
      <c r="P11" s="33" t="str">
        <f t="shared" si="6"/>
        <v/>
      </c>
      <c r="Q11" s="46"/>
      <c r="R11" s="33" t="str">
        <f t="shared" si="7"/>
        <v/>
      </c>
      <c r="S11" s="46"/>
      <c r="T11" s="33" t="str">
        <f t="shared" si="8"/>
        <v/>
      </c>
      <c r="U11" s="46"/>
      <c r="V11" s="33" t="str">
        <f t="shared" si="9"/>
        <v/>
      </c>
      <c r="W11" s="46"/>
      <c r="X11" s="33" t="str">
        <f t="shared" si="10"/>
        <v/>
      </c>
      <c r="Y11" s="46"/>
      <c r="Z11" s="33" t="str">
        <f t="shared" si="11"/>
        <v/>
      </c>
      <c r="AA11" s="48">
        <f t="shared" si="12"/>
        <v>7</v>
      </c>
      <c r="AB11" s="49">
        <f t="shared" si="13"/>
        <v>1.4285714285714285E-2</v>
      </c>
    </row>
    <row r="12" spans="1:28" s="45" customFormat="1" ht="39.75" customHeight="1" x14ac:dyDescent="0.25">
      <c r="A12" s="34">
        <v>7</v>
      </c>
      <c r="B12" s="42" t="s">
        <v>51</v>
      </c>
      <c r="C12" s="44">
        <v>10</v>
      </c>
      <c r="D12" s="36">
        <f t="shared" si="0"/>
        <v>4.5454545454545456E-2</v>
      </c>
      <c r="E12" s="44">
        <v>17</v>
      </c>
      <c r="F12" s="33">
        <f t="shared" si="1"/>
        <v>6.2962962962962957E-2</v>
      </c>
      <c r="G12" s="44"/>
      <c r="H12" s="33" t="str">
        <f t="shared" si="2"/>
        <v/>
      </c>
      <c r="I12" s="44"/>
      <c r="J12" s="33" t="str">
        <f t="shared" si="3"/>
        <v/>
      </c>
      <c r="K12" s="44"/>
      <c r="L12" s="33" t="str">
        <f t="shared" si="4"/>
        <v/>
      </c>
      <c r="M12" s="44"/>
      <c r="N12" s="33" t="str">
        <f t="shared" si="5"/>
        <v/>
      </c>
      <c r="O12" s="44"/>
      <c r="P12" s="33" t="str">
        <f t="shared" si="6"/>
        <v/>
      </c>
      <c r="Q12" s="44"/>
      <c r="R12" s="33" t="str">
        <f t="shared" si="7"/>
        <v/>
      </c>
      <c r="S12" s="44"/>
      <c r="T12" s="33" t="str">
        <f t="shared" si="8"/>
        <v/>
      </c>
      <c r="U12" s="44"/>
      <c r="V12" s="33" t="str">
        <f t="shared" si="9"/>
        <v/>
      </c>
      <c r="W12" s="44"/>
      <c r="X12" s="33" t="str">
        <f t="shared" si="10"/>
        <v/>
      </c>
      <c r="Y12" s="44"/>
      <c r="Z12" s="33" t="str">
        <f t="shared" si="11"/>
        <v/>
      </c>
      <c r="AA12" s="48">
        <f t="shared" si="12"/>
        <v>27</v>
      </c>
      <c r="AB12" s="49">
        <f t="shared" si="13"/>
        <v>5.5102040816326532E-2</v>
      </c>
    </row>
    <row r="13" spans="1:28" s="45" customFormat="1" ht="39.75" customHeight="1" x14ac:dyDescent="0.25">
      <c r="A13" s="34">
        <v>8</v>
      </c>
      <c r="B13" s="42" t="s">
        <v>17</v>
      </c>
      <c r="C13" s="44">
        <v>0</v>
      </c>
      <c r="D13" s="36">
        <f t="shared" si="0"/>
        <v>0</v>
      </c>
      <c r="E13" s="44">
        <v>0</v>
      </c>
      <c r="F13" s="33">
        <f t="shared" si="1"/>
        <v>0</v>
      </c>
      <c r="G13" s="44"/>
      <c r="H13" s="33" t="str">
        <f t="shared" si="2"/>
        <v/>
      </c>
      <c r="I13" s="44"/>
      <c r="J13" s="33" t="str">
        <f t="shared" si="3"/>
        <v/>
      </c>
      <c r="K13" s="44"/>
      <c r="L13" s="33" t="str">
        <f t="shared" si="4"/>
        <v/>
      </c>
      <c r="M13" s="44"/>
      <c r="N13" s="33" t="str">
        <f t="shared" si="5"/>
        <v/>
      </c>
      <c r="O13" s="44"/>
      <c r="P13" s="33" t="str">
        <f t="shared" si="6"/>
        <v/>
      </c>
      <c r="Q13" s="44"/>
      <c r="R13" s="33" t="str">
        <f t="shared" si="7"/>
        <v/>
      </c>
      <c r="S13" s="44"/>
      <c r="T13" s="33" t="str">
        <f t="shared" si="8"/>
        <v/>
      </c>
      <c r="U13" s="44"/>
      <c r="V13" s="33" t="str">
        <f t="shared" si="9"/>
        <v/>
      </c>
      <c r="W13" s="44"/>
      <c r="X13" s="33" t="str">
        <f t="shared" si="10"/>
        <v/>
      </c>
      <c r="Y13" s="44"/>
      <c r="Z13" s="33" t="str">
        <f t="shared" si="11"/>
        <v/>
      </c>
      <c r="AA13" s="48">
        <f t="shared" si="12"/>
        <v>0</v>
      </c>
      <c r="AB13" s="49">
        <f t="shared" si="13"/>
        <v>0</v>
      </c>
    </row>
    <row r="14" spans="1:28" s="45" customFormat="1" ht="39.75" customHeight="1" x14ac:dyDescent="0.25">
      <c r="A14" s="34">
        <v>9</v>
      </c>
      <c r="B14" s="42" t="s">
        <v>49</v>
      </c>
      <c r="C14" s="44">
        <v>0</v>
      </c>
      <c r="D14" s="36">
        <f t="shared" si="0"/>
        <v>0</v>
      </c>
      <c r="E14" s="44">
        <v>0</v>
      </c>
      <c r="F14" s="33">
        <f t="shared" si="1"/>
        <v>0</v>
      </c>
      <c r="G14" s="44"/>
      <c r="H14" s="33" t="str">
        <f t="shared" si="2"/>
        <v/>
      </c>
      <c r="I14" s="44"/>
      <c r="J14" s="33" t="str">
        <f t="shared" si="3"/>
        <v/>
      </c>
      <c r="K14" s="44"/>
      <c r="L14" s="33" t="str">
        <f t="shared" si="4"/>
        <v/>
      </c>
      <c r="M14" s="44"/>
      <c r="N14" s="33" t="str">
        <f t="shared" si="5"/>
        <v/>
      </c>
      <c r="O14" s="44"/>
      <c r="P14" s="33" t="str">
        <f t="shared" si="6"/>
        <v/>
      </c>
      <c r="Q14" s="44"/>
      <c r="R14" s="33" t="str">
        <f t="shared" si="7"/>
        <v/>
      </c>
      <c r="S14" s="44"/>
      <c r="T14" s="33" t="str">
        <f t="shared" si="8"/>
        <v/>
      </c>
      <c r="U14" s="44"/>
      <c r="V14" s="33" t="str">
        <f t="shared" si="9"/>
        <v/>
      </c>
      <c r="W14" s="44"/>
      <c r="X14" s="33" t="str">
        <f t="shared" si="10"/>
        <v/>
      </c>
      <c r="Y14" s="44"/>
      <c r="Z14" s="33" t="str">
        <f t="shared" si="11"/>
        <v/>
      </c>
      <c r="AA14" s="48">
        <f t="shared" si="12"/>
        <v>0</v>
      </c>
      <c r="AB14" s="49">
        <f t="shared" si="13"/>
        <v>0</v>
      </c>
    </row>
    <row r="15" spans="1:28" s="45" customFormat="1" ht="39.75" customHeight="1" x14ac:dyDescent="0.25">
      <c r="A15" s="34">
        <v>10</v>
      </c>
      <c r="B15" s="42" t="s">
        <v>22</v>
      </c>
      <c r="C15" s="44">
        <v>0</v>
      </c>
      <c r="D15" s="36">
        <f t="shared" si="0"/>
        <v>0</v>
      </c>
      <c r="E15" s="44">
        <v>2</v>
      </c>
      <c r="F15" s="33">
        <f t="shared" si="1"/>
        <v>7.4074074074074077E-3</v>
      </c>
      <c r="G15" s="44"/>
      <c r="H15" s="33" t="str">
        <f t="shared" si="2"/>
        <v/>
      </c>
      <c r="I15" s="44"/>
      <c r="J15" s="33" t="str">
        <f t="shared" si="3"/>
        <v/>
      </c>
      <c r="K15" s="44"/>
      <c r="L15" s="33" t="str">
        <f t="shared" si="4"/>
        <v/>
      </c>
      <c r="M15" s="44"/>
      <c r="N15" s="33" t="str">
        <f t="shared" si="5"/>
        <v/>
      </c>
      <c r="O15" s="44"/>
      <c r="P15" s="33" t="str">
        <f t="shared" si="6"/>
        <v/>
      </c>
      <c r="Q15" s="44"/>
      <c r="R15" s="33" t="str">
        <f t="shared" si="7"/>
        <v/>
      </c>
      <c r="S15" s="44"/>
      <c r="T15" s="33" t="str">
        <f t="shared" si="8"/>
        <v/>
      </c>
      <c r="U15" s="44"/>
      <c r="V15" s="33" t="str">
        <f t="shared" si="9"/>
        <v/>
      </c>
      <c r="W15" s="44"/>
      <c r="X15" s="33" t="str">
        <f t="shared" si="10"/>
        <v/>
      </c>
      <c r="Y15" s="44"/>
      <c r="Z15" s="33" t="str">
        <f t="shared" si="11"/>
        <v/>
      </c>
      <c r="AA15" s="48">
        <f t="shared" si="12"/>
        <v>2</v>
      </c>
      <c r="AB15" s="49">
        <f t="shared" si="13"/>
        <v>4.0816326530612249E-3</v>
      </c>
    </row>
    <row r="16" spans="1:28" s="45" customFormat="1" ht="39.75" customHeight="1" x14ac:dyDescent="0.25">
      <c r="A16" s="34">
        <v>11</v>
      </c>
      <c r="B16" s="42" t="s">
        <v>23</v>
      </c>
      <c r="C16" s="44">
        <v>0</v>
      </c>
      <c r="D16" s="36">
        <f t="shared" si="0"/>
        <v>0</v>
      </c>
      <c r="E16" s="44">
        <v>0</v>
      </c>
      <c r="F16" s="33">
        <f t="shared" si="1"/>
        <v>0</v>
      </c>
      <c r="G16" s="44"/>
      <c r="H16" s="33" t="str">
        <f t="shared" si="2"/>
        <v/>
      </c>
      <c r="I16" s="44"/>
      <c r="J16" s="33" t="str">
        <f t="shared" si="3"/>
        <v/>
      </c>
      <c r="K16" s="44"/>
      <c r="L16" s="33" t="str">
        <f t="shared" si="4"/>
        <v/>
      </c>
      <c r="M16" s="44"/>
      <c r="N16" s="33" t="str">
        <f t="shared" si="5"/>
        <v/>
      </c>
      <c r="O16" s="44"/>
      <c r="P16" s="33" t="str">
        <f t="shared" si="6"/>
        <v/>
      </c>
      <c r="Q16" s="44"/>
      <c r="R16" s="33" t="str">
        <f t="shared" si="7"/>
        <v/>
      </c>
      <c r="S16" s="44"/>
      <c r="T16" s="33" t="str">
        <f t="shared" si="8"/>
        <v/>
      </c>
      <c r="U16" s="44"/>
      <c r="V16" s="33" t="str">
        <f t="shared" si="9"/>
        <v/>
      </c>
      <c r="W16" s="44"/>
      <c r="X16" s="33" t="str">
        <f t="shared" si="10"/>
        <v/>
      </c>
      <c r="Y16" s="44"/>
      <c r="Z16" s="33" t="str">
        <f t="shared" si="11"/>
        <v/>
      </c>
      <c r="AA16" s="48">
        <f t="shared" si="12"/>
        <v>0</v>
      </c>
      <c r="AB16" s="49">
        <f t="shared" si="13"/>
        <v>0</v>
      </c>
    </row>
    <row r="17" spans="1:28" s="45" customFormat="1" ht="39.75" customHeight="1" x14ac:dyDescent="0.25">
      <c r="A17" s="34">
        <v>12</v>
      </c>
      <c r="B17" s="42" t="s">
        <v>28</v>
      </c>
      <c r="C17" s="44">
        <v>38</v>
      </c>
      <c r="D17" s="36">
        <f t="shared" si="0"/>
        <v>0.17272727272727273</v>
      </c>
      <c r="E17" s="44">
        <v>49</v>
      </c>
      <c r="F17" s="33">
        <f t="shared" si="1"/>
        <v>0.18148148148148149</v>
      </c>
      <c r="G17" s="44"/>
      <c r="H17" s="33"/>
      <c r="I17" s="44"/>
      <c r="J17" s="33"/>
      <c r="K17" s="44"/>
      <c r="L17" s="33"/>
      <c r="M17" s="44"/>
      <c r="N17" s="33"/>
      <c r="O17" s="44"/>
      <c r="P17" s="33"/>
      <c r="Q17" s="44"/>
      <c r="R17" s="33"/>
      <c r="S17" s="44"/>
      <c r="T17" s="33"/>
      <c r="U17" s="44"/>
      <c r="V17" s="33"/>
      <c r="W17" s="44"/>
      <c r="X17" s="33"/>
      <c r="Y17" s="44"/>
      <c r="Z17" s="33"/>
      <c r="AA17" s="48">
        <f t="shared" si="12"/>
        <v>87</v>
      </c>
      <c r="AB17" s="49">
        <f t="shared" si="13"/>
        <v>0.17755102040816326</v>
      </c>
    </row>
    <row r="18" spans="1:28" s="45" customFormat="1" ht="21.75" customHeight="1" x14ac:dyDescent="0.25">
      <c r="A18" s="34">
        <v>13</v>
      </c>
      <c r="B18" s="41" t="s">
        <v>24</v>
      </c>
      <c r="C18" s="44">
        <v>16</v>
      </c>
      <c r="D18" s="36">
        <f t="shared" si="0"/>
        <v>7.2727272727272724E-2</v>
      </c>
      <c r="E18" s="44">
        <v>30</v>
      </c>
      <c r="F18" s="33">
        <f>IFERROR(E18/$E$19,"")</f>
        <v>0.1111111111111111</v>
      </c>
      <c r="G18" s="44"/>
      <c r="H18" s="33" t="str">
        <f>IFERROR(G18/$G$19,"")</f>
        <v/>
      </c>
      <c r="I18" s="44"/>
      <c r="J18" s="33" t="str">
        <f>IFERROR(I18/$I$19,"")</f>
        <v/>
      </c>
      <c r="K18" s="44"/>
      <c r="L18" s="33" t="str">
        <f>IFERROR(K18/$K$19,"")</f>
        <v/>
      </c>
      <c r="M18" s="44"/>
      <c r="N18" s="33" t="str">
        <f>IFERROR(M18/$M$19,"")</f>
        <v/>
      </c>
      <c r="O18" s="44"/>
      <c r="P18" s="33" t="str">
        <f>IFERROR(O18/$O$19,"")</f>
        <v/>
      </c>
      <c r="Q18" s="44"/>
      <c r="R18" s="33" t="str">
        <f>IFERROR(Q18/$Q$19,"")</f>
        <v/>
      </c>
      <c r="S18" s="44"/>
      <c r="T18" s="33" t="str">
        <f>IFERROR(S18/$S$19,"")</f>
        <v/>
      </c>
      <c r="U18" s="44"/>
      <c r="V18" s="33" t="str">
        <f>IFERROR(U18/$U$19,"")</f>
        <v/>
      </c>
      <c r="W18" s="44"/>
      <c r="X18" s="33" t="str">
        <f>IFERROR(W18/$W$19,"")</f>
        <v/>
      </c>
      <c r="Y18" s="44"/>
      <c r="Z18" s="33" t="str">
        <f>IFERROR(Y18/$Y$19,"")</f>
        <v/>
      </c>
      <c r="AA18" s="48">
        <f t="shared" si="12"/>
        <v>46</v>
      </c>
      <c r="AB18" s="49">
        <f t="shared" si="13"/>
        <v>9.3877551020408165E-2</v>
      </c>
    </row>
    <row r="19" spans="1:28" s="47" customFormat="1" ht="25.5" customHeight="1" x14ac:dyDescent="0.25">
      <c r="A19" s="76" t="s">
        <v>38</v>
      </c>
      <c r="B19" s="76"/>
      <c r="C19" s="39">
        <f>SUM(C6:C18)</f>
        <v>220</v>
      </c>
      <c r="D19" s="40">
        <f>SUM(D6:D18)</f>
        <v>0.99999999999999989</v>
      </c>
      <c r="E19" s="39">
        <f t="shared" ref="E19:Y19" si="14">SUM(E6:E18)</f>
        <v>270</v>
      </c>
      <c r="F19" s="40">
        <f>SUM(F6:F18)</f>
        <v>1</v>
      </c>
      <c r="G19" s="39">
        <f t="shared" si="14"/>
        <v>0</v>
      </c>
      <c r="H19" s="40">
        <f>SUM(H6:H18)</f>
        <v>0</v>
      </c>
      <c r="I19" s="39">
        <f t="shared" si="14"/>
        <v>0</v>
      </c>
      <c r="J19" s="40">
        <f>SUM(J6:J18)</f>
        <v>0</v>
      </c>
      <c r="K19" s="39">
        <f t="shared" si="14"/>
        <v>0</v>
      </c>
      <c r="L19" s="40">
        <f>SUM(L6:L18)</f>
        <v>0</v>
      </c>
      <c r="M19" s="39">
        <f t="shared" si="14"/>
        <v>0</v>
      </c>
      <c r="N19" s="40">
        <f>SUM(N6:N18)</f>
        <v>0</v>
      </c>
      <c r="O19" s="39">
        <f t="shared" si="14"/>
        <v>0</v>
      </c>
      <c r="P19" s="40">
        <f>SUM(P6:P18)</f>
        <v>0</v>
      </c>
      <c r="Q19" s="39">
        <f t="shared" si="14"/>
        <v>0</v>
      </c>
      <c r="R19" s="40">
        <f>SUM(R6:R18)</f>
        <v>0</v>
      </c>
      <c r="S19" s="39">
        <f t="shared" si="14"/>
        <v>0</v>
      </c>
      <c r="T19" s="40">
        <f>SUM(T6:T18)</f>
        <v>0</v>
      </c>
      <c r="U19" s="39">
        <f t="shared" si="14"/>
        <v>0</v>
      </c>
      <c r="V19" s="40">
        <f>SUM(V6:V18)</f>
        <v>0</v>
      </c>
      <c r="W19" s="39">
        <f t="shared" si="14"/>
        <v>0</v>
      </c>
      <c r="X19" s="40">
        <f>SUM(X6:X18)</f>
        <v>0</v>
      </c>
      <c r="Y19" s="39">
        <f t="shared" si="14"/>
        <v>0</v>
      </c>
      <c r="Z19" s="40">
        <f>SUM(Z6:Z18)</f>
        <v>0</v>
      </c>
      <c r="AA19" s="50">
        <f>SUM(AA6:AA18)</f>
        <v>490</v>
      </c>
      <c r="AB19" s="51"/>
    </row>
  </sheetData>
  <mergeCells count="30">
    <mergeCell ref="A19:B19"/>
    <mergeCell ref="A2:AB2"/>
    <mergeCell ref="K4:L4"/>
    <mergeCell ref="M4:N4"/>
    <mergeCell ref="O4:P4"/>
    <mergeCell ref="Q4:R4"/>
    <mergeCell ref="Q3:R3"/>
    <mergeCell ref="S3:T3"/>
    <mergeCell ref="U3:V3"/>
    <mergeCell ref="C3:D3"/>
    <mergeCell ref="E3:F3"/>
    <mergeCell ref="G3:H3"/>
    <mergeCell ref="I3:J3"/>
    <mergeCell ref="K3:L3"/>
    <mergeCell ref="W3:X3"/>
    <mergeCell ref="Y3:Z3"/>
    <mergeCell ref="AA3:AB3"/>
    <mergeCell ref="A4:A5"/>
    <mergeCell ref="B4:B5"/>
    <mergeCell ref="C4:D4"/>
    <mergeCell ref="E4:F4"/>
    <mergeCell ref="G4:H4"/>
    <mergeCell ref="I4:J4"/>
    <mergeCell ref="S4:T4"/>
    <mergeCell ref="U4:V4"/>
    <mergeCell ref="W4:X4"/>
    <mergeCell ref="Y4:Z4"/>
    <mergeCell ref="AA4:AB4"/>
    <mergeCell ref="M3:N3"/>
    <mergeCell ref="O3:P3"/>
  </mergeCells>
  <printOptions horizontalCentered="1"/>
  <pageMargins left="0" right="0" top="0.25" bottom="0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Գրավոր դիմումներ</vt:lpstr>
      <vt:lpstr>Բանավոր դիմումներ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Armine.Xachatryan</cp:lastModifiedBy>
  <cp:lastPrinted>2018-03-26T08:50:15Z</cp:lastPrinted>
  <dcterms:created xsi:type="dcterms:W3CDTF">2017-02-24T11:20:26Z</dcterms:created>
  <dcterms:modified xsi:type="dcterms:W3CDTF">2018-03-27T08:34:03Z</dcterms:modified>
</cp:coreProperties>
</file>