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80" windowWidth="20730" windowHeight="11700" tabRatio="650" activeTab="2"/>
  </bookViews>
  <sheets>
    <sheet name="Հ-01" sheetId="2" r:id="rId1"/>
    <sheet name="Հ-02" sheetId="1" r:id="rId2"/>
    <sheet name="Հ-03" sheetId="3" r:id="rId3"/>
    <sheet name="Հ-04" sheetId="4" r:id="rId4"/>
    <sheet name="Հ-05" sheetId="5" r:id="rId5"/>
    <sheet name="Հ-06" sheetId="6" r:id="rId6"/>
    <sheet name="Հ-07" sheetId="7" r:id="rId7"/>
    <sheet name="Հ-08" sheetId="8" r:id="rId8"/>
    <sheet name="Հ-09" sheetId="9" r:id="rId9"/>
    <sheet name="Հ-10" sheetId="10" r:id="rId10"/>
    <sheet name="Հ-11" sheetId="11" r:id="rId11"/>
    <sheet name="Հ-12" sheetId="12" r:id="rId12"/>
    <sheet name="Հ-1-ին եռ" sheetId="13" r:id="rId13"/>
    <sheet name="Հ-2-րդ եռ." sheetId="14" r:id="rId14"/>
    <sheet name="Հ-3-րդ եռ." sheetId="15" r:id="rId15"/>
    <sheet name="Հ-4-րդ եռ." sheetId="16" r:id="rId16"/>
    <sheet name="Հ-1-ին կիս." sheetId="17" r:id="rId17"/>
    <sheet name="Հ-2-րդ կիս." sheetId="18" r:id="rId18"/>
    <sheet name="2021" sheetId="19" r:id="rId19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8" l="1"/>
  <c r="E19" i="18"/>
  <c r="E17" i="18"/>
  <c r="C18" i="18"/>
  <c r="C19" i="18"/>
  <c r="C17" i="18"/>
  <c r="E4" i="18" l="1"/>
  <c r="E5" i="18"/>
  <c r="E6" i="18"/>
  <c r="E7" i="18"/>
  <c r="E8" i="18"/>
  <c r="E9" i="18"/>
  <c r="E10" i="18"/>
  <c r="E11" i="18"/>
  <c r="E12" i="18"/>
  <c r="E13" i="18"/>
  <c r="E14" i="18"/>
  <c r="E3" i="18"/>
  <c r="C4" i="18"/>
  <c r="C5" i="18"/>
  <c r="C6" i="18"/>
  <c r="C7" i="18"/>
  <c r="C8" i="18"/>
  <c r="C9" i="18"/>
  <c r="C10" i="18"/>
  <c r="C11" i="18"/>
  <c r="C12" i="18"/>
  <c r="C13" i="18"/>
  <c r="C14" i="18"/>
  <c r="C3" i="18"/>
  <c r="E18" i="17"/>
  <c r="E18" i="19" s="1"/>
  <c r="E19" i="17"/>
  <c r="E19" i="19" s="1"/>
  <c r="E17" i="17"/>
  <c r="E17" i="19" s="1"/>
  <c r="E4" i="17"/>
  <c r="E5" i="17"/>
  <c r="E6" i="17"/>
  <c r="E7" i="17"/>
  <c r="E8" i="17"/>
  <c r="E9" i="17"/>
  <c r="E10" i="17"/>
  <c r="E11" i="17"/>
  <c r="E12" i="17"/>
  <c r="E13" i="17"/>
  <c r="E14" i="17"/>
  <c r="E3" i="17"/>
  <c r="C18" i="17"/>
  <c r="C18" i="19" s="1"/>
  <c r="C19" i="17"/>
  <c r="C19" i="19" s="1"/>
  <c r="C17" i="17"/>
  <c r="C17" i="19" s="1"/>
  <c r="C4" i="17"/>
  <c r="C4" i="19" s="1"/>
  <c r="C5" i="17"/>
  <c r="C6" i="17"/>
  <c r="C7" i="17"/>
  <c r="C8" i="17"/>
  <c r="C8" i="19" s="1"/>
  <c r="C9" i="17"/>
  <c r="C10" i="17"/>
  <c r="C11" i="17"/>
  <c r="C12" i="17"/>
  <c r="C12" i="19" s="1"/>
  <c r="C13" i="17"/>
  <c r="C14" i="17"/>
  <c r="C3" i="17"/>
  <c r="E18" i="16"/>
  <c r="E19" i="16"/>
  <c r="E17" i="16"/>
  <c r="C18" i="16"/>
  <c r="C19" i="16"/>
  <c r="E4" i="16"/>
  <c r="E5" i="16"/>
  <c r="E6" i="16"/>
  <c r="E7" i="16"/>
  <c r="E8" i="16"/>
  <c r="E9" i="16"/>
  <c r="E10" i="16"/>
  <c r="E11" i="16"/>
  <c r="E12" i="16"/>
  <c r="E13" i="16"/>
  <c r="E14" i="16"/>
  <c r="E3" i="16"/>
  <c r="C17" i="16"/>
  <c r="C4" i="16"/>
  <c r="C5" i="16"/>
  <c r="C6" i="16"/>
  <c r="C7" i="16"/>
  <c r="C8" i="16"/>
  <c r="C9" i="16"/>
  <c r="C10" i="16"/>
  <c r="C11" i="16"/>
  <c r="C12" i="16"/>
  <c r="C13" i="16"/>
  <c r="C14" i="16"/>
  <c r="C3" i="16"/>
  <c r="E18" i="15"/>
  <c r="E19" i="15"/>
  <c r="E17" i="15"/>
  <c r="E4" i="15"/>
  <c r="E5" i="15"/>
  <c r="E6" i="15"/>
  <c r="E7" i="15"/>
  <c r="E8" i="15"/>
  <c r="E9" i="15"/>
  <c r="E10" i="15"/>
  <c r="E11" i="15"/>
  <c r="E12" i="15"/>
  <c r="E13" i="15"/>
  <c r="E14" i="15"/>
  <c r="E3" i="15"/>
  <c r="C18" i="15"/>
  <c r="C19" i="15"/>
  <c r="C17" i="15"/>
  <c r="C4" i="15"/>
  <c r="C5" i="15"/>
  <c r="C6" i="15"/>
  <c r="C7" i="15"/>
  <c r="C8" i="15"/>
  <c r="C9" i="15"/>
  <c r="C10" i="15"/>
  <c r="C11" i="15"/>
  <c r="C12" i="15"/>
  <c r="C13" i="15"/>
  <c r="C14" i="15"/>
  <c r="C3" i="15"/>
  <c r="E18" i="14"/>
  <c r="E19" i="14"/>
  <c r="E17" i="14"/>
  <c r="C18" i="14"/>
  <c r="C19" i="14"/>
  <c r="C17" i="14"/>
  <c r="E4" i="14"/>
  <c r="E5" i="14"/>
  <c r="E6" i="14"/>
  <c r="E7" i="14"/>
  <c r="E8" i="14"/>
  <c r="E9" i="14"/>
  <c r="E10" i="14"/>
  <c r="E11" i="14"/>
  <c r="E12" i="14"/>
  <c r="E13" i="14"/>
  <c r="E14" i="14"/>
  <c r="E3" i="14"/>
  <c r="C4" i="14"/>
  <c r="G4" i="14" s="1"/>
  <c r="F4" i="14" s="1"/>
  <c r="C5" i="14"/>
  <c r="C6" i="14"/>
  <c r="C7" i="14"/>
  <c r="C8" i="14"/>
  <c r="G8" i="14" s="1"/>
  <c r="F8" i="14" s="1"/>
  <c r="C9" i="14"/>
  <c r="C10" i="14"/>
  <c r="C11" i="14"/>
  <c r="C12" i="14"/>
  <c r="C13" i="14"/>
  <c r="C14" i="14"/>
  <c r="C3" i="14"/>
  <c r="E18" i="13"/>
  <c r="E19" i="13"/>
  <c r="E17" i="13"/>
  <c r="C18" i="13"/>
  <c r="C19" i="13"/>
  <c r="C17" i="13"/>
  <c r="E4" i="13"/>
  <c r="E5" i="13"/>
  <c r="E6" i="13"/>
  <c r="E7" i="13"/>
  <c r="E8" i="13"/>
  <c r="E9" i="13"/>
  <c r="E10" i="13"/>
  <c r="E11" i="13"/>
  <c r="E12" i="13"/>
  <c r="E13" i="13"/>
  <c r="E14" i="13"/>
  <c r="E3" i="13"/>
  <c r="C4" i="13"/>
  <c r="C5" i="13"/>
  <c r="C6" i="13"/>
  <c r="C7" i="13"/>
  <c r="C8" i="13"/>
  <c r="C9" i="13"/>
  <c r="C10" i="13"/>
  <c r="C11" i="13"/>
  <c r="C12" i="13"/>
  <c r="C13" i="13"/>
  <c r="C14" i="13"/>
  <c r="C3" i="13"/>
  <c r="G19" i="12"/>
  <c r="F19" i="12" s="1"/>
  <c r="G18" i="12"/>
  <c r="F18" i="12" s="1"/>
  <c r="G17" i="12"/>
  <c r="F17" i="12" s="1"/>
  <c r="G14" i="12"/>
  <c r="F14" i="12" s="1"/>
  <c r="G13" i="12"/>
  <c r="F13" i="12" s="1"/>
  <c r="G12" i="12"/>
  <c r="F12" i="12" s="1"/>
  <c r="G11" i="12"/>
  <c r="F11" i="12" s="1"/>
  <c r="G10" i="12"/>
  <c r="F10" i="12" s="1"/>
  <c r="G9" i="12"/>
  <c r="F9" i="12" s="1"/>
  <c r="G8" i="12"/>
  <c r="F8" i="12" s="1"/>
  <c r="G7" i="12"/>
  <c r="F7" i="12" s="1"/>
  <c r="G6" i="12"/>
  <c r="F6" i="12" s="1"/>
  <c r="G5" i="12"/>
  <c r="F5" i="12" s="1"/>
  <c r="G4" i="12"/>
  <c r="F4" i="12" s="1"/>
  <c r="G3" i="12"/>
  <c r="F3" i="12" s="1"/>
  <c r="G19" i="11"/>
  <c r="F19" i="11" s="1"/>
  <c r="G18" i="11"/>
  <c r="F18" i="11" s="1"/>
  <c r="G17" i="11"/>
  <c r="F17" i="11" s="1"/>
  <c r="G14" i="11"/>
  <c r="F14" i="11" s="1"/>
  <c r="G13" i="11"/>
  <c r="F13" i="11" s="1"/>
  <c r="G12" i="11"/>
  <c r="F12" i="11" s="1"/>
  <c r="G11" i="11"/>
  <c r="F11" i="11" s="1"/>
  <c r="G10" i="11"/>
  <c r="F10" i="11" s="1"/>
  <c r="G9" i="11"/>
  <c r="F9" i="11" s="1"/>
  <c r="G8" i="11"/>
  <c r="F8" i="11" s="1"/>
  <c r="G7" i="11"/>
  <c r="F7" i="11" s="1"/>
  <c r="G6" i="11"/>
  <c r="F6" i="11" s="1"/>
  <c r="G5" i="11"/>
  <c r="F5" i="11" s="1"/>
  <c r="G4" i="11"/>
  <c r="F4" i="11" s="1"/>
  <c r="G3" i="11"/>
  <c r="F3" i="11" s="1"/>
  <c r="G19" i="10"/>
  <c r="F19" i="10" s="1"/>
  <c r="G18" i="10"/>
  <c r="F18" i="10" s="1"/>
  <c r="G17" i="10"/>
  <c r="F17" i="10" s="1"/>
  <c r="G14" i="10"/>
  <c r="F14" i="10" s="1"/>
  <c r="G13" i="10"/>
  <c r="F13" i="10" s="1"/>
  <c r="G12" i="10"/>
  <c r="F12" i="10" s="1"/>
  <c r="G11" i="10"/>
  <c r="F11" i="10" s="1"/>
  <c r="G10" i="10"/>
  <c r="F10" i="10" s="1"/>
  <c r="G9" i="10"/>
  <c r="F9" i="10" s="1"/>
  <c r="G8" i="10"/>
  <c r="F8" i="10" s="1"/>
  <c r="G7" i="10"/>
  <c r="F7" i="10" s="1"/>
  <c r="G6" i="10"/>
  <c r="F6" i="10" s="1"/>
  <c r="G5" i="10"/>
  <c r="F5" i="10" s="1"/>
  <c r="G4" i="10"/>
  <c r="F4" i="10" s="1"/>
  <c r="G3" i="10"/>
  <c r="F3" i="10" s="1"/>
  <c r="G19" i="9"/>
  <c r="F19" i="9" s="1"/>
  <c r="G18" i="9"/>
  <c r="F18" i="9" s="1"/>
  <c r="G17" i="9"/>
  <c r="F17" i="9" s="1"/>
  <c r="G14" i="9"/>
  <c r="F14" i="9" s="1"/>
  <c r="G13" i="9"/>
  <c r="F13" i="9" s="1"/>
  <c r="G12" i="9"/>
  <c r="F12" i="9" s="1"/>
  <c r="G11" i="9"/>
  <c r="F11" i="9" s="1"/>
  <c r="G10" i="9"/>
  <c r="F10" i="9" s="1"/>
  <c r="G9" i="9"/>
  <c r="F9" i="9" s="1"/>
  <c r="G8" i="9"/>
  <c r="F8" i="9" s="1"/>
  <c r="G7" i="9"/>
  <c r="F7" i="9" s="1"/>
  <c r="G6" i="9"/>
  <c r="F6" i="9" s="1"/>
  <c r="G5" i="9"/>
  <c r="F5" i="9" s="1"/>
  <c r="G4" i="9"/>
  <c r="F4" i="9" s="1"/>
  <c r="G3" i="9"/>
  <c r="F3" i="9" s="1"/>
  <c r="G19" i="8"/>
  <c r="F19" i="8" s="1"/>
  <c r="G18" i="8"/>
  <c r="F18" i="8" s="1"/>
  <c r="G17" i="8"/>
  <c r="F17" i="8" s="1"/>
  <c r="G14" i="8"/>
  <c r="F14" i="8" s="1"/>
  <c r="G13" i="8"/>
  <c r="F13" i="8" s="1"/>
  <c r="G12" i="8"/>
  <c r="F12" i="8" s="1"/>
  <c r="G11" i="8"/>
  <c r="F11" i="8" s="1"/>
  <c r="G10" i="8"/>
  <c r="F10" i="8" s="1"/>
  <c r="G9" i="8"/>
  <c r="F9" i="8" s="1"/>
  <c r="G8" i="8"/>
  <c r="F8" i="8" s="1"/>
  <c r="G7" i="8"/>
  <c r="F7" i="8" s="1"/>
  <c r="G6" i="8"/>
  <c r="F6" i="8" s="1"/>
  <c r="G5" i="8"/>
  <c r="F5" i="8" s="1"/>
  <c r="G4" i="8"/>
  <c r="F4" i="8" s="1"/>
  <c r="G3" i="8"/>
  <c r="F3" i="8" s="1"/>
  <c r="G19" i="7"/>
  <c r="F19" i="7" s="1"/>
  <c r="G18" i="7"/>
  <c r="F18" i="7" s="1"/>
  <c r="G17" i="7"/>
  <c r="F17" i="7" s="1"/>
  <c r="G14" i="7"/>
  <c r="F14" i="7" s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 s="1"/>
  <c r="G7" i="7"/>
  <c r="F7" i="7" s="1"/>
  <c r="G6" i="7"/>
  <c r="F6" i="7" s="1"/>
  <c r="G5" i="7"/>
  <c r="F5" i="7" s="1"/>
  <c r="G4" i="7"/>
  <c r="F4" i="7" s="1"/>
  <c r="G3" i="7"/>
  <c r="F3" i="7" s="1"/>
  <c r="G19" i="6"/>
  <c r="F19" i="6" s="1"/>
  <c r="G18" i="6"/>
  <c r="F18" i="6" s="1"/>
  <c r="G17" i="6"/>
  <c r="F17" i="6" s="1"/>
  <c r="G14" i="6"/>
  <c r="F14" i="6" s="1"/>
  <c r="G13" i="6"/>
  <c r="F13" i="6" s="1"/>
  <c r="G12" i="6"/>
  <c r="F12" i="6" s="1"/>
  <c r="G11" i="6"/>
  <c r="F11" i="6" s="1"/>
  <c r="G10" i="6"/>
  <c r="F10" i="6" s="1"/>
  <c r="G9" i="6"/>
  <c r="F9" i="6" s="1"/>
  <c r="G8" i="6"/>
  <c r="F8" i="6" s="1"/>
  <c r="G7" i="6"/>
  <c r="F7" i="6" s="1"/>
  <c r="G6" i="6"/>
  <c r="F6" i="6" s="1"/>
  <c r="G5" i="6"/>
  <c r="F5" i="6" s="1"/>
  <c r="G4" i="6"/>
  <c r="F4" i="6" s="1"/>
  <c r="G3" i="6"/>
  <c r="F3" i="6" s="1"/>
  <c r="G19" i="5"/>
  <c r="F19" i="5" s="1"/>
  <c r="G18" i="5"/>
  <c r="F18" i="5" s="1"/>
  <c r="G17" i="5"/>
  <c r="F17" i="5" s="1"/>
  <c r="G14" i="5"/>
  <c r="F14" i="5" s="1"/>
  <c r="G13" i="5"/>
  <c r="F13" i="5" s="1"/>
  <c r="G12" i="5"/>
  <c r="F12" i="5" s="1"/>
  <c r="G11" i="5"/>
  <c r="F11" i="5" s="1"/>
  <c r="G10" i="5"/>
  <c r="F10" i="5" s="1"/>
  <c r="G9" i="5"/>
  <c r="F9" i="5" s="1"/>
  <c r="G8" i="5"/>
  <c r="F8" i="5" s="1"/>
  <c r="G7" i="5"/>
  <c r="F7" i="5" s="1"/>
  <c r="G6" i="5"/>
  <c r="F6" i="5" s="1"/>
  <c r="G5" i="5"/>
  <c r="F5" i="5" s="1"/>
  <c r="G4" i="5"/>
  <c r="F4" i="5" s="1"/>
  <c r="G3" i="5"/>
  <c r="F3" i="5" s="1"/>
  <c r="G19" i="4"/>
  <c r="F19" i="4" s="1"/>
  <c r="G18" i="4"/>
  <c r="F18" i="4" s="1"/>
  <c r="G17" i="4"/>
  <c r="F17" i="4" s="1"/>
  <c r="G14" i="4"/>
  <c r="F14" i="4" s="1"/>
  <c r="G13" i="4"/>
  <c r="F13" i="4" s="1"/>
  <c r="G12" i="4"/>
  <c r="F12" i="4" s="1"/>
  <c r="G11" i="4"/>
  <c r="F11" i="4" s="1"/>
  <c r="G10" i="4"/>
  <c r="F10" i="4" s="1"/>
  <c r="G9" i="4"/>
  <c r="F9" i="4" s="1"/>
  <c r="G8" i="4"/>
  <c r="F8" i="4" s="1"/>
  <c r="G7" i="4"/>
  <c r="F7" i="4" s="1"/>
  <c r="G6" i="4"/>
  <c r="F6" i="4" s="1"/>
  <c r="G5" i="4"/>
  <c r="F5" i="4" s="1"/>
  <c r="G4" i="4"/>
  <c r="F4" i="4" s="1"/>
  <c r="G3" i="4"/>
  <c r="F3" i="4" s="1"/>
  <c r="G19" i="3"/>
  <c r="F19" i="3" s="1"/>
  <c r="G18" i="3"/>
  <c r="F18" i="3" s="1"/>
  <c r="G17" i="3"/>
  <c r="F17" i="3" s="1"/>
  <c r="G14" i="3"/>
  <c r="F14" i="3" s="1"/>
  <c r="G13" i="3"/>
  <c r="F13" i="3" s="1"/>
  <c r="G12" i="3"/>
  <c r="F12" i="3" s="1"/>
  <c r="G11" i="3"/>
  <c r="F11" i="3" s="1"/>
  <c r="G10" i="3"/>
  <c r="F10" i="3" s="1"/>
  <c r="G9" i="3"/>
  <c r="F9" i="3" s="1"/>
  <c r="G8" i="3"/>
  <c r="F8" i="3" s="1"/>
  <c r="G7" i="3"/>
  <c r="F7" i="3" s="1"/>
  <c r="G6" i="3"/>
  <c r="F6" i="3" s="1"/>
  <c r="G5" i="3"/>
  <c r="F5" i="3" s="1"/>
  <c r="G4" i="3"/>
  <c r="F4" i="3" s="1"/>
  <c r="G3" i="3"/>
  <c r="F3" i="3" s="1"/>
  <c r="G19" i="1"/>
  <c r="F19" i="1" s="1"/>
  <c r="G18" i="1"/>
  <c r="F18" i="1" s="1"/>
  <c r="G17" i="1"/>
  <c r="F17" i="1" s="1"/>
  <c r="G14" i="1"/>
  <c r="F14" i="1" s="1"/>
  <c r="G13" i="1"/>
  <c r="F13" i="1" s="1"/>
  <c r="G12" i="1"/>
  <c r="F12" i="1" s="1"/>
  <c r="G11" i="1"/>
  <c r="F11" i="1" s="1"/>
  <c r="G10" i="1"/>
  <c r="F10" i="1" s="1"/>
  <c r="G9" i="1"/>
  <c r="F9" i="1" s="1"/>
  <c r="G8" i="1"/>
  <c r="F8" i="1" s="1"/>
  <c r="G7" i="1"/>
  <c r="F7" i="1" s="1"/>
  <c r="G6" i="1"/>
  <c r="F6" i="1" s="1"/>
  <c r="G5" i="1"/>
  <c r="F5" i="1" s="1"/>
  <c r="G4" i="1"/>
  <c r="F4" i="1" s="1"/>
  <c r="G3" i="1"/>
  <c r="F3" i="1" s="1"/>
  <c r="E12" i="19" l="1"/>
  <c r="G12" i="19" s="1"/>
  <c r="F12" i="19" s="1"/>
  <c r="E8" i="19"/>
  <c r="G8" i="19" s="1"/>
  <c r="F8" i="19" s="1"/>
  <c r="E4" i="19"/>
  <c r="G4" i="19" s="1"/>
  <c r="F4" i="19" s="1"/>
  <c r="C13" i="19"/>
  <c r="C9" i="19"/>
  <c r="E13" i="19"/>
  <c r="E9" i="19"/>
  <c r="E5" i="19"/>
  <c r="E3" i="19"/>
  <c r="E7" i="19"/>
  <c r="C3" i="19"/>
  <c r="C11" i="19"/>
  <c r="C7" i="19"/>
  <c r="E14" i="19"/>
  <c r="E10" i="19"/>
  <c r="E6" i="19"/>
  <c r="E11" i="19"/>
  <c r="C14" i="19"/>
  <c r="C10" i="19"/>
  <c r="C6" i="19"/>
  <c r="G13" i="14"/>
  <c r="F13" i="14" s="1"/>
  <c r="G9" i="14"/>
  <c r="F9" i="14" s="1"/>
  <c r="G5" i="14"/>
  <c r="F5" i="14" s="1"/>
  <c r="G19" i="14"/>
  <c r="F19" i="14" s="1"/>
  <c r="G7" i="13"/>
  <c r="F7" i="13" s="1"/>
  <c r="G3" i="13"/>
  <c r="F3" i="13" s="1"/>
  <c r="G3" i="16"/>
  <c r="F3" i="16" s="1"/>
  <c r="G13" i="15"/>
  <c r="F13" i="15" s="1"/>
  <c r="G12" i="15"/>
  <c r="F12" i="15" s="1"/>
  <c r="G8" i="15"/>
  <c r="F8" i="15" s="1"/>
  <c r="G4" i="15"/>
  <c r="F4" i="15" s="1"/>
  <c r="G18" i="15"/>
  <c r="F18" i="15" s="1"/>
  <c r="G11" i="13"/>
  <c r="F11" i="13" s="1"/>
  <c r="G18" i="13"/>
  <c r="F18" i="13" s="1"/>
  <c r="G14" i="13"/>
  <c r="F14" i="13" s="1"/>
  <c r="G6" i="13"/>
  <c r="F6" i="13" s="1"/>
  <c r="G13" i="17"/>
  <c r="F13" i="17" s="1"/>
  <c r="G5" i="17"/>
  <c r="F5" i="17" s="1"/>
  <c r="G8" i="17"/>
  <c r="F8" i="17" s="1"/>
  <c r="G4" i="17"/>
  <c r="F4" i="17" s="1"/>
  <c r="G17" i="16"/>
  <c r="F17" i="16" s="1"/>
  <c r="G13" i="16"/>
  <c r="F13" i="16" s="1"/>
  <c r="G11" i="16"/>
  <c r="F11" i="16" s="1"/>
  <c r="G11" i="18"/>
  <c r="F11" i="18" s="1"/>
  <c r="G19" i="16"/>
  <c r="F19" i="16" s="1"/>
  <c r="G19" i="18"/>
  <c r="F19" i="18" s="1"/>
  <c r="G14" i="18"/>
  <c r="F14" i="18" s="1"/>
  <c r="G12" i="16"/>
  <c r="F12" i="16" s="1"/>
  <c r="G10" i="18"/>
  <c r="F10" i="18" s="1"/>
  <c r="G8" i="16"/>
  <c r="F8" i="16" s="1"/>
  <c r="G6" i="18"/>
  <c r="F6" i="18" s="1"/>
  <c r="G4" i="16"/>
  <c r="F4" i="16" s="1"/>
  <c r="G9" i="16"/>
  <c r="F9" i="16" s="1"/>
  <c r="G5" i="16"/>
  <c r="F5" i="16" s="1"/>
  <c r="G18" i="16"/>
  <c r="F18" i="16" s="1"/>
  <c r="G10" i="13"/>
  <c r="F10" i="13" s="1"/>
  <c r="G8" i="18"/>
  <c r="F8" i="18" s="1"/>
  <c r="G7" i="15"/>
  <c r="F7" i="15" s="1"/>
  <c r="G3" i="18"/>
  <c r="F3" i="18" s="1"/>
  <c r="G17" i="13"/>
  <c r="F17" i="13" s="1"/>
  <c r="G10" i="14"/>
  <c r="F10" i="14" s="1"/>
  <c r="G11" i="15"/>
  <c r="F11" i="15" s="1"/>
  <c r="G17" i="17"/>
  <c r="F17" i="17" s="1"/>
  <c r="G4" i="18"/>
  <c r="F4" i="18" s="1"/>
  <c r="G14" i="15"/>
  <c r="F14" i="15" s="1"/>
  <c r="G10" i="15"/>
  <c r="F10" i="15" s="1"/>
  <c r="G5" i="15"/>
  <c r="F5" i="15" s="1"/>
  <c r="G7" i="16"/>
  <c r="F7" i="16" s="1"/>
  <c r="G19" i="13"/>
  <c r="F19" i="13" s="1"/>
  <c r="G18" i="18"/>
  <c r="F18" i="18" s="1"/>
  <c r="G12" i="18"/>
  <c r="F12" i="18" s="1"/>
  <c r="G6" i="14"/>
  <c r="F6" i="14" s="1"/>
  <c r="G9" i="15"/>
  <c r="F9" i="15" s="1"/>
  <c r="G3" i="15"/>
  <c r="F3" i="15" s="1"/>
  <c r="G17" i="15"/>
  <c r="F17" i="15" s="1"/>
  <c r="G13" i="18"/>
  <c r="F13" i="18" s="1"/>
  <c r="G9" i="18"/>
  <c r="F9" i="18" s="1"/>
  <c r="G6" i="15"/>
  <c r="F6" i="15" s="1"/>
  <c r="G5" i="18"/>
  <c r="F5" i="18" s="1"/>
  <c r="G7" i="18"/>
  <c r="F7" i="18" s="1"/>
  <c r="G9" i="13"/>
  <c r="F9" i="13" s="1"/>
  <c r="G12" i="13"/>
  <c r="F12" i="13" s="1"/>
  <c r="G8" i="13"/>
  <c r="F8" i="13" s="1"/>
  <c r="G4" i="13"/>
  <c r="F4" i="13" s="1"/>
  <c r="G13" i="13"/>
  <c r="F13" i="13" s="1"/>
  <c r="G5" i="13"/>
  <c r="F5" i="13" s="1"/>
  <c r="G19" i="15"/>
  <c r="F19" i="15" s="1"/>
  <c r="G14" i="16"/>
  <c r="F14" i="16" s="1"/>
  <c r="G10" i="16"/>
  <c r="F10" i="16" s="1"/>
  <c r="G6" i="16"/>
  <c r="F6" i="16" s="1"/>
  <c r="G11" i="14"/>
  <c r="F11" i="14" s="1"/>
  <c r="G7" i="17"/>
  <c r="F7" i="17" s="1"/>
  <c r="G6" i="17"/>
  <c r="F6" i="17" s="1"/>
  <c r="G18" i="14"/>
  <c r="F18" i="14" s="1"/>
  <c r="G14" i="14"/>
  <c r="F14" i="14" s="1"/>
  <c r="G11" i="17"/>
  <c r="F11" i="17" s="1"/>
  <c r="G17" i="19"/>
  <c r="F17" i="19" s="1"/>
  <c r="G14" i="17"/>
  <c r="F14" i="17" s="1"/>
  <c r="G19" i="17"/>
  <c r="F19" i="17" s="1"/>
  <c r="G9" i="17"/>
  <c r="F9" i="17" s="1"/>
  <c r="G17" i="18"/>
  <c r="F17" i="18" s="1"/>
  <c r="G19" i="19"/>
  <c r="F19" i="19" s="1"/>
  <c r="G12" i="14"/>
  <c r="F12" i="14" s="1"/>
  <c r="G12" i="17"/>
  <c r="F12" i="17" s="1"/>
  <c r="G17" i="14"/>
  <c r="F17" i="14" s="1"/>
  <c r="G18" i="17"/>
  <c r="F18" i="17" s="1"/>
  <c r="G18" i="19"/>
  <c r="F18" i="19" s="1"/>
  <c r="G10" i="17"/>
  <c r="F10" i="17" s="1"/>
  <c r="G7" i="14"/>
  <c r="F7" i="14" s="1"/>
  <c r="G3" i="14"/>
  <c r="F3" i="14" s="1"/>
  <c r="G3" i="17"/>
  <c r="F3" i="17" s="1"/>
  <c r="G17" i="2"/>
  <c r="F17" i="2" s="1"/>
  <c r="G18" i="2"/>
  <c r="F18" i="2" s="1"/>
  <c r="G19" i="2"/>
  <c r="F19" i="2" s="1"/>
  <c r="G4" i="2"/>
  <c r="F4" i="2" s="1"/>
  <c r="G5" i="2"/>
  <c r="F5" i="2" s="1"/>
  <c r="G6" i="2"/>
  <c r="F6" i="2" s="1"/>
  <c r="G7" i="2"/>
  <c r="F7" i="2" s="1"/>
  <c r="G8" i="2"/>
  <c r="F8" i="2" s="1"/>
  <c r="G9" i="2"/>
  <c r="F9" i="2" s="1"/>
  <c r="G10" i="2"/>
  <c r="F10" i="2" s="1"/>
  <c r="G11" i="2"/>
  <c r="F11" i="2" s="1"/>
  <c r="G12" i="2"/>
  <c r="F12" i="2" s="1"/>
  <c r="G13" i="2"/>
  <c r="F13" i="2" s="1"/>
  <c r="G14" i="2"/>
  <c r="F14" i="2" s="1"/>
  <c r="G3" i="2"/>
  <c r="F3" i="2" s="1"/>
  <c r="G5" i="19" l="1"/>
  <c r="F5" i="19" s="1"/>
  <c r="G9" i="19"/>
  <c r="F9" i="19" s="1"/>
  <c r="G14" i="19"/>
  <c r="F14" i="19" s="1"/>
  <c r="G13" i="19"/>
  <c r="F13" i="19" s="1"/>
  <c r="G3" i="19"/>
  <c r="F3" i="19" s="1"/>
  <c r="G7" i="19"/>
  <c r="F7" i="19" s="1"/>
  <c r="G10" i="19"/>
  <c r="F10" i="19" s="1"/>
  <c r="G11" i="19"/>
  <c r="F11" i="19" s="1"/>
  <c r="G6" i="19"/>
  <c r="F6" i="19" s="1"/>
</calcChain>
</file>

<file path=xl/sharedStrings.xml><?xml version="1.0" encoding="utf-8"?>
<sst xmlns="http://schemas.openxmlformats.org/spreadsheetml/2006/main" count="685" uniqueCount="162">
  <si>
    <t>Պաշտոնական գրություններ</t>
  </si>
  <si>
    <t>Քաղաքացիների դիմումներ</t>
  </si>
  <si>
    <t>ա. Գրավոր դիմումներ</t>
  </si>
  <si>
    <t>բ.  Բանավոր դիմումներ</t>
  </si>
  <si>
    <t>Ընդունելության բաժին դիմած քաղաքացիների թիվը</t>
  </si>
  <si>
    <t>Ներքին փաստաշրջանառություն</t>
  </si>
  <si>
    <t>ՀՀ վարչապետի հանձնարարականներ</t>
  </si>
  <si>
    <t>Հսկողական փաստաթղթեր</t>
  </si>
  <si>
    <t>Ելից փաստաթղթերի ընդհանուր քանակ</t>
  </si>
  <si>
    <t>Մտից փաստաթղթերի ընդհանուր քանակ</t>
  </si>
  <si>
    <t>Դիմումների պատասխաններ</t>
  </si>
  <si>
    <t>Համեմատություն</t>
  </si>
  <si>
    <t>Գրություններ</t>
  </si>
  <si>
    <t xml:space="preserve">գ. Ինֆո-տեղեկատվական կենտրոն ընդունարան       </t>
  </si>
  <si>
    <t xml:space="preserve">Պաշտոնական գրություններ, որից՝ 0 իրավական նախագիծ    </t>
  </si>
  <si>
    <t>Գրություններ, , որից՝ 0-օրենսդրական ակտի նախագիծ</t>
  </si>
  <si>
    <t>Գրություններ, որից՝46-օրենսդրական ակտի նախագիծ</t>
  </si>
  <si>
    <t xml:space="preserve">Պաշտոնական գրություններ, որից՝ 56 իրավական նախագիծ    </t>
  </si>
  <si>
    <t>ա. Գրավոր դիմումներ, որից՝ 36 -ԹԵԺ ԳԻԾ</t>
  </si>
  <si>
    <r>
      <t xml:space="preserve">2020Թ.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</si>
  <si>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Գրություններ, որից՝  26- իրավական ակտի նախագիծ      </t>
  </si>
  <si>
    <t xml:space="preserve">Պաշտոնական գրություններ, որից՝ 34- իրավական նախագիծ    </t>
  </si>
  <si>
    <t>ա. Գրավոր դիմումներ, որից՝ 11 - ԹԵԺ ԳԻԾ</t>
  </si>
  <si>
    <r>
      <t xml:space="preserve">2020Թ.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</si>
  <si>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</si>
  <si>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</si>
  <si>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  Քարտուղաության կողմից  կատարված  2019-2020թթ հունվար ամսվա մտից և ներքին փաստաթղթերի վերաբերյալ համեմատական վերլուծություն </t>
  </si>
  <si>
    <t>Մտից և ներքին փաստաթղթերի ընդհանուր քանակ,  որից ներքին՝ 2725</t>
  </si>
  <si>
    <t>ա. Գրավոր դիմումներ, որից՝  19-ԹԵԺ ԳԻԾ</t>
  </si>
  <si>
    <t>Մտից փաստաթղթերի ընդհանուր քանակ,  որից ներքին՝ 1206</t>
  </si>
  <si>
    <t>Գրություններ, որից՝ 56-օրենսդրական ակտի նախագիծ</t>
  </si>
  <si>
    <t>ա. Գրավոր դիմումներ, որից՝57 -ԹԵԺ ԳԻԾ</t>
  </si>
  <si>
    <t>ա. Գրավոր դիմումներ, որից՝ 6-ԹԵԺ ԳԻԾ</t>
  </si>
  <si>
    <t>ա. Գրավոր դիմումներ, որից՝ -36 ԹԵԺ ԳԻԾ</t>
  </si>
  <si>
    <t>Գրություններ, որից՝ 878-օրենսդրական ակտի նախագիծ</t>
  </si>
  <si>
    <t>Մտից փաստաթղթերի ընդհանուր քանակ, որից ներքին՝ 17593</t>
  </si>
  <si>
    <t>Մտից փաստաթղթերի ընդհանուր քանակ, որից ներքին՝ 48473</t>
  </si>
  <si>
    <t>Պաշտոնական գրություններ, որից՝ -780 օրենսդրական ակտի նախագիծ</t>
  </si>
  <si>
    <r>
      <t xml:space="preserve">2020Թ. ՀՈՒՆՎԱՐ ԱՄՍՎԱ ԺԱՄԱՆԱԿԱՀԱՏՎԱԾՈՒՄ ԿԱՏԱՐՎԱԾ  </t>
    </r>
    <r>
      <rPr>
        <b/>
        <sz val="10"/>
        <color rgb="FF00B050"/>
        <rFont val="GHEA Grapalat"/>
        <family val="3"/>
      </rPr>
      <t>ՄՏԻՑ  և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</si>
  <si>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</si>
  <si>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ՀՈՒՆՎԱՐ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</si>
  <si>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ՀՈՒՆՎԱՐ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</si>
  <si>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-օրենսդրական  ակտի նախագիծ </t>
  </si>
  <si>
    <r>
      <t xml:space="preserve">2020Թ. ՓԵՏՐՎԱՐ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</si>
  <si>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ՓԵՏՐՎԱՐ ԱՄՍՎԱ ԺԱՄԱՆԱԿԱՀԱՏՎԱԾՈՒՄ ԿԱՏԱՐՎԱԾ </t>
    </r>
    <r>
      <rPr>
        <b/>
        <sz val="10"/>
        <color rgb="FF00B050"/>
        <rFont val="GHEA Grapalat"/>
        <family val="3"/>
      </rPr>
      <t xml:space="preserve"> 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</si>
  <si>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ՓԵՏՐՎԱՐ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</si>
  <si>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ՓԵՏՐՎԱՐ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</si>
  <si>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Մտից փաստաթղթերի ընդհանուր քանակ,  որից ներքին՝ </t>
  </si>
  <si>
    <t xml:space="preserve">Գրություններ, որից՝ -օրենսդրական ակտի նախագիծ      </t>
  </si>
  <si>
    <t>Գրություններ, որից՝ -օրենսդրական ակտի նախագիծ</t>
  </si>
  <si>
    <t xml:space="preserve">Մտից փաստաթղթերի ընդհանուր քանակ, որից ներքին՝ </t>
  </si>
  <si>
    <t>Գրություններ,  որից՝  -օրենսդրական ակտի նախագիծ</t>
  </si>
  <si>
    <t>ա. Գրավոր դիմումներ, որից՝ -ԹԵԺ ԳԻԾ</t>
  </si>
  <si>
    <t xml:space="preserve">Պաշտոնական գրություններ, որից՝   -օրենսդրական  ակտի նախագիծ </t>
  </si>
  <si>
    <t>ա. Գրավոր դիմումներ,  որից՝ -ԹԵԺ ԳԻԾ</t>
  </si>
  <si>
    <t>Մտից փաստաթղթերի ընդհանուր քանակ,  որից ներքին՝</t>
  </si>
  <si>
    <t>Պաշտոնական գրություններ, որից՝ օրենսդրական ակտի նախագիծ</t>
  </si>
  <si>
    <t xml:space="preserve">Պաշտոնական գրություններ, որից՝օրենսդրական  ակտի նախագիծ </t>
  </si>
  <si>
    <t>ա. Գրավոր դիմումներ, որից՝  -ԹԵԺ ԳԻԾ</t>
  </si>
  <si>
    <t>Մտից փաստաթղթերի ընդհանուր քանակ, որից ներքին՝</t>
  </si>
  <si>
    <t>Գրություններ, որից-օրենսդրական ակտի նախագիծ</t>
  </si>
  <si>
    <t xml:space="preserve">Գրություններ,  որից՝  -օրենսդրական  ակտի նախագիծ </t>
  </si>
  <si>
    <t xml:space="preserve">Պաշտոնական գրություններ,  որից՝ - օրենսդրական  ակտի նախագիծ </t>
  </si>
  <si>
    <t>Պաշտոնական գրություններ, որից՝օրենսդրական ակտի նախագիծ</t>
  </si>
  <si>
    <t>Պաշտոնական գրություններ, որից՝ - օրենսդրական ակտի նախագիծ</t>
  </si>
  <si>
    <t>Պաշտոնական գրություններ, որից՝ -օրենսդրական ակտի նախագիծ</t>
  </si>
  <si>
    <t>Գրություններ, որից՝  -օրենսդրական ակտի նախագիծ</t>
  </si>
  <si>
    <t>Գրություններ, որից՝   -օրենսդրական ակտի նախագիծ</t>
  </si>
  <si>
    <t xml:space="preserve">ա. Գրավոր դիմումներ, որից՝ - ԹԵԺ ԳԻԾ  </t>
  </si>
  <si>
    <t>ա. Գրավոր դիմումներ, որից՝ - ԹԵԺ ԳԻԾ</t>
  </si>
  <si>
    <t>Գրություններ, որից՝   օրենսդրական ակտի նախագիծ</t>
  </si>
  <si>
    <t xml:space="preserve">ա. Գրավոր դիմումներ, որից՝ -  ԹԵԺ ԳԻԾ  </t>
  </si>
  <si>
    <t>Պաշտոնական գրություններ, որից՝  -օրենսդրական ակտի նախագիծ</t>
  </si>
  <si>
    <t xml:space="preserve">Մտից փաստաթղթերի ընդհանուր քանակ, որից ներքին՝  </t>
  </si>
  <si>
    <t>ա. Գրավոր դիմումներ, որից՝ - 5 ԹԵԺ ԳԻԾ</t>
  </si>
  <si>
    <t xml:space="preserve">Գրություններ, որից՝  65- իրավական ակտի նախագիծ      </t>
  </si>
  <si>
    <t xml:space="preserve">Պաշտոնական գրություններ, որից՝ - 48 իրավական նախագիծ    </t>
  </si>
  <si>
    <t>Մտից և ներքին փաստաթղթերի ընդհանուր քանակ,  որից ներքին՝ 2302</t>
  </si>
  <si>
    <r>
      <t xml:space="preserve">2020Թ. ՄԱՐՏ 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</si>
  <si>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ՄԱՐՏ  ԱՄՍՎԱ ԺԱՄԱՆԱԿԱՀԱՏՎԱԾՈՒՄ ԿԱՏԱՐՎԱԾ </t>
    </r>
    <r>
      <rPr>
        <b/>
        <sz val="10"/>
        <color rgb="FF00B050"/>
        <rFont val="GHEA Grapalat"/>
        <family val="3"/>
      </rPr>
      <t>ՄՏԻՑ</t>
    </r>
    <r>
      <rPr>
        <b/>
        <sz val="8"/>
        <color theme="1"/>
        <rFont val="GHEA Grapalat"/>
        <family val="3"/>
      </rPr>
      <t xml:space="preserve"> 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</si>
  <si>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ՄԱՐՏ 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</si>
  <si>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ՄԱՐՏ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</si>
  <si>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ԱՊՐԻԼ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</si>
  <si>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ԱՊՐԻԼ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</si>
  <si>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ԱՊՐԻԼ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</si>
  <si>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ԱՊՐԻԼ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</si>
  <si>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ՄԱՅԻՍ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</si>
  <si>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ՄԱՅԻՍ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</si>
  <si>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ՄԱՅԻՍ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</si>
  <si>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ՄԱՅԻՍ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</si>
  <si>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ՀՈՒՆԻՍ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</si>
  <si>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ՀՈՒՆԻՍ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</si>
  <si>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ՀՈՒՆԻՍ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</si>
  <si>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ՀՈՒՆԻՍ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</si>
  <si>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ՀՈՒԼԻՍ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</si>
  <si>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</si>
  <si>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ՀՈՒԼԻՍ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</si>
  <si>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ՀՈՒԼԻՍ 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</si>
  <si>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ՕԳՈՍՏՈՍ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</si>
  <si>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ՕԳՈՍՏՈՍ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</si>
  <si>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 ՕԳՈՍՏՈՍ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</si>
  <si>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ՕԳՈՍՏՈՍ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</si>
  <si>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ՍԵՊՏԵՄԲԵՐ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</si>
  <si>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ՍԵՊՏԵՄԲԵՐ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</si>
  <si>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ՍԵՊՏԵՄԲԵՐ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</si>
  <si>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20209Թ. ՀՈԿՏԵՄԲԵՐ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</si>
  <si>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color theme="1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</si>
  <si>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2020Թ.ՀՈԿՏԵՄԲԵՐ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</si>
  <si>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ՀՈԿՏԵՄԲԵՐ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</si>
  <si>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2020Թ.ՆՈՅԵՄԲԵՐ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</si>
  <si>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ՆՈՅԵՄԲԵՐ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</si>
  <si>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2020Թ.ՆՈՅԵՄԲԵՐ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</si>
  <si>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ՆՈՅԵՄԲԵՐ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</si>
  <si>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2020Թ.ԴԵԿՏԵՄԲԵՐ ԱՄՍՎԱ ԺԱՄԱՆԱԿԱՀԱՏՎԱԾՈՒՄ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</si>
  <si>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ԴԵԿՏԵՄԲԵՐ ԱՄՍՎԱ ԺԱՄԱՆԱԿԱՀԱՏՎԱԾՈՒՄ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</si>
  <si>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2020 Թ. ԴԵԿՏԵՄԲԵՐ ԱՄՍՎԱ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</si>
  <si>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ԴԵԿՏԵՄԲԵՐ ԱՄՍՎԱ  ԺԱՄԱՆԱԿԱՀԱՏՎԱԾՈՒՄ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</si>
  <si>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1-ԻՆ ԵՌԱՄՍՅԱԿՈՒՄ ԿԱՏԱՐՎԱԾ   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</si>
  <si>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1-ԻՆ ԵՌԱՄՍՅԱԿՈՒՄ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</si>
  <si>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</si>
  <si>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1-ԻՆ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</si>
  <si>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2-ՐԴ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</si>
  <si>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2-ՐԴ  ԵՌԱՄՍՅԱԿՈՒՄ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color theme="1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</si>
  <si>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 2-ՐԴ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</si>
  <si>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3-ՐԴ ԵՌԱՄՍՅԱԿՈՒՄ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color theme="1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</si>
  <si>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2021Թ. 3-ՐԴ  ԵՌԱՄՍՅԱԿՈՒՄ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</si>
  <si>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3-ՐԴ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</si>
  <si>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4-ՐԴ ԵՌԱՄՍՅԱԿՈՒՄ ԿԱՏԱՐՎԱԾ 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 xml:space="preserve"> ՓԱՍՏԱԹՂԹԵՐ</t>
    </r>
  </si>
  <si>
    <r>
      <t xml:space="preserve">2021Թ. 4-ՐԴ  ԵՌԱՄՍՅԱԿՈՒՄ ԿԱՏԱՐՎԱԾ </t>
    </r>
    <r>
      <rPr>
        <b/>
        <sz val="10"/>
        <color rgb="FF00B050"/>
        <rFont val="GHEA Grapalat"/>
        <family val="3"/>
      </rPr>
      <t xml:space="preserve">ՄՏԻՑ </t>
    </r>
    <r>
      <rPr>
        <b/>
        <sz val="10"/>
        <rFont val="GHEA Grapalat"/>
        <family val="3"/>
      </rPr>
      <t xml:space="preserve"> 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</si>
  <si>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4-ՐԴ  ԵՌԱՄՍՅԱԿՈՒՄ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</si>
  <si>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1-ԻՆ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</si>
  <si>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 xml:space="preserve">և </t>
    </r>
    <r>
      <rPr>
        <b/>
        <sz val="10"/>
        <color rgb="FF00B050"/>
        <rFont val="GHEA Grapalat"/>
        <family val="3"/>
      </rPr>
      <t xml:space="preserve">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</si>
  <si>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 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</si>
  <si>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1-ԻՆ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</si>
  <si>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   2-ՐԴ ԿԻՍԱՄՅԱԿՈՒՄ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</si>
  <si>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   2-ՐԴ ԿԻՍԱՄՅԱԿՈՒՄ  ԿԱՏԱՐՎԱԾ </t>
    </r>
    <r>
      <rPr>
        <b/>
        <sz val="10"/>
        <color rgb="FF00B050"/>
        <rFont val="GHEA Grapalat"/>
        <family val="3"/>
      </rPr>
      <t xml:space="preserve"> ՄՏԻՑ </t>
    </r>
    <r>
      <rPr>
        <b/>
        <sz val="10"/>
        <rFont val="GHEA Grapalat"/>
        <family val="3"/>
      </rPr>
      <t xml:space="preserve"> և </t>
    </r>
    <r>
      <rPr>
        <b/>
        <sz val="10"/>
        <color rgb="FF00B050"/>
        <rFont val="GHEA Grapalat"/>
        <family val="3"/>
      </rPr>
      <t>ՆԵՐՔԻՆ</t>
    </r>
    <r>
      <rPr>
        <b/>
        <sz val="8"/>
        <color theme="1"/>
        <rFont val="GHEA Grapalat"/>
        <family val="3"/>
      </rPr>
      <t>ՓԱՍՏԱԹՂԹԵՐ</t>
    </r>
  </si>
  <si>
    <r>
      <t xml:space="preserve">2020Թ. 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</si>
  <si>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2021Թ.   2-ՐԴ ԿԻՍԱՄՅԱԿՈՒՄ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</si>
  <si>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2020Թ.-Ի ԸՆԹԱՑՔՈՒՄ  ԿԱՏԱՐՎԱԾ  </t>
    </r>
    <r>
      <rPr>
        <b/>
        <sz val="10"/>
        <color rgb="FF00B050"/>
        <rFont val="GHEA Grapalat"/>
        <family val="3"/>
      </rPr>
      <t xml:space="preserve">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</si>
  <si>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2021Թ.-Ի ԸՆԹԱՑՔՈՒՄ  ԿԱՏԱՐՎԱԾ </t>
    </r>
    <r>
      <rPr>
        <b/>
        <sz val="10"/>
        <color rgb="FF00B050"/>
        <rFont val="GHEA Grapalat"/>
        <family val="3"/>
      </rPr>
      <t xml:space="preserve"> ՄՏԻՑ  </t>
    </r>
    <r>
      <rPr>
        <b/>
        <sz val="10"/>
        <rFont val="GHEA Grapalat"/>
        <family val="3"/>
      </rPr>
      <t>և</t>
    </r>
    <r>
      <rPr>
        <b/>
        <sz val="10"/>
        <color rgb="FF00B050"/>
        <rFont val="GHEA Grapalat"/>
        <family val="3"/>
      </rPr>
      <t xml:space="preserve"> ՆԵՐՔԻՆ </t>
    </r>
    <r>
      <rPr>
        <b/>
        <sz val="8"/>
        <color theme="1"/>
        <rFont val="GHEA Grapalat"/>
        <family val="3"/>
      </rPr>
      <t>ՓԱՍՏԱԹՂԹԵՐ</t>
    </r>
  </si>
  <si>
    <r>
      <t xml:space="preserve">2020Թ.-Ի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</si>
  <si>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r>
      <t xml:space="preserve">2021 Թ.-Ի ԸՆԹԱՑՔՈՒՄ  ԿԱՏԱՐՎԱԾ  </t>
    </r>
    <r>
      <rPr>
        <b/>
        <sz val="10"/>
        <color rgb="FF0070C0"/>
        <rFont val="GHEA Grapalat"/>
        <family val="3"/>
      </rPr>
      <t>ԵԼԻՑ</t>
    </r>
    <r>
      <rPr>
        <b/>
        <sz val="8"/>
        <color theme="1"/>
        <rFont val="GHEA Grapalat"/>
        <family val="3"/>
      </rPr>
      <t xml:space="preserve">  ՓԱՍՏԱԹՂԹԵՐ</t>
    </r>
  </si>
  <si>
    <t xml:space="preserve">Պաշտոնական գրություններ, որից՝ 68- իրավական նախագիծ    </t>
  </si>
  <si>
    <t>Մտից և ներքին փաստաթղթերի ընդհանուր քանակ,  որից ներքին՝ 3325</t>
  </si>
  <si>
    <t xml:space="preserve">Գրություններ, որից՝   42- իրավական ակտի նախագիծ      </t>
  </si>
  <si>
    <t>ա. Գրավոր դիմումներ, որից՝ 21 - ԹԵԺ ԳԻԾ</t>
  </si>
  <si>
    <t xml:space="preserve">Գրություններ, որից՝  86 - իրավական ակտի նախագիծ      </t>
  </si>
  <si>
    <t>Մտից և ներքին փաստաթղթերի ընդհանուր քանակ,  որից ներքին՝ 3427</t>
  </si>
  <si>
    <t xml:space="preserve">Պաշտոնական գրություններ, որից՝ 63- իրավական նախագիծ    </t>
  </si>
  <si>
    <r>
      <t xml:space="preserve">ա. Գրավոր դիմումներ, որից՝  0 - </t>
    </r>
    <r>
      <rPr>
        <b/>
        <sz val="8"/>
        <color rgb="FFFF0000"/>
        <rFont val="GHEA Grapalat"/>
        <family val="3"/>
      </rPr>
      <t>ԹԵԺ ԳԻԾ</t>
    </r>
  </si>
  <si>
    <t>Պաշտոնական գրություններ, որից՝ 123-օրենսդրական  ակտի նախագիծ</t>
  </si>
  <si>
    <t>Մտից փաստաթղթերի ընդհանուր քանակ,  որից ներքին՝  2190</t>
  </si>
  <si>
    <t xml:space="preserve">Գրություններ, որից՝  85 - օրենսդրական ակտի նախագիծ   </t>
  </si>
  <si>
    <t xml:space="preserve">Պաշտոնական գրություններ, որից՝ 76 օրենսդրական ակտի նախագիծ    </t>
  </si>
  <si>
    <t>ա. Գրավոր դիմումներ, որից՝ 6 - ԹԵԺ ԳԻԾ</t>
  </si>
  <si>
    <t>Մտից փաստաթղթերի ընդհանուր քանակ,  որից ներքին՝ 2914</t>
  </si>
  <si>
    <t>Գրություններ, որից՝51 -օրենսդրական ակտի նախագիծ</t>
  </si>
  <si>
    <t xml:space="preserve">Պաշտոնական գրություններ, որից՝  - 85 օրենսդրական  ակտի նախագիծ </t>
  </si>
  <si>
    <r>
      <t xml:space="preserve">ա. Գրավոր դիմումներ, որից՝ </t>
    </r>
    <r>
      <rPr>
        <b/>
        <sz val="8"/>
        <color rgb="FFFF0000"/>
        <rFont val="GHEA Grapalat"/>
        <family val="3"/>
      </rPr>
      <t>0 -ԹԵԺ ԳԻԾ</t>
    </r>
  </si>
  <si>
    <t>Պաշտոնական գրություններ, որից՝ 73 -օրենսդրական  ակտի նախագիծ</t>
  </si>
  <si>
    <r>
      <t xml:space="preserve">ա. Գրավոր դիմումներ, որից՝  </t>
    </r>
    <r>
      <rPr>
        <b/>
        <sz val="8"/>
        <color rgb="FFC00000"/>
        <rFont val="GHEA Grapalat"/>
        <family val="3"/>
      </rPr>
      <t>0-ԹԵԺ ԳԻԾ</t>
    </r>
  </si>
  <si>
    <t>Մտից փաստաթղթերի ընդհանուր քանակ,  որից ներքին՝ 3941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</si>
</sst>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0070C0"/>
      <name val="GHEA Grapalat"/>
      <family val="3"/>
    </font>
    <font>
      <b/>
      <sz val="10"/>
      <color rgb="FF00B050"/>
      <name val="GHEA Grapalat"/>
      <family val="3"/>
    </font>
    <font>
      <b/>
      <sz val="10"/>
      <name val="GHEA Grapalat"/>
      <family val="3"/>
    </font>
    <font>
      <b/>
      <sz val="10"/>
      <color theme="1"/>
      <name val="GHEA Grapalat"/>
      <family val="3"/>
    </font>
    <font>
      <b/>
      <sz val="9"/>
      <color rgb="FF00B050"/>
      <name val="Calibri"/>
      <family val="2"/>
      <scheme val="minor"/>
    </font>
    <font>
      <b/>
      <sz val="8"/>
      <color rgb="FF00B050"/>
      <name val="Calibri"/>
      <family val="2"/>
      <charset val="204"/>
      <scheme val="minor"/>
    </font>
    <font>
      <b/>
      <sz val="8"/>
      <color rgb="FF00B050"/>
      <name val="GHEA Grapalat"/>
      <family val="3"/>
    </font>
    <font>
      <sz val="9"/>
      <color rgb="FF00B050"/>
      <name val="Calibri"/>
      <family val="2"/>
      <scheme val="minor"/>
    </font>
    <font>
      <b/>
      <sz val="8"/>
      <color rgb="FFFF0000"/>
      <name val="GHEA Grapalat"/>
      <family val="3"/>
    </font>
    <font>
      <b/>
      <sz val="8"/>
      <color rgb="FFC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20" xfId="0" applyFont="1" applyBorder="1" applyAlignment="1">
      <alignment vertical="center"/>
    </xf>
    <xf numFmtId="0" fontId="3" fillId="2" borderId="13" xfId="0" applyFont="1" applyFill="1" applyBorder="1"/>
    <xf numFmtId="0" fontId="5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  <dxf>
      <font>
        <color rgb="FF222CF2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Medium9"/>
  <colors>
    <mruColors>
      <color rgb="FF222CF2"/>
      <color rgb="FF2602BE"/>
      <color rgb="FF1912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E4" sqref="E4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s="63" customFormat="1" ht="60.75" customHeight="1" thickBot="1" x14ac:dyDescent="0.3">
      <c r="A1" s="63" t="s">
        <v>26</v>
      </c>
      <c r="B1" s="64"/>
      <c r="C1" s="64"/>
      <c r="D1" s="64"/>
      <c r="E1" s="64"/>
      <c r="F1" s="64"/>
      <c r="G1" s="64"/>
    </row>
    <row r="2" spans="1:7" ht="42.75" customHeight="1" thickBot="1" x14ac:dyDescent="0.3">
      <c r="A2" s="49"/>
      <c r="B2" s="65" t="s">
        <v>38</v>
      </c>
      <c r="C2" s="65"/>
      <c r="D2" s="66" t="s">
        <v>40</v>
      </c>
      <c r="E2" s="67"/>
      <c r="F2" s="68" t="s">
        <v>11</v>
      </c>
      <c r="G2" s="69"/>
    </row>
    <row r="3" spans="1:7" ht="23.25" customHeight="1" x14ac:dyDescent="0.25">
      <c r="A3" s="35">
        <v>1</v>
      </c>
      <c r="B3" s="5" t="s">
        <v>27</v>
      </c>
      <c r="C3" s="15">
        <v>7414</v>
      </c>
      <c r="D3" s="5" t="s">
        <v>77</v>
      </c>
      <c r="E3" s="15">
        <v>7680</v>
      </c>
      <c r="F3" s="23" t="str">
        <f t="shared" ref="F3:F9" si="0">IF(G3=0,"Անփոփոխ",IF(G3&gt;0,"Աճել է","Նվազել է"))</f>
        <v>Աճել է</v>
      </c>
      <c r="G3" s="23">
        <f t="shared" ref="G3:G14" si="1">E3-C3</f>
        <v>266</v>
      </c>
    </row>
    <row r="4" spans="1:7" ht="27" customHeight="1" x14ac:dyDescent="0.25">
      <c r="A4" s="36">
        <v>2</v>
      </c>
      <c r="B4" s="13" t="s">
        <v>20</v>
      </c>
      <c r="C4" s="7">
        <v>2040</v>
      </c>
      <c r="D4" s="13" t="s">
        <v>75</v>
      </c>
      <c r="E4" s="7">
        <v>2097</v>
      </c>
      <c r="F4" s="24" t="str">
        <f t="shared" si="0"/>
        <v>Աճել է</v>
      </c>
      <c r="G4" s="24">
        <f t="shared" si="1"/>
        <v>57</v>
      </c>
    </row>
    <row r="5" spans="1:7" ht="23.25" customHeight="1" x14ac:dyDescent="0.25">
      <c r="A5" s="58">
        <v>3</v>
      </c>
      <c r="B5" s="59" t="s">
        <v>5</v>
      </c>
      <c r="C5" s="60">
        <v>2725</v>
      </c>
      <c r="D5" s="59" t="s">
        <v>5</v>
      </c>
      <c r="E5" s="60">
        <v>2302</v>
      </c>
      <c r="F5" s="61" t="str">
        <f t="shared" si="0"/>
        <v>Նվազել է</v>
      </c>
      <c r="G5" s="61">
        <f t="shared" si="1"/>
        <v>-423</v>
      </c>
    </row>
    <row r="6" spans="1:7" ht="22.5" customHeight="1" thickBot="1" x14ac:dyDescent="0.3">
      <c r="A6" s="36">
        <v>4</v>
      </c>
      <c r="B6" s="10" t="s">
        <v>1</v>
      </c>
      <c r="C6" s="28">
        <v>2649</v>
      </c>
      <c r="D6" s="10" t="s">
        <v>1</v>
      </c>
      <c r="E6" s="28">
        <v>3266</v>
      </c>
      <c r="F6" s="56" t="str">
        <f t="shared" si="0"/>
        <v>Աճել է</v>
      </c>
      <c r="G6" s="56">
        <f t="shared" si="1"/>
        <v>617</v>
      </c>
    </row>
    <row r="7" spans="1:7" ht="21.75" customHeight="1" x14ac:dyDescent="0.25">
      <c r="A7" s="36"/>
      <c r="B7" s="5" t="s">
        <v>22</v>
      </c>
      <c r="C7" s="15">
        <v>2214</v>
      </c>
      <c r="D7" s="5" t="s">
        <v>74</v>
      </c>
      <c r="E7" s="15">
        <v>2638</v>
      </c>
      <c r="F7" s="23" t="str">
        <f t="shared" si="0"/>
        <v>Աճել է</v>
      </c>
      <c r="G7" s="23">
        <f t="shared" si="1"/>
        <v>424</v>
      </c>
    </row>
    <row r="8" spans="1:7" ht="21.75" customHeight="1" x14ac:dyDescent="0.25">
      <c r="A8" s="36"/>
      <c r="B8" s="6" t="s">
        <v>3</v>
      </c>
      <c r="C8" s="7">
        <v>435</v>
      </c>
      <c r="D8" s="6" t="s">
        <v>3</v>
      </c>
      <c r="E8" s="7">
        <v>628</v>
      </c>
      <c r="F8" s="24" t="str">
        <f t="shared" si="0"/>
        <v>Աճել է</v>
      </c>
      <c r="G8" s="24">
        <f t="shared" si="1"/>
        <v>193</v>
      </c>
    </row>
    <row r="9" spans="1:7" ht="22.5" customHeight="1" x14ac:dyDescent="0.25">
      <c r="A9" s="36">
        <v>5</v>
      </c>
      <c r="B9" s="6" t="s">
        <v>4</v>
      </c>
      <c r="C9" s="7">
        <v>1274</v>
      </c>
      <c r="D9" s="6" t="s">
        <v>4</v>
      </c>
      <c r="E9" s="7">
        <v>1071</v>
      </c>
      <c r="F9" s="24" t="str">
        <f t="shared" si="0"/>
        <v>Նվազել է</v>
      </c>
      <c r="G9" s="24">
        <f t="shared" si="1"/>
        <v>-203</v>
      </c>
    </row>
    <row r="10" spans="1:7" ht="21" customHeight="1" x14ac:dyDescent="0.25">
      <c r="A10" s="36"/>
      <c r="B10" s="6" t="s">
        <v>2</v>
      </c>
      <c r="C10" s="7">
        <v>453</v>
      </c>
      <c r="D10" s="6" t="s">
        <v>2</v>
      </c>
      <c r="E10" s="7">
        <v>252</v>
      </c>
      <c r="F10" s="24" t="str">
        <f>IF(G10=0,"Անփոփոխ",IF(G10&gt;0,"Աճել է","Նվազել է"))</f>
        <v>Նվազել է</v>
      </c>
      <c r="G10" s="24">
        <f t="shared" si="1"/>
        <v>-201</v>
      </c>
    </row>
    <row r="11" spans="1:7" ht="22.5" customHeight="1" x14ac:dyDescent="0.25">
      <c r="A11" s="36"/>
      <c r="B11" s="6" t="s">
        <v>3</v>
      </c>
      <c r="C11" s="7">
        <v>435</v>
      </c>
      <c r="D11" s="6" t="s">
        <v>3</v>
      </c>
      <c r="E11" s="7">
        <v>628</v>
      </c>
      <c r="F11" s="24" t="str">
        <f t="shared" ref="F11:F19" si="2">IF(G11=0,"Անփոփոխ",IF(G11&gt;0,"Աճել է","Նվազել է"))</f>
        <v>Աճել է</v>
      </c>
      <c r="G11" s="24">
        <f t="shared" si="1"/>
        <v>193</v>
      </c>
    </row>
    <row r="12" spans="1:7" ht="26.25" customHeight="1" x14ac:dyDescent="0.25">
      <c r="A12" s="36"/>
      <c r="B12" s="6" t="s">
        <v>13</v>
      </c>
      <c r="C12" s="7">
        <v>386</v>
      </c>
      <c r="D12" s="6" t="s">
        <v>13</v>
      </c>
      <c r="E12" s="7">
        <v>191</v>
      </c>
      <c r="F12" s="24" t="str">
        <f t="shared" si="2"/>
        <v>Նվազել է</v>
      </c>
      <c r="G12" s="24">
        <f t="shared" si="1"/>
        <v>-195</v>
      </c>
    </row>
    <row r="13" spans="1:7" ht="27" customHeight="1" x14ac:dyDescent="0.25">
      <c r="A13" s="36">
        <v>6</v>
      </c>
      <c r="B13" s="6" t="s">
        <v>7</v>
      </c>
      <c r="C13" s="7">
        <v>296</v>
      </c>
      <c r="D13" s="6" t="s">
        <v>7</v>
      </c>
      <c r="E13" s="7">
        <v>316</v>
      </c>
      <c r="F13" s="24" t="str">
        <f t="shared" si="2"/>
        <v>Աճել է</v>
      </c>
      <c r="G13" s="24">
        <f t="shared" si="1"/>
        <v>20</v>
      </c>
    </row>
    <row r="14" spans="1:7" ht="24" customHeight="1" x14ac:dyDescent="0.25">
      <c r="A14" s="36">
        <v>7</v>
      </c>
      <c r="B14" s="6" t="s">
        <v>6</v>
      </c>
      <c r="C14" s="7">
        <v>177</v>
      </c>
      <c r="D14" s="6" t="s">
        <v>6</v>
      </c>
      <c r="E14" s="7">
        <v>119</v>
      </c>
      <c r="F14" s="24" t="str">
        <f t="shared" si="2"/>
        <v>Նվազել է</v>
      </c>
      <c r="G14" s="24">
        <f t="shared" si="1"/>
        <v>-58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39</v>
      </c>
      <c r="C16" s="65"/>
      <c r="D16" s="65" t="s">
        <v>41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v>2116</v>
      </c>
      <c r="D17" s="5" t="s">
        <v>8</v>
      </c>
      <c r="E17" s="15">
        <v>3381</v>
      </c>
      <c r="F17" s="23" t="str">
        <f t="shared" si="2"/>
        <v>Աճել է</v>
      </c>
      <c r="G17" s="23">
        <f>E17-C17</f>
        <v>1265</v>
      </c>
    </row>
    <row r="18" spans="1:7" ht="36.75" customHeight="1" x14ac:dyDescent="0.25">
      <c r="A18" s="39">
        <v>2</v>
      </c>
      <c r="B18" s="6" t="s">
        <v>21</v>
      </c>
      <c r="C18" s="7">
        <v>753</v>
      </c>
      <c r="D18" s="6" t="s">
        <v>76</v>
      </c>
      <c r="E18" s="7">
        <v>1008</v>
      </c>
      <c r="F18" s="24" t="str">
        <f t="shared" si="2"/>
        <v>Աճել է</v>
      </c>
      <c r="G18" s="24">
        <f>E18-C18</f>
        <v>255</v>
      </c>
    </row>
    <row r="19" spans="1:7" ht="24" customHeight="1" x14ac:dyDescent="0.25">
      <c r="A19" s="39">
        <v>3</v>
      </c>
      <c r="B19" s="6" t="s">
        <v>10</v>
      </c>
      <c r="C19" s="7">
        <v>1363</v>
      </c>
      <c r="D19" s="6" t="s">
        <v>10</v>
      </c>
      <c r="E19" s="7">
        <v>2373</v>
      </c>
      <c r="F19" s="24" t="str">
        <f t="shared" si="2"/>
        <v>Աճել է</v>
      </c>
      <c r="G19" s="24">
        <f>E19-C19</f>
        <v>1010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7">
    <mergeCell ref="A1:XFD1"/>
    <mergeCell ref="B16:C16"/>
    <mergeCell ref="D16:E16"/>
    <mergeCell ref="B2:C2"/>
    <mergeCell ref="D2:E2"/>
    <mergeCell ref="F2:G2"/>
    <mergeCell ref="F16:G16"/>
  </mergeCells>
  <conditionalFormatting sqref="F3:F14 F17:F19">
    <cfRule type="containsText" dxfId="113" priority="3" operator="containsText" text="Անփոփոխ">
      <formula>NOT(ISERROR(SEARCH("Անփոփոխ",F3)))</formula>
    </cfRule>
    <cfRule type="containsText" dxfId="112" priority="4" operator="containsText" text="Նվազել է">
      <formula>NOT(ISERROR(SEARCH("Նվազել է",F3)))</formula>
    </cfRule>
    <cfRule type="containsText" dxfId="111" priority="6" operator="containsText" text="Աճել է">
      <formula>NOT(ISERROR(SEARCH("Աճել է",F3)))</formula>
    </cfRule>
  </conditionalFormatting>
  <conditionalFormatting sqref="G3:G14 G17:G19">
    <cfRule type="cellIs" dxfId="110" priority="1" operator="equal">
      <formula>0</formula>
    </cfRule>
    <cfRule type="cellIs" dxfId="109" priority="2" operator="lessThan">
      <formula>0</formula>
    </cfRule>
    <cfRule type="cellIs" dxfId="108" priority="5" operator="greaterThan">
      <formula>0</formula>
    </cfRule>
  </conditionalFormatting>
  <pageMargins left="0.7" right="0.7" top="0.75" bottom="0.75" header="0.3" footer="0.3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124" zoomScaleSheetLayoutView="124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105</v>
      </c>
      <c r="C2" s="65"/>
      <c r="D2" s="65" t="s">
        <v>106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50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66</v>
      </c>
      <c r="C4" s="7"/>
      <c r="D4" s="13" t="s">
        <v>66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9" t="s">
        <v>5</v>
      </c>
      <c r="C5" s="60"/>
      <c r="D5" s="59" t="s">
        <v>5</v>
      </c>
      <c r="E5" s="60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68</v>
      </c>
      <c r="C7" s="7"/>
      <c r="D7" s="6" t="s">
        <v>69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6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6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107</v>
      </c>
      <c r="C16" s="65"/>
      <c r="D16" s="65" t="s">
        <v>108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65</v>
      </c>
      <c r="C18" s="7"/>
      <c r="D18" s="6" t="s">
        <v>64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9" priority="3" operator="containsText" text="Անփոփոխ">
      <formula>NOT(ISERROR(SEARCH("Անփոփոխ",F3)))</formula>
    </cfRule>
    <cfRule type="containsText" dxfId="58" priority="4" operator="containsText" text="Նվազել է">
      <formula>NOT(ISERROR(SEARCH("Նվազել է",F3)))</formula>
    </cfRule>
    <cfRule type="containsText" dxfId="57" priority="6" operator="containsText" text="Աճել է">
      <formula>NOT(ISERROR(SEARCH("Աճել է",F3)))</formula>
    </cfRule>
  </conditionalFormatting>
  <conditionalFormatting sqref="G3:G14 G17:G19">
    <cfRule type="cellIs" dxfId="56" priority="1" operator="equal">
      <formula>0</formula>
    </cfRule>
    <cfRule type="cellIs" dxfId="55" priority="2" operator="lessThan">
      <formula>0</formula>
    </cfRule>
    <cfRule type="cellIs" dxfId="54" priority="5" operator="greaterThan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zoomScale="106" zoomScaleSheetLayoutView="106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44.42578125" style="21" customWidth="1"/>
    <col min="3" max="3" width="6.42578125" style="21" customWidth="1"/>
    <col min="4" max="4" width="31.85546875" style="21" customWidth="1"/>
    <col min="5" max="5" width="10.42578125" style="21" customWidth="1"/>
    <col min="6" max="6" width="9" style="21" customWidth="1"/>
    <col min="7" max="7" width="7.140625" style="22" customWidth="1"/>
    <col min="8" max="16384" width="9.140625" style="21"/>
  </cols>
  <sheetData>
    <row r="1" spans="1:14" ht="38.25" customHeight="1" thickBot="1" x14ac:dyDescent="0.3">
      <c r="A1" s="48"/>
      <c r="B1" s="20"/>
      <c r="C1" s="20"/>
      <c r="D1" s="20"/>
      <c r="E1" s="20"/>
    </row>
    <row r="2" spans="1:14" ht="42.75" customHeight="1" thickBot="1" x14ac:dyDescent="0.3">
      <c r="A2" s="49"/>
      <c r="B2" s="65" t="s">
        <v>109</v>
      </c>
      <c r="C2" s="65"/>
      <c r="D2" s="65" t="s">
        <v>110</v>
      </c>
      <c r="E2" s="65"/>
      <c r="F2" s="68" t="s">
        <v>11</v>
      </c>
      <c r="G2" s="69"/>
    </row>
    <row r="3" spans="1:14" ht="23.25" customHeight="1" x14ac:dyDescent="0.25">
      <c r="A3" s="35">
        <v>1</v>
      </c>
      <c r="B3" s="5" t="s">
        <v>50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14" ht="27" customHeight="1" x14ac:dyDescent="0.25">
      <c r="A4" s="36">
        <v>2</v>
      </c>
      <c r="B4" s="13" t="s">
        <v>66</v>
      </c>
      <c r="C4" s="7"/>
      <c r="D4" s="13" t="s">
        <v>70</v>
      </c>
      <c r="E4" s="7"/>
      <c r="F4" s="24" t="str">
        <f t="shared" si="0"/>
        <v>Անփոփոխ</v>
      </c>
      <c r="G4" s="24">
        <f t="shared" si="1"/>
        <v>0</v>
      </c>
    </row>
    <row r="5" spans="1:14" ht="23.25" customHeight="1" x14ac:dyDescent="0.25">
      <c r="A5" s="36">
        <v>3</v>
      </c>
      <c r="B5" s="59" t="s">
        <v>5</v>
      </c>
      <c r="C5" s="60"/>
      <c r="D5" s="59" t="s">
        <v>5</v>
      </c>
      <c r="E5" s="60"/>
      <c r="F5" s="24" t="str">
        <f t="shared" si="0"/>
        <v>Անփոփոխ</v>
      </c>
      <c r="G5" s="24">
        <f t="shared" si="1"/>
        <v>0</v>
      </c>
    </row>
    <row r="6" spans="1:14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14" ht="21.75" customHeight="1" x14ac:dyDescent="0.25">
      <c r="A7" s="36"/>
      <c r="B7" s="6" t="s">
        <v>71</v>
      </c>
      <c r="C7" s="7"/>
      <c r="D7" s="6" t="s">
        <v>69</v>
      </c>
      <c r="E7" s="7"/>
      <c r="F7" s="24" t="str">
        <f t="shared" si="0"/>
        <v>Անփոփոխ</v>
      </c>
      <c r="G7" s="24">
        <f t="shared" si="1"/>
        <v>0</v>
      </c>
    </row>
    <row r="8" spans="1:14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14" ht="24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14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14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14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14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14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14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14" ht="42" customHeight="1" thickBot="1" x14ac:dyDescent="0.3">
      <c r="A16" s="51"/>
      <c r="B16" s="65" t="s">
        <v>111</v>
      </c>
      <c r="C16" s="65"/>
      <c r="D16" s="65" t="s">
        <v>112</v>
      </c>
      <c r="E16" s="65"/>
      <c r="F16" s="68" t="s">
        <v>11</v>
      </c>
      <c r="G16" s="69"/>
      <c r="M16" s="21">
        <v>22</v>
      </c>
      <c r="N16" s="21">
        <v>1</v>
      </c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65</v>
      </c>
      <c r="C18" s="7"/>
      <c r="D18" s="6" t="s">
        <v>64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3" priority="3" operator="containsText" text="Անփոփոխ">
      <formula>NOT(ISERROR(SEARCH("Անփոփոխ",F3)))</formula>
    </cfRule>
    <cfRule type="containsText" dxfId="52" priority="4" operator="containsText" text="Նվազել է">
      <formula>NOT(ISERROR(SEARCH("Նվազել է",F3)))</formula>
    </cfRule>
    <cfRule type="containsText" dxfId="51" priority="6" operator="containsText" text="Աճել է">
      <formula>NOT(ISERROR(SEARCH("Աճել է",F3)))</formula>
    </cfRule>
  </conditionalFormatting>
  <conditionalFormatting sqref="G3:G14 G17:G19">
    <cfRule type="cellIs" dxfId="50" priority="1" operator="equal">
      <formula>0</formula>
    </cfRule>
    <cfRule type="cellIs" dxfId="49" priority="2" operator="lessThan">
      <formula>0</formula>
    </cfRule>
    <cfRule type="cellIs" dxfId="48" priority="5" operator="greaterThan">
      <formula>0</formula>
    </cfRule>
  </conditionalFormatting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113</v>
      </c>
      <c r="C2" s="65"/>
      <c r="D2" s="65" t="s">
        <v>114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50</v>
      </c>
      <c r="C3" s="15"/>
      <c r="D3" s="5" t="s">
        <v>73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66</v>
      </c>
      <c r="C4" s="7"/>
      <c r="D4" s="13" t="s">
        <v>66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9" t="s">
        <v>5</v>
      </c>
      <c r="C5" s="7"/>
      <c r="D5" s="59" t="s">
        <v>5</v>
      </c>
      <c r="E5" s="7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71</v>
      </c>
      <c r="C7" s="7"/>
      <c r="D7" s="6" t="s">
        <v>69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115</v>
      </c>
      <c r="C16" s="65"/>
      <c r="D16" s="65" t="s">
        <v>116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72</v>
      </c>
      <c r="C18" s="7"/>
      <c r="D18" s="6" t="s">
        <v>65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7" priority="3" operator="containsText" text="Անփոփոխ">
      <formula>NOT(ISERROR(SEARCH("Անփոփոխ",F3)))</formula>
    </cfRule>
    <cfRule type="containsText" dxfId="46" priority="4" operator="containsText" text="Նվազել է">
      <formula>NOT(ISERROR(SEARCH("Նվազել է",F3)))</formula>
    </cfRule>
    <cfRule type="containsText" dxfId="45" priority="6" operator="containsText" text="Աճել է">
      <formula>NOT(ISERROR(SEARCH("Աճել է",F3)))</formula>
    </cfRule>
  </conditionalFormatting>
  <conditionalFormatting sqref="G3:G14 G17:G19">
    <cfRule type="cellIs" dxfId="44" priority="1" operator="equal">
      <formula>0</formula>
    </cfRule>
    <cfRule type="cellIs" dxfId="43" priority="2" operator="lessThan">
      <formula>0</formula>
    </cfRule>
    <cfRule type="cellIs" dxfId="42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0.140625" style="21" customWidth="1"/>
    <col min="3" max="3" width="8.42578125" style="21" customWidth="1"/>
    <col min="4" max="4" width="30.570312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117</v>
      </c>
      <c r="C2" s="65"/>
      <c r="D2" s="65" t="s">
        <v>118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SUM('Հ-01:Հ-03'!C3)</f>
        <v>25647</v>
      </c>
      <c r="D3" s="5" t="s">
        <v>9</v>
      </c>
      <c r="E3" s="15">
        <f>SUM('Հ-01:Հ-03'!E3)</f>
        <v>31537</v>
      </c>
      <c r="F3" s="23" t="str">
        <f t="shared" ref="F3:F9" si="0">IF(G3=0,"Անփոփոխ",IF(G3&gt;0,"Աճել է","Նվազել է"))</f>
        <v>Աճել է</v>
      </c>
      <c r="G3" s="23">
        <f t="shared" ref="G3:G14" si="1">E3-C3</f>
        <v>5890</v>
      </c>
    </row>
    <row r="4" spans="1:7" ht="27" customHeight="1" x14ac:dyDescent="0.25">
      <c r="A4" s="36">
        <v>2</v>
      </c>
      <c r="B4" s="13" t="s">
        <v>0</v>
      </c>
      <c r="C4" s="15">
        <f>SUM('Հ-01:Հ-03'!C4)</f>
        <v>7308</v>
      </c>
      <c r="D4" s="13" t="s">
        <v>16</v>
      </c>
      <c r="E4" s="15">
        <f>SUM('Հ-01:Հ-03'!E4)</f>
        <v>8334</v>
      </c>
      <c r="F4" s="24" t="str">
        <f t="shared" si="0"/>
        <v>Աճել է</v>
      </c>
      <c r="G4" s="24">
        <f t="shared" si="1"/>
        <v>1026</v>
      </c>
    </row>
    <row r="5" spans="1:7" ht="23.25" customHeight="1" x14ac:dyDescent="0.25">
      <c r="A5" s="36">
        <v>3</v>
      </c>
      <c r="B5" s="6" t="s">
        <v>5</v>
      </c>
      <c r="C5" s="15">
        <f>SUM('Հ-01:Հ-03'!C5)</f>
        <v>8730</v>
      </c>
      <c r="D5" s="6" t="s">
        <v>5</v>
      </c>
      <c r="E5" s="15">
        <f>SUM('Հ-01:Հ-03'!E5)</f>
        <v>9752</v>
      </c>
      <c r="F5" s="24" t="str">
        <f t="shared" si="0"/>
        <v>Աճել է</v>
      </c>
      <c r="G5" s="24">
        <f t="shared" si="1"/>
        <v>1022</v>
      </c>
    </row>
    <row r="6" spans="1:7" ht="22.5" customHeight="1" thickBot="1" x14ac:dyDescent="0.3">
      <c r="A6" s="36">
        <v>4</v>
      </c>
      <c r="B6" s="10" t="s">
        <v>1</v>
      </c>
      <c r="C6" s="28">
        <f>SUM('Հ-01:Հ-03'!C6)</f>
        <v>9609</v>
      </c>
      <c r="D6" s="10" t="s">
        <v>1</v>
      </c>
      <c r="E6" s="28">
        <f>SUM('Հ-01:Հ-03'!E6)</f>
        <v>13436</v>
      </c>
      <c r="F6" s="56" t="str">
        <f t="shared" si="0"/>
        <v>Աճել է</v>
      </c>
      <c r="G6" s="56">
        <f t="shared" si="1"/>
        <v>3827</v>
      </c>
    </row>
    <row r="7" spans="1:7" ht="21.75" customHeight="1" x14ac:dyDescent="0.25">
      <c r="A7" s="36"/>
      <c r="B7" s="5" t="s">
        <v>2</v>
      </c>
      <c r="C7" s="15">
        <f>SUM('Հ-01:Հ-03'!C7)</f>
        <v>8396</v>
      </c>
      <c r="D7" s="5" t="s">
        <v>18</v>
      </c>
      <c r="E7" s="15">
        <f>SUM('Հ-01:Հ-03'!E7)</f>
        <v>10620</v>
      </c>
      <c r="F7" s="23" t="str">
        <f t="shared" si="0"/>
        <v>Աճել է</v>
      </c>
      <c r="G7" s="23">
        <f t="shared" si="1"/>
        <v>2224</v>
      </c>
    </row>
    <row r="8" spans="1:7" ht="21.75" customHeight="1" x14ac:dyDescent="0.25">
      <c r="A8" s="36"/>
      <c r="B8" s="6" t="s">
        <v>3</v>
      </c>
      <c r="C8" s="15">
        <f>SUM('Հ-01:Հ-03'!C8)</f>
        <v>1213</v>
      </c>
      <c r="D8" s="6" t="s">
        <v>3</v>
      </c>
      <c r="E8" s="15">
        <f>SUM('Հ-01:Հ-03'!E8)</f>
        <v>2816</v>
      </c>
      <c r="F8" s="24" t="str">
        <f t="shared" si="0"/>
        <v>Աճել է</v>
      </c>
      <c r="G8" s="24">
        <f t="shared" si="1"/>
        <v>1603</v>
      </c>
    </row>
    <row r="9" spans="1:7" ht="22.5" customHeight="1" x14ac:dyDescent="0.25">
      <c r="A9" s="36">
        <v>5</v>
      </c>
      <c r="B9" s="6" t="s">
        <v>4</v>
      </c>
      <c r="C9" s="15">
        <f>SUM('Հ-01:Հ-03'!C9)</f>
        <v>3469</v>
      </c>
      <c r="D9" s="6" t="s">
        <v>4</v>
      </c>
      <c r="E9" s="15">
        <f>SUM('Հ-01:Հ-03'!E9)</f>
        <v>4800</v>
      </c>
      <c r="F9" s="24" t="str">
        <f t="shared" si="0"/>
        <v>Աճել է</v>
      </c>
      <c r="G9" s="24">
        <f t="shared" si="1"/>
        <v>1331</v>
      </c>
    </row>
    <row r="10" spans="1:7" ht="21" customHeight="1" x14ac:dyDescent="0.25">
      <c r="A10" s="36"/>
      <c r="B10" s="6" t="s">
        <v>2</v>
      </c>
      <c r="C10" s="15">
        <f>SUM('Հ-01:Հ-03'!C10)</f>
        <v>1084</v>
      </c>
      <c r="D10" s="6" t="s">
        <v>2</v>
      </c>
      <c r="E10" s="15">
        <f>SUM('Հ-01:Հ-03'!E10)</f>
        <v>1262</v>
      </c>
      <c r="F10" s="24" t="str">
        <f>IF(G10=0,"Անփոփոխ",IF(G10&gt;0,"Աճել է","Նվազել է"))</f>
        <v>Աճել է</v>
      </c>
      <c r="G10" s="24">
        <f t="shared" si="1"/>
        <v>178</v>
      </c>
    </row>
    <row r="11" spans="1:7" ht="22.5" customHeight="1" x14ac:dyDescent="0.25">
      <c r="A11" s="36"/>
      <c r="B11" s="6" t="s">
        <v>3</v>
      </c>
      <c r="C11" s="15">
        <f>SUM('Հ-01:Հ-03'!C11)</f>
        <v>1213</v>
      </c>
      <c r="D11" s="6" t="s">
        <v>3</v>
      </c>
      <c r="E11" s="15">
        <f>SUM('Հ-01:Հ-03'!E11)</f>
        <v>2816</v>
      </c>
      <c r="F11" s="24" t="str">
        <f t="shared" ref="F11:F19" si="2">IF(G11=0,"Անփոփոխ",IF(G11&gt;0,"Աճել է","Նվազել է"))</f>
        <v>Աճել է</v>
      </c>
      <c r="G11" s="24">
        <f t="shared" si="1"/>
        <v>1603</v>
      </c>
    </row>
    <row r="12" spans="1:7" ht="26.25" customHeight="1" x14ac:dyDescent="0.25">
      <c r="A12" s="36"/>
      <c r="B12" s="6" t="s">
        <v>13</v>
      </c>
      <c r="C12" s="15">
        <f>SUM('Հ-01:Հ-03'!C12)</f>
        <v>1172</v>
      </c>
      <c r="D12" s="6" t="s">
        <v>13</v>
      </c>
      <c r="E12" s="15">
        <f>SUM('Հ-01:Հ-03'!E12)</f>
        <v>722</v>
      </c>
      <c r="F12" s="24" t="str">
        <f t="shared" si="2"/>
        <v>Նվազել է</v>
      </c>
      <c r="G12" s="24">
        <f t="shared" si="1"/>
        <v>-450</v>
      </c>
    </row>
    <row r="13" spans="1:7" ht="27" customHeight="1" x14ac:dyDescent="0.25">
      <c r="A13" s="36">
        <v>6</v>
      </c>
      <c r="B13" s="6" t="s">
        <v>7</v>
      </c>
      <c r="C13" s="15">
        <f>SUM('Հ-01:Հ-03'!C13)</f>
        <v>1209</v>
      </c>
      <c r="D13" s="6" t="s">
        <v>7</v>
      </c>
      <c r="E13" s="15">
        <f>SUM('Հ-01:Հ-03'!E13)</f>
        <v>1431</v>
      </c>
      <c r="F13" s="24" t="str">
        <f t="shared" si="2"/>
        <v>Աճել է</v>
      </c>
      <c r="G13" s="24">
        <f t="shared" si="1"/>
        <v>222</v>
      </c>
    </row>
    <row r="14" spans="1:7" ht="24" customHeight="1" x14ac:dyDescent="0.25">
      <c r="A14" s="36">
        <v>7</v>
      </c>
      <c r="B14" s="6" t="s">
        <v>6</v>
      </c>
      <c r="C14" s="15">
        <f>SUM('Հ-01:Հ-03'!C14)</f>
        <v>416</v>
      </c>
      <c r="D14" s="6" t="s">
        <v>6</v>
      </c>
      <c r="E14" s="15">
        <f>SUM('Հ-01:Հ-03'!E14)</f>
        <v>526</v>
      </c>
      <c r="F14" s="24" t="str">
        <f t="shared" si="2"/>
        <v>Աճել է</v>
      </c>
      <c r="G14" s="24">
        <f t="shared" si="1"/>
        <v>110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119</v>
      </c>
      <c r="C16" s="65"/>
      <c r="D16" s="65" t="s">
        <v>120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SUM('Հ-01:Հ-03'!C17)</f>
        <v>9590</v>
      </c>
      <c r="D17" s="5" t="s">
        <v>8</v>
      </c>
      <c r="E17" s="15">
        <f>SUM('Հ-01:Հ-03'!E17)</f>
        <v>13968</v>
      </c>
      <c r="F17" s="23" t="str">
        <f t="shared" si="2"/>
        <v>Աճել է</v>
      </c>
      <c r="G17" s="23">
        <f>E17-C17</f>
        <v>4378</v>
      </c>
    </row>
    <row r="18" spans="1:7" ht="36.75" customHeight="1" x14ac:dyDescent="0.25">
      <c r="A18" s="39">
        <v>2</v>
      </c>
      <c r="B18" s="6" t="s">
        <v>0</v>
      </c>
      <c r="C18" s="15">
        <f>SUM('Հ-01:Հ-03'!C18)</f>
        <v>3140</v>
      </c>
      <c r="D18" s="6" t="s">
        <v>17</v>
      </c>
      <c r="E18" s="15">
        <f>SUM('Հ-01:Հ-03'!E18)</f>
        <v>4777</v>
      </c>
      <c r="F18" s="24" t="str">
        <f t="shared" si="2"/>
        <v>Աճել է</v>
      </c>
      <c r="G18" s="24">
        <f>E18-C18</f>
        <v>1637</v>
      </c>
    </row>
    <row r="19" spans="1:7" ht="24" customHeight="1" x14ac:dyDescent="0.25">
      <c r="A19" s="39">
        <v>3</v>
      </c>
      <c r="B19" s="6" t="s">
        <v>10</v>
      </c>
      <c r="C19" s="15">
        <f>SUM('Հ-01:Հ-03'!C19)</f>
        <v>6450</v>
      </c>
      <c r="D19" s="6" t="s">
        <v>10</v>
      </c>
      <c r="E19" s="15">
        <f>SUM('Հ-01:Հ-03'!E19)</f>
        <v>9191</v>
      </c>
      <c r="F19" s="24" t="str">
        <f t="shared" si="2"/>
        <v>Աճել է</v>
      </c>
      <c r="G19" s="24">
        <f>E19-C19</f>
        <v>2741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41" priority="3" operator="containsText" text="Անփոփոխ">
      <formula>NOT(ISERROR(SEARCH("Անփոփոխ",F3)))</formula>
    </cfRule>
    <cfRule type="containsText" dxfId="40" priority="4" operator="containsText" text="Նվազել է">
      <formula>NOT(ISERROR(SEARCH("Նվազել է",F3)))</formula>
    </cfRule>
    <cfRule type="containsText" dxfId="39" priority="6" operator="containsText" text="Աճել է">
      <formula>NOT(ISERROR(SEARCH("Աճել է",F3)))</formula>
    </cfRule>
  </conditionalFormatting>
  <conditionalFormatting sqref="G3:G14 G17:G19">
    <cfRule type="cellIs" dxfId="38" priority="1" operator="equal">
      <formula>0</formula>
    </cfRule>
    <cfRule type="cellIs" dxfId="37" priority="2" operator="lessThan">
      <formula>0</formula>
    </cfRule>
    <cfRule type="cellIs" dxfId="36" priority="5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85546875" style="21" customWidth="1"/>
    <col min="3" max="3" width="7" style="21" customWidth="1"/>
    <col min="4" max="4" width="31.710937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121</v>
      </c>
      <c r="C2" s="65"/>
      <c r="D2" s="65" t="s">
        <v>122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SUM('Հ-04:Հ-06'!C3)</f>
        <v>21504</v>
      </c>
      <c r="D3" s="5" t="s">
        <v>9</v>
      </c>
      <c r="E3" s="15">
        <f>SUM('Հ-04:Հ-06'!E3)</f>
        <v>8961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-12543</v>
      </c>
    </row>
    <row r="4" spans="1:7" ht="27" customHeight="1" x14ac:dyDescent="0.25">
      <c r="A4" s="36">
        <v>2</v>
      </c>
      <c r="B4" s="13" t="s">
        <v>0</v>
      </c>
      <c r="C4" s="15">
        <f>SUM('Հ-04:Հ-06'!C4)</f>
        <v>1887</v>
      </c>
      <c r="D4" s="13" t="s">
        <v>15</v>
      </c>
      <c r="E4" s="15">
        <f>SUM('Հ-04:Հ-06'!E4)</f>
        <v>2437</v>
      </c>
      <c r="F4" s="24" t="str">
        <f t="shared" si="0"/>
        <v>Աճել է</v>
      </c>
      <c r="G4" s="24">
        <f t="shared" si="1"/>
        <v>550</v>
      </c>
    </row>
    <row r="5" spans="1:7" ht="23.25" customHeight="1" x14ac:dyDescent="0.25">
      <c r="A5" s="36">
        <v>3</v>
      </c>
      <c r="B5" s="6" t="s">
        <v>5</v>
      </c>
      <c r="C5" s="15">
        <f>SUM('Հ-04:Հ-06'!C5)</f>
        <v>2190</v>
      </c>
      <c r="D5" s="6" t="s">
        <v>5</v>
      </c>
      <c r="E5" s="15">
        <f>SUM('Հ-04:Հ-06'!E5)</f>
        <v>2914</v>
      </c>
      <c r="F5" s="24" t="str">
        <f t="shared" si="0"/>
        <v>Աճել է</v>
      </c>
      <c r="G5" s="24">
        <f t="shared" si="1"/>
        <v>724</v>
      </c>
    </row>
    <row r="6" spans="1:7" ht="22.5" customHeight="1" x14ac:dyDescent="0.25">
      <c r="A6" s="36">
        <v>4</v>
      </c>
      <c r="B6" s="6" t="s">
        <v>1</v>
      </c>
      <c r="C6" s="15">
        <f>SUM('Հ-04:Հ-06'!C6)</f>
        <v>17427</v>
      </c>
      <c r="D6" s="6" t="s">
        <v>1</v>
      </c>
      <c r="E6" s="15">
        <f>SUM('Հ-04:Հ-06'!E6)</f>
        <v>3610</v>
      </c>
      <c r="F6" s="24" t="str">
        <f t="shared" si="0"/>
        <v>Նվազել է</v>
      </c>
      <c r="G6" s="24">
        <f t="shared" si="1"/>
        <v>-13817</v>
      </c>
    </row>
    <row r="7" spans="1:7" ht="21.75" customHeight="1" x14ac:dyDescent="0.25">
      <c r="A7" s="36"/>
      <c r="B7" s="6" t="s">
        <v>2</v>
      </c>
      <c r="C7" s="15">
        <f>SUM('Հ-04:Հ-06'!C7)</f>
        <v>16894</v>
      </c>
      <c r="D7" s="6" t="s">
        <v>2</v>
      </c>
      <c r="E7" s="15">
        <f>SUM('Հ-04:Հ-06'!E7)</f>
        <v>2954</v>
      </c>
      <c r="F7" s="24" t="str">
        <f t="shared" si="0"/>
        <v>Նվազել է</v>
      </c>
      <c r="G7" s="24">
        <f t="shared" si="1"/>
        <v>-13940</v>
      </c>
    </row>
    <row r="8" spans="1:7" ht="21.75" customHeight="1" x14ac:dyDescent="0.25">
      <c r="A8" s="36"/>
      <c r="B8" s="6" t="s">
        <v>3</v>
      </c>
      <c r="C8" s="15">
        <f>SUM('Հ-04:Հ-06'!C8)</f>
        <v>533</v>
      </c>
      <c r="D8" s="6" t="s">
        <v>3</v>
      </c>
      <c r="E8" s="15">
        <f>SUM('Հ-04:Հ-06'!E8)</f>
        <v>656</v>
      </c>
      <c r="F8" s="24" t="str">
        <f t="shared" si="0"/>
        <v>Աճել է</v>
      </c>
      <c r="G8" s="24">
        <f t="shared" si="1"/>
        <v>123</v>
      </c>
    </row>
    <row r="9" spans="1:7" ht="22.5" customHeight="1" x14ac:dyDescent="0.25">
      <c r="A9" s="36">
        <v>5</v>
      </c>
      <c r="B9" s="6" t="s">
        <v>4</v>
      </c>
      <c r="C9" s="15">
        <f>SUM('Հ-04:Հ-06'!C9)</f>
        <v>590</v>
      </c>
      <c r="D9" s="6" t="s">
        <v>4</v>
      </c>
      <c r="E9" s="15">
        <f>SUM('Հ-04:Հ-06'!E9)</f>
        <v>1315</v>
      </c>
      <c r="F9" s="24" t="str">
        <f t="shared" si="0"/>
        <v>Աճել է</v>
      </c>
      <c r="G9" s="24">
        <f t="shared" si="1"/>
        <v>725</v>
      </c>
    </row>
    <row r="10" spans="1:7" ht="21" customHeight="1" x14ac:dyDescent="0.25">
      <c r="A10" s="36"/>
      <c r="B10" s="6" t="s">
        <v>2</v>
      </c>
      <c r="C10" s="15">
        <f>SUM('Հ-04:Հ-06'!C10)</f>
        <v>57</v>
      </c>
      <c r="D10" s="6" t="s">
        <v>2</v>
      </c>
      <c r="E10" s="15">
        <f>SUM('Հ-04:Հ-06'!E10)</f>
        <v>431</v>
      </c>
      <c r="F10" s="24" t="str">
        <f>IF(G10=0,"Անփոփոխ",IF(G10&gt;0,"Աճել է","Նվազել է"))</f>
        <v>Աճել է</v>
      </c>
      <c r="G10" s="24">
        <f t="shared" si="1"/>
        <v>374</v>
      </c>
    </row>
    <row r="11" spans="1:7" ht="22.5" customHeight="1" x14ac:dyDescent="0.25">
      <c r="A11" s="36"/>
      <c r="B11" s="6" t="s">
        <v>3</v>
      </c>
      <c r="C11" s="15">
        <f>SUM('Հ-04:Հ-06'!C11)</f>
        <v>533</v>
      </c>
      <c r="D11" s="6" t="s">
        <v>3</v>
      </c>
      <c r="E11" s="15">
        <f>SUM('Հ-04:Հ-06'!E11)</f>
        <v>656</v>
      </c>
      <c r="F11" s="24" t="str">
        <f t="shared" ref="F11:F19" si="2">IF(G11=0,"Անփոփոխ",IF(G11&gt;0,"Աճել է","Նվազել է"))</f>
        <v>Աճել է</v>
      </c>
      <c r="G11" s="24">
        <f t="shared" si="1"/>
        <v>123</v>
      </c>
    </row>
    <row r="12" spans="1:7" ht="26.25" customHeight="1" x14ac:dyDescent="0.25">
      <c r="A12" s="36"/>
      <c r="B12" s="6" t="s">
        <v>13</v>
      </c>
      <c r="C12" s="15">
        <f>SUM('Հ-04:Հ-06'!C12)</f>
        <v>0</v>
      </c>
      <c r="D12" s="6" t="s">
        <v>13</v>
      </c>
      <c r="E12" s="15">
        <f>SUM('Հ-04:Հ-06'!E12)</f>
        <v>228</v>
      </c>
      <c r="F12" s="24" t="str">
        <f t="shared" si="2"/>
        <v>Աճել է</v>
      </c>
      <c r="G12" s="24">
        <f t="shared" si="1"/>
        <v>228</v>
      </c>
    </row>
    <row r="13" spans="1:7" ht="27" customHeight="1" x14ac:dyDescent="0.25">
      <c r="A13" s="36">
        <v>6</v>
      </c>
      <c r="B13" s="6" t="s">
        <v>7</v>
      </c>
      <c r="C13" s="15">
        <f>SUM('Հ-04:Հ-06'!C13)</f>
        <v>449</v>
      </c>
      <c r="D13" s="6" t="s">
        <v>7</v>
      </c>
      <c r="E13" s="15">
        <f>SUM('Հ-04:Հ-06'!E13)</f>
        <v>483</v>
      </c>
      <c r="F13" s="24" t="str">
        <f t="shared" si="2"/>
        <v>Աճել է</v>
      </c>
      <c r="G13" s="24">
        <f t="shared" si="1"/>
        <v>34</v>
      </c>
    </row>
    <row r="14" spans="1:7" ht="24" customHeight="1" x14ac:dyDescent="0.25">
      <c r="A14" s="36">
        <v>7</v>
      </c>
      <c r="B14" s="6" t="s">
        <v>6</v>
      </c>
      <c r="C14" s="15">
        <f>SUM('Հ-04:Հ-06'!C14)</f>
        <v>165</v>
      </c>
      <c r="D14" s="6" t="s">
        <v>6</v>
      </c>
      <c r="E14" s="15">
        <f>SUM('Հ-04:Հ-06'!E14)</f>
        <v>162</v>
      </c>
      <c r="F14" s="24" t="str">
        <f t="shared" si="2"/>
        <v>Նվազել է</v>
      </c>
      <c r="G14" s="24">
        <f t="shared" si="1"/>
        <v>-3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25</v>
      </c>
      <c r="C16" s="65"/>
      <c r="D16" s="65" t="s">
        <v>123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SUM('Հ-04:Հ-06'!C17)</f>
        <v>8003</v>
      </c>
      <c r="D17" s="5" t="s">
        <v>8</v>
      </c>
      <c r="E17" s="15">
        <f>SUM('Հ-04:Հ-06'!E17)</f>
        <v>4964</v>
      </c>
      <c r="F17" s="23" t="str">
        <f t="shared" si="2"/>
        <v>Նվազել է</v>
      </c>
      <c r="G17" s="23">
        <f>E17-C17</f>
        <v>-3039</v>
      </c>
    </row>
    <row r="18" spans="1:7" ht="36.75" customHeight="1" x14ac:dyDescent="0.25">
      <c r="A18" s="39">
        <v>2</v>
      </c>
      <c r="B18" s="6" t="s">
        <v>0</v>
      </c>
      <c r="C18" s="15">
        <f>SUM('Հ-04:Հ-06'!C18)</f>
        <v>947</v>
      </c>
      <c r="D18" s="6" t="s">
        <v>14</v>
      </c>
      <c r="E18" s="15">
        <f>SUM('Հ-04:Հ-06'!E18)</f>
        <v>1662</v>
      </c>
      <c r="F18" s="24" t="str">
        <f t="shared" si="2"/>
        <v>Աճել է</v>
      </c>
      <c r="G18" s="24">
        <f>E18-C18</f>
        <v>715</v>
      </c>
    </row>
    <row r="19" spans="1:7" ht="24" customHeight="1" x14ac:dyDescent="0.25">
      <c r="A19" s="39">
        <v>3</v>
      </c>
      <c r="B19" s="6" t="s">
        <v>10</v>
      </c>
      <c r="C19" s="15">
        <f>SUM('Հ-04:Հ-06'!C19)</f>
        <v>7056</v>
      </c>
      <c r="D19" s="6" t="s">
        <v>10</v>
      </c>
      <c r="E19" s="15">
        <f>SUM('Հ-04:Հ-06'!E19)</f>
        <v>3302</v>
      </c>
      <c r="F19" s="24" t="str">
        <f t="shared" si="2"/>
        <v>Նվազել է</v>
      </c>
      <c r="G19" s="24">
        <f>E19-C19</f>
        <v>-3754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35" priority="3" operator="containsText" text="Անփոփոխ">
      <formula>NOT(ISERROR(SEARCH("Անփոփոխ",F3)))</formula>
    </cfRule>
    <cfRule type="containsText" dxfId="34" priority="4" operator="containsText" text="Նվազել է">
      <formula>NOT(ISERROR(SEARCH("Նվազել է",F3)))</formula>
    </cfRule>
    <cfRule type="containsText" dxfId="33" priority="6" operator="containsText" text="Աճել է">
      <formula>NOT(ISERROR(SEARCH("Աճել է",F3)))</formula>
    </cfRule>
  </conditionalFormatting>
  <conditionalFormatting sqref="G3:G14 G17:G19">
    <cfRule type="cellIs" dxfId="32" priority="1" operator="equal">
      <formula>0</formula>
    </cfRule>
    <cfRule type="cellIs" dxfId="31" priority="2" operator="lessThan">
      <formula>0</formula>
    </cfRule>
    <cfRule type="cellIs" dxfId="30" priority="5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28515625" style="21" customWidth="1"/>
    <col min="3" max="3" width="7" style="21" customWidth="1"/>
    <col min="4" max="4" width="30.85546875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124</v>
      </c>
      <c r="C2" s="65"/>
      <c r="D2" s="65" t="s">
        <v>125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SUM('Հ-07:Հ-09'!C3)</f>
        <v>0</v>
      </c>
      <c r="D3" s="5" t="s">
        <v>9</v>
      </c>
      <c r="E3" s="15">
        <f>SUM('Հ-07:Հ-09'!E3)</f>
        <v>0</v>
      </c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15">
        <f>SUM('Հ-07:Հ-09'!C4)</f>
        <v>0</v>
      </c>
      <c r="D4" s="13" t="s">
        <v>12</v>
      </c>
      <c r="E4" s="15">
        <f>SUM('Հ-07:Հ-09'!E4)</f>
        <v>0</v>
      </c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6" t="s">
        <v>5</v>
      </c>
      <c r="C5" s="15">
        <f>SUM('Հ-07:Հ-09'!C5)</f>
        <v>0</v>
      </c>
      <c r="D5" s="6" t="s">
        <v>5</v>
      </c>
      <c r="E5" s="15">
        <f>SUM('Հ-07:Հ-09'!E5)</f>
        <v>0</v>
      </c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5">
        <f>SUM('Հ-07:Հ-09'!C6)</f>
        <v>0</v>
      </c>
      <c r="D6" s="6" t="s">
        <v>1</v>
      </c>
      <c r="E6" s="15">
        <f>SUM('Հ-07:Հ-09'!E6)</f>
        <v>0</v>
      </c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2</v>
      </c>
      <c r="C7" s="15">
        <f>SUM('Հ-07:Հ-09'!C7)</f>
        <v>0</v>
      </c>
      <c r="D7" s="6" t="s">
        <v>2</v>
      </c>
      <c r="E7" s="15">
        <f>SUM('Հ-07:Հ-09'!E7)</f>
        <v>0</v>
      </c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15">
        <f>SUM('Հ-07:Հ-09'!C8)</f>
        <v>0</v>
      </c>
      <c r="D8" s="6" t="s">
        <v>3</v>
      </c>
      <c r="E8" s="15">
        <f>SUM('Հ-07:Հ-09'!E8)</f>
        <v>0</v>
      </c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15">
        <f>SUM('Հ-07:Հ-09'!C9)</f>
        <v>0</v>
      </c>
      <c r="D9" s="6" t="s">
        <v>4</v>
      </c>
      <c r="E9" s="15">
        <f>SUM('Հ-07:Հ-09'!E9)</f>
        <v>0</v>
      </c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5">
        <f>SUM('Հ-07:Հ-09'!C10)</f>
        <v>0</v>
      </c>
      <c r="D10" s="6" t="s">
        <v>2</v>
      </c>
      <c r="E10" s="15">
        <f>SUM('Հ-07:Հ-09'!E10)</f>
        <v>0</v>
      </c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5">
        <f>SUM('Հ-07:Հ-09'!C11)</f>
        <v>0</v>
      </c>
      <c r="D11" s="6" t="s">
        <v>3</v>
      </c>
      <c r="E11" s="15">
        <f>SUM('Հ-07:Հ-09'!E11)</f>
        <v>0</v>
      </c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15">
        <f>SUM('Հ-07:Հ-09'!C12)</f>
        <v>0</v>
      </c>
      <c r="D12" s="6" t="s">
        <v>13</v>
      </c>
      <c r="E12" s="15">
        <f>SUM('Հ-07:Հ-09'!E12)</f>
        <v>0</v>
      </c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15">
        <f>SUM('Հ-07:Հ-09'!C13)</f>
        <v>0</v>
      </c>
      <c r="D13" s="6" t="s">
        <v>7</v>
      </c>
      <c r="E13" s="15">
        <f>SUM('Հ-07:Հ-09'!E13)</f>
        <v>0</v>
      </c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5">
        <f>SUM('Հ-07:Հ-09'!C14)</f>
        <v>0</v>
      </c>
      <c r="D14" s="6" t="s">
        <v>6</v>
      </c>
      <c r="E14" s="15">
        <f>SUM('Հ-07:Հ-09'!E14)</f>
        <v>0</v>
      </c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24</v>
      </c>
      <c r="C16" s="65"/>
      <c r="D16" s="65" t="s">
        <v>126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SUM('Հ-07:Հ-09'!C17)</f>
        <v>0</v>
      </c>
      <c r="D17" s="5" t="s">
        <v>8</v>
      </c>
      <c r="E17" s="15">
        <f>SUM('Հ-07:Հ-09'!E17)</f>
        <v>0</v>
      </c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15">
        <f>SUM('Հ-07:Հ-09'!C18)</f>
        <v>0</v>
      </c>
      <c r="D18" s="6" t="s">
        <v>0</v>
      </c>
      <c r="E18" s="15">
        <f>SUM('Հ-07:Հ-09'!E18)</f>
        <v>0</v>
      </c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15">
        <f>SUM('Հ-07:Հ-09'!C19)</f>
        <v>0</v>
      </c>
      <c r="D19" s="6" t="s">
        <v>10</v>
      </c>
      <c r="E19" s="15">
        <f>SUM('Հ-07:Հ-09'!E19)</f>
        <v>0</v>
      </c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9" priority="3" operator="containsText" text="Անփոփոխ">
      <formula>NOT(ISERROR(SEARCH("Անփոփոխ",F3)))</formula>
    </cfRule>
    <cfRule type="containsText" dxfId="28" priority="4" operator="containsText" text="Նվազել է">
      <formula>NOT(ISERROR(SEARCH("Նվազել է",F3)))</formula>
    </cfRule>
    <cfRule type="containsText" dxfId="27" priority="6" operator="containsText" text="Աճել է">
      <formula>NOT(ISERROR(SEARCH("Աճել է",F3)))</formula>
    </cfRule>
  </conditionalFormatting>
  <conditionalFormatting sqref="G3:G14 G17:G19">
    <cfRule type="cellIs" dxfId="26" priority="1" operator="equal">
      <formula>0</formula>
    </cfRule>
    <cfRule type="cellIs" dxfId="25" priority="2" operator="lessThan">
      <formula>0</formula>
    </cfRule>
    <cfRule type="cellIs" dxfId="24" priority="5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2.42578125" style="21" customWidth="1"/>
    <col min="3" max="3" width="7" style="21" customWidth="1"/>
    <col min="4" max="4" width="30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127</v>
      </c>
      <c r="C2" s="65"/>
      <c r="D2" s="65" t="s">
        <v>128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SUM('Հ-10:Հ-12'!C3)</f>
        <v>0</v>
      </c>
      <c r="D3" s="5" t="s">
        <v>9</v>
      </c>
      <c r="E3" s="15">
        <f>SUM('Հ-10:Հ-12'!E3)</f>
        <v>0</v>
      </c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15">
        <f>SUM('Հ-10:Հ-12'!C4)</f>
        <v>0</v>
      </c>
      <c r="D4" s="13" t="s">
        <v>12</v>
      </c>
      <c r="E4" s="15">
        <f>SUM('Հ-10:Հ-12'!E4)</f>
        <v>0</v>
      </c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6" t="s">
        <v>5</v>
      </c>
      <c r="C5" s="15">
        <f>SUM('Հ-10:Հ-12'!C5)</f>
        <v>0</v>
      </c>
      <c r="D5" s="6" t="s">
        <v>5</v>
      </c>
      <c r="E5" s="15">
        <f>SUM('Հ-10:Հ-12'!E5)</f>
        <v>0</v>
      </c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5">
        <f>SUM('Հ-10:Հ-12'!C6)</f>
        <v>0</v>
      </c>
      <c r="D6" s="6" t="s">
        <v>1</v>
      </c>
      <c r="E6" s="15">
        <f>SUM('Հ-10:Հ-12'!E6)</f>
        <v>0</v>
      </c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2</v>
      </c>
      <c r="C7" s="15">
        <f>SUM('Հ-10:Հ-12'!C7)</f>
        <v>0</v>
      </c>
      <c r="D7" s="6" t="s">
        <v>2</v>
      </c>
      <c r="E7" s="15">
        <f>SUM('Հ-10:Հ-12'!E7)</f>
        <v>0</v>
      </c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15">
        <f>SUM('Հ-10:Հ-12'!C8)</f>
        <v>0</v>
      </c>
      <c r="D8" s="6" t="s">
        <v>3</v>
      </c>
      <c r="E8" s="15">
        <f>SUM('Հ-10:Հ-12'!E8)</f>
        <v>0</v>
      </c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15">
        <f>SUM('Հ-10:Հ-12'!C9)</f>
        <v>0</v>
      </c>
      <c r="D9" s="6" t="s">
        <v>4</v>
      </c>
      <c r="E9" s="15">
        <f>SUM('Հ-10:Հ-12'!E9)</f>
        <v>0</v>
      </c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5">
        <f>SUM('Հ-10:Հ-12'!C10)</f>
        <v>0</v>
      </c>
      <c r="D10" s="6" t="s">
        <v>2</v>
      </c>
      <c r="E10" s="15">
        <f>SUM('Հ-10:Հ-12'!E10)</f>
        <v>0</v>
      </c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5">
        <f>SUM('Հ-10:Հ-12'!C11)</f>
        <v>0</v>
      </c>
      <c r="D11" s="6" t="s">
        <v>3</v>
      </c>
      <c r="E11" s="15">
        <f>SUM('Հ-10:Հ-12'!E11)</f>
        <v>0</v>
      </c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15">
        <f>SUM('Հ-10:Հ-12'!C12)</f>
        <v>0</v>
      </c>
      <c r="D12" s="6" t="s">
        <v>13</v>
      </c>
      <c r="E12" s="15">
        <f>SUM('Հ-10:Հ-12'!E12)</f>
        <v>0</v>
      </c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15">
        <f>SUM('Հ-10:Հ-12'!C13)</f>
        <v>0</v>
      </c>
      <c r="D13" s="6" t="s">
        <v>7</v>
      </c>
      <c r="E13" s="15">
        <f>SUM('Հ-10:Հ-12'!E13)</f>
        <v>0</v>
      </c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5">
        <f>SUM('Հ-10:Հ-12'!C14)</f>
        <v>0</v>
      </c>
      <c r="D14" s="6" t="s">
        <v>6</v>
      </c>
      <c r="E14" s="15">
        <f>SUM('Հ-10:Հ-12'!E14)</f>
        <v>0</v>
      </c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23</v>
      </c>
      <c r="C16" s="65"/>
      <c r="D16" s="65" t="s">
        <v>129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SUM('Հ-10:Հ-12'!C17)</f>
        <v>0</v>
      </c>
      <c r="D17" s="5" t="s">
        <v>8</v>
      </c>
      <c r="E17" s="15">
        <f>SUM('Հ-10:Հ-12'!E17)</f>
        <v>0</v>
      </c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15">
        <f>SUM('Հ-10:Հ-12'!C18)</f>
        <v>0</v>
      </c>
      <c r="D18" s="6" t="s">
        <v>0</v>
      </c>
      <c r="E18" s="15">
        <f>SUM('Հ-10:Հ-12'!E18)</f>
        <v>0</v>
      </c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15">
        <f>SUM('Հ-10:Հ-12'!C19)</f>
        <v>0</v>
      </c>
      <c r="D19" s="6" t="s">
        <v>10</v>
      </c>
      <c r="E19" s="15">
        <f>SUM('Հ-10:Հ-12'!E19)</f>
        <v>0</v>
      </c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23" priority="3" operator="containsText" text="Անփոփոխ">
      <formula>NOT(ISERROR(SEARCH("Անփոփոխ",F3)))</formula>
    </cfRule>
    <cfRule type="containsText" dxfId="22" priority="4" operator="containsText" text="Նվազել է">
      <formula>NOT(ISERROR(SEARCH("Նվազել է",F3)))</formula>
    </cfRule>
    <cfRule type="containsText" dxfId="21" priority="6" operator="containsText" text="Աճել է">
      <formula>NOT(ISERROR(SEARCH("Աճել է",F3)))</formula>
    </cfRule>
  </conditionalFormatting>
  <conditionalFormatting sqref="G3:G14 G17:G19">
    <cfRule type="cellIs" dxfId="20" priority="1" operator="equal">
      <formula>0</formula>
    </cfRule>
    <cfRule type="cellIs" dxfId="19" priority="2" operator="lessThan">
      <formula>0</formula>
    </cfRule>
    <cfRule type="cellIs" dxfId="18" priority="5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10.42578125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130</v>
      </c>
      <c r="C2" s="65"/>
      <c r="D2" s="65" t="s">
        <v>131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SUM('Հ-01:Հ-06'!C3)</f>
        <v>47151</v>
      </c>
      <c r="D3" s="5" t="s">
        <v>9</v>
      </c>
      <c r="E3" s="15">
        <f>SUM('Հ-01:Հ-06'!E3)</f>
        <v>40498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-6653</v>
      </c>
    </row>
    <row r="4" spans="1:7" ht="27" customHeight="1" x14ac:dyDescent="0.25">
      <c r="A4" s="36">
        <v>2</v>
      </c>
      <c r="B4" s="13" t="s">
        <v>0</v>
      </c>
      <c r="C4" s="15">
        <f>SUM('Հ-01:Հ-06'!C4)</f>
        <v>9195</v>
      </c>
      <c r="D4" s="13" t="s">
        <v>15</v>
      </c>
      <c r="E4" s="15">
        <f>SUM('Հ-01:Հ-06'!E4)</f>
        <v>10771</v>
      </c>
      <c r="F4" s="24" t="str">
        <f t="shared" si="0"/>
        <v>Աճել է</v>
      </c>
      <c r="G4" s="24">
        <f t="shared" si="1"/>
        <v>1576</v>
      </c>
    </row>
    <row r="5" spans="1:7" ht="23.25" customHeight="1" x14ac:dyDescent="0.25">
      <c r="A5" s="36">
        <v>3</v>
      </c>
      <c r="B5" s="6" t="s">
        <v>5</v>
      </c>
      <c r="C5" s="15">
        <f>SUM('Հ-01:Հ-06'!C5)</f>
        <v>10920</v>
      </c>
      <c r="D5" s="6" t="s">
        <v>5</v>
      </c>
      <c r="E5" s="15">
        <f>SUM('Հ-01:Հ-06'!E5)</f>
        <v>12666</v>
      </c>
      <c r="F5" s="24" t="str">
        <f t="shared" si="0"/>
        <v>Աճել է</v>
      </c>
      <c r="G5" s="24">
        <f t="shared" si="1"/>
        <v>1746</v>
      </c>
    </row>
    <row r="6" spans="1:7" ht="22.5" customHeight="1" x14ac:dyDescent="0.25">
      <c r="A6" s="36">
        <v>4</v>
      </c>
      <c r="B6" s="6" t="s">
        <v>1</v>
      </c>
      <c r="C6" s="15">
        <f>SUM('Հ-01:Հ-06'!C6)</f>
        <v>27036</v>
      </c>
      <c r="D6" s="6" t="s">
        <v>1</v>
      </c>
      <c r="E6" s="15">
        <f>SUM('Հ-01:Հ-06'!E6)</f>
        <v>17046</v>
      </c>
      <c r="F6" s="24" t="str">
        <f t="shared" si="0"/>
        <v>Նվազել է</v>
      </c>
      <c r="G6" s="24">
        <f t="shared" si="1"/>
        <v>-9990</v>
      </c>
    </row>
    <row r="7" spans="1:7" ht="21.75" customHeight="1" x14ac:dyDescent="0.25">
      <c r="A7" s="36"/>
      <c r="B7" s="6" t="s">
        <v>2</v>
      </c>
      <c r="C7" s="15">
        <f>SUM('Հ-01:Հ-06'!C7)</f>
        <v>25290</v>
      </c>
      <c r="D7" s="6" t="s">
        <v>2</v>
      </c>
      <c r="E7" s="15">
        <f>SUM('Հ-01:Հ-06'!E7)</f>
        <v>13574</v>
      </c>
      <c r="F7" s="24" t="str">
        <f t="shared" si="0"/>
        <v>Նվազել է</v>
      </c>
      <c r="G7" s="24">
        <f t="shared" si="1"/>
        <v>-11716</v>
      </c>
    </row>
    <row r="8" spans="1:7" ht="21.75" customHeight="1" x14ac:dyDescent="0.25">
      <c r="A8" s="36"/>
      <c r="B8" s="6" t="s">
        <v>3</v>
      </c>
      <c r="C8" s="15">
        <f>SUM('Հ-01:Հ-06'!C8)</f>
        <v>1746</v>
      </c>
      <c r="D8" s="6" t="s">
        <v>3</v>
      </c>
      <c r="E8" s="15">
        <f>SUM('Հ-01:Հ-06'!E8)</f>
        <v>3472</v>
      </c>
      <c r="F8" s="24" t="str">
        <f t="shared" si="0"/>
        <v>Աճել է</v>
      </c>
      <c r="G8" s="24">
        <f t="shared" si="1"/>
        <v>1726</v>
      </c>
    </row>
    <row r="9" spans="1:7" ht="22.5" customHeight="1" x14ac:dyDescent="0.25">
      <c r="A9" s="36">
        <v>5</v>
      </c>
      <c r="B9" s="6" t="s">
        <v>4</v>
      </c>
      <c r="C9" s="15">
        <f>SUM('Հ-01:Հ-06'!C9)</f>
        <v>4059</v>
      </c>
      <c r="D9" s="6" t="s">
        <v>4</v>
      </c>
      <c r="E9" s="15">
        <f>SUM('Հ-01:Հ-06'!E9)</f>
        <v>6115</v>
      </c>
      <c r="F9" s="24" t="str">
        <f t="shared" si="0"/>
        <v>Աճել է</v>
      </c>
      <c r="G9" s="24">
        <f t="shared" si="1"/>
        <v>2056</v>
      </c>
    </row>
    <row r="10" spans="1:7" ht="21" customHeight="1" x14ac:dyDescent="0.25">
      <c r="A10" s="36"/>
      <c r="B10" s="6" t="s">
        <v>2</v>
      </c>
      <c r="C10" s="15">
        <f>SUM('Հ-01:Հ-06'!C10)</f>
        <v>1141</v>
      </c>
      <c r="D10" s="6" t="s">
        <v>2</v>
      </c>
      <c r="E10" s="15">
        <f>SUM('Հ-01:Հ-06'!E10)</f>
        <v>1693</v>
      </c>
      <c r="F10" s="24" t="str">
        <f>IF(G10=0,"Անփոփոխ",IF(G10&gt;0,"Աճել է","Նվազել է"))</f>
        <v>Աճել է</v>
      </c>
      <c r="G10" s="24">
        <f t="shared" si="1"/>
        <v>552</v>
      </c>
    </row>
    <row r="11" spans="1:7" ht="22.5" customHeight="1" x14ac:dyDescent="0.25">
      <c r="A11" s="36"/>
      <c r="B11" s="6" t="s">
        <v>3</v>
      </c>
      <c r="C11" s="15">
        <f>SUM('Հ-01:Հ-06'!C11)</f>
        <v>1746</v>
      </c>
      <c r="D11" s="6" t="s">
        <v>3</v>
      </c>
      <c r="E11" s="15">
        <f>SUM('Հ-01:Հ-06'!E11)</f>
        <v>3472</v>
      </c>
      <c r="F11" s="24" t="str">
        <f t="shared" ref="F11:F19" si="2">IF(G11=0,"Անփոփոխ",IF(G11&gt;0,"Աճել է","Նվազել է"))</f>
        <v>Աճել է</v>
      </c>
      <c r="G11" s="24">
        <f t="shared" si="1"/>
        <v>1726</v>
      </c>
    </row>
    <row r="12" spans="1:7" ht="26.25" customHeight="1" x14ac:dyDescent="0.25">
      <c r="A12" s="36"/>
      <c r="B12" s="6" t="s">
        <v>13</v>
      </c>
      <c r="C12" s="15">
        <f>SUM('Հ-01:Հ-06'!C12)</f>
        <v>1172</v>
      </c>
      <c r="D12" s="6" t="s">
        <v>13</v>
      </c>
      <c r="E12" s="15">
        <f>SUM('Հ-01:Հ-06'!E12)</f>
        <v>950</v>
      </c>
      <c r="F12" s="24" t="str">
        <f t="shared" si="2"/>
        <v>Նվազել է</v>
      </c>
      <c r="G12" s="24">
        <f t="shared" si="1"/>
        <v>-222</v>
      </c>
    </row>
    <row r="13" spans="1:7" ht="27" customHeight="1" x14ac:dyDescent="0.25">
      <c r="A13" s="36">
        <v>6</v>
      </c>
      <c r="B13" s="6" t="s">
        <v>7</v>
      </c>
      <c r="C13" s="15">
        <f>SUM('Հ-01:Հ-06'!C13)</f>
        <v>1658</v>
      </c>
      <c r="D13" s="6" t="s">
        <v>7</v>
      </c>
      <c r="E13" s="15">
        <f>SUM('Հ-01:Հ-06'!E13)</f>
        <v>1914</v>
      </c>
      <c r="F13" s="24" t="str">
        <f t="shared" si="2"/>
        <v>Աճել է</v>
      </c>
      <c r="G13" s="24">
        <f t="shared" si="1"/>
        <v>256</v>
      </c>
    </row>
    <row r="14" spans="1:7" ht="24" customHeight="1" x14ac:dyDescent="0.25">
      <c r="A14" s="36">
        <v>7</v>
      </c>
      <c r="B14" s="6" t="s">
        <v>6</v>
      </c>
      <c r="C14" s="15">
        <f>SUM('Հ-01:Հ-06'!C14)</f>
        <v>581</v>
      </c>
      <c r="D14" s="6" t="s">
        <v>6</v>
      </c>
      <c r="E14" s="15">
        <f>SUM('Հ-01:Հ-06'!E14)</f>
        <v>688</v>
      </c>
      <c r="F14" s="24" t="str">
        <f t="shared" si="2"/>
        <v>Աճել է</v>
      </c>
      <c r="G14" s="24">
        <f t="shared" si="1"/>
        <v>107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132</v>
      </c>
      <c r="C16" s="65"/>
      <c r="D16" s="65" t="s">
        <v>133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SUM('Հ-01:Հ-06'!C17)</f>
        <v>17593</v>
      </c>
      <c r="D17" s="5" t="s">
        <v>8</v>
      </c>
      <c r="E17" s="15">
        <f>SUM('Հ-01:Հ-06'!E17)</f>
        <v>18932</v>
      </c>
      <c r="F17" s="23" t="str">
        <f t="shared" si="2"/>
        <v>Աճել է</v>
      </c>
      <c r="G17" s="23">
        <f>E17-C17</f>
        <v>1339</v>
      </c>
    </row>
    <row r="18" spans="1:7" ht="36.75" customHeight="1" x14ac:dyDescent="0.25">
      <c r="A18" s="39">
        <v>2</v>
      </c>
      <c r="B18" s="6" t="s">
        <v>0</v>
      </c>
      <c r="C18" s="15">
        <f>SUM('Հ-01:Հ-06'!C18)</f>
        <v>4087</v>
      </c>
      <c r="D18" s="6" t="s">
        <v>14</v>
      </c>
      <c r="E18" s="15">
        <f>SUM('Հ-01:Հ-06'!E18)</f>
        <v>6439</v>
      </c>
      <c r="F18" s="24" t="str">
        <f t="shared" si="2"/>
        <v>Աճել է</v>
      </c>
      <c r="G18" s="24">
        <f>E18-C18</f>
        <v>2352</v>
      </c>
    </row>
    <row r="19" spans="1:7" ht="24" customHeight="1" x14ac:dyDescent="0.25">
      <c r="A19" s="39">
        <v>3</v>
      </c>
      <c r="B19" s="6" t="s">
        <v>10</v>
      </c>
      <c r="C19" s="15">
        <f>SUM('Հ-01:Հ-06'!C19)</f>
        <v>13506</v>
      </c>
      <c r="D19" s="6" t="s">
        <v>10</v>
      </c>
      <c r="E19" s="15">
        <f>SUM('Հ-01:Հ-06'!E19)</f>
        <v>12493</v>
      </c>
      <c r="F19" s="24" t="str">
        <f t="shared" si="2"/>
        <v>Նվազել է</v>
      </c>
      <c r="G19" s="24">
        <f>E19-C19</f>
        <v>-1013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7" priority="3" operator="containsText" text="Անփոփոխ">
      <formula>NOT(ISERROR(SEARCH("Անփոփոխ",F3)))</formula>
    </cfRule>
    <cfRule type="containsText" dxfId="16" priority="4" operator="containsText" text="Նվազել է">
      <formula>NOT(ISERROR(SEARCH("Նվազել է",F3)))</formula>
    </cfRule>
    <cfRule type="containsText" dxfId="15" priority="6" operator="containsText" text="Աճել է">
      <formula>NOT(ISERROR(SEARCH("Աճել է",F3)))</formula>
    </cfRule>
  </conditionalFormatting>
  <conditionalFormatting sqref="G3:G14 G17:G19">
    <cfRule type="cellIs" dxfId="14" priority="1" operator="equal">
      <formula>0</formula>
    </cfRule>
    <cfRule type="cellIs" dxfId="13" priority="2" operator="lessThan">
      <formula>0</formula>
    </cfRule>
    <cfRule type="cellIs" dxfId="12" priority="5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134</v>
      </c>
      <c r="C2" s="65"/>
      <c r="D2" s="65" t="s">
        <v>135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9</v>
      </c>
      <c r="C3" s="15">
        <f>SUM('Հ-07:Հ-12'!C3)</f>
        <v>0</v>
      </c>
      <c r="D3" s="5" t="s">
        <v>9</v>
      </c>
      <c r="E3" s="15">
        <f>SUM('Հ-07:Հ-12'!E3)</f>
        <v>0</v>
      </c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15">
        <f>SUM('Հ-07:Հ-12'!C4)</f>
        <v>0</v>
      </c>
      <c r="D4" s="13" t="s">
        <v>12</v>
      </c>
      <c r="E4" s="15">
        <f>SUM('Հ-07:Հ-12'!E4)</f>
        <v>0</v>
      </c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6" t="s">
        <v>5</v>
      </c>
      <c r="C5" s="15">
        <f>SUM('Հ-07:Հ-12'!C5)</f>
        <v>0</v>
      </c>
      <c r="D5" s="6" t="s">
        <v>5</v>
      </c>
      <c r="E5" s="15">
        <f>SUM('Հ-07:Հ-12'!E5)</f>
        <v>0</v>
      </c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5">
        <f>SUM('Հ-07:Հ-12'!C6)</f>
        <v>0</v>
      </c>
      <c r="D6" s="6" t="s">
        <v>1</v>
      </c>
      <c r="E6" s="15">
        <f>SUM('Հ-07:Հ-12'!E6)</f>
        <v>0</v>
      </c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2</v>
      </c>
      <c r="C7" s="15">
        <f>SUM('Հ-07:Հ-12'!C7)</f>
        <v>0</v>
      </c>
      <c r="D7" s="6" t="s">
        <v>2</v>
      </c>
      <c r="E7" s="15">
        <f>SUM('Հ-07:Հ-12'!E7)</f>
        <v>0</v>
      </c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15">
        <f>SUM('Հ-07:Հ-12'!C8)</f>
        <v>0</v>
      </c>
      <c r="D8" s="6" t="s">
        <v>3</v>
      </c>
      <c r="E8" s="15">
        <f>SUM('Հ-07:Հ-12'!E8)</f>
        <v>0</v>
      </c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15">
        <f>SUM('Հ-07:Հ-12'!C9)</f>
        <v>0</v>
      </c>
      <c r="D9" s="6" t="s">
        <v>4</v>
      </c>
      <c r="E9" s="15">
        <f>SUM('Հ-07:Հ-12'!E9)</f>
        <v>0</v>
      </c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15">
        <f>SUM('Հ-07:Հ-12'!C10)</f>
        <v>0</v>
      </c>
      <c r="D10" s="6" t="s">
        <v>2</v>
      </c>
      <c r="E10" s="15">
        <f>SUM('Հ-07:Հ-12'!E10)</f>
        <v>0</v>
      </c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15">
        <f>SUM('Հ-07:Հ-12'!C11)</f>
        <v>0</v>
      </c>
      <c r="D11" s="6" t="s">
        <v>3</v>
      </c>
      <c r="E11" s="15">
        <f>SUM('Հ-07:Հ-12'!E11)</f>
        <v>0</v>
      </c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15">
        <f>SUM('Հ-07:Հ-12'!C12)</f>
        <v>0</v>
      </c>
      <c r="D12" s="6" t="s">
        <v>13</v>
      </c>
      <c r="E12" s="15">
        <f>SUM('Հ-07:Հ-12'!E12)</f>
        <v>0</v>
      </c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15">
        <f>SUM('Հ-07:Հ-12'!C13)</f>
        <v>0</v>
      </c>
      <c r="D13" s="6" t="s">
        <v>7</v>
      </c>
      <c r="E13" s="15">
        <f>SUM('Հ-07:Հ-12'!E13)</f>
        <v>0</v>
      </c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5">
        <f>SUM('Հ-07:Հ-12'!C14)</f>
        <v>0</v>
      </c>
      <c r="D14" s="6" t="s">
        <v>6</v>
      </c>
      <c r="E14" s="15">
        <f>SUM('Հ-07:Հ-12'!E14)</f>
        <v>0</v>
      </c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136</v>
      </c>
      <c r="C16" s="65"/>
      <c r="D16" s="65" t="s">
        <v>137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>
        <f>SUM('Հ-07:Հ-12'!C17)</f>
        <v>0</v>
      </c>
      <c r="D17" s="5" t="s">
        <v>8</v>
      </c>
      <c r="E17" s="15">
        <f>SUM('Հ-07:Հ-12'!E17)</f>
        <v>0</v>
      </c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15">
        <f>SUM('Հ-07:Հ-12'!C18)</f>
        <v>0</v>
      </c>
      <c r="D18" s="6" t="s">
        <v>0</v>
      </c>
      <c r="E18" s="15">
        <f>SUM('Հ-07:Հ-12'!E18)</f>
        <v>0</v>
      </c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15">
        <f>SUM('Հ-07:Հ-12'!C19)</f>
        <v>0</v>
      </c>
      <c r="D19" s="6" t="s">
        <v>10</v>
      </c>
      <c r="E19" s="15">
        <f>SUM('Հ-07:Հ-12'!E19)</f>
        <v>0</v>
      </c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11" priority="3" operator="containsText" text="Անփոփոխ">
      <formula>NOT(ISERROR(SEARCH("Անփոփոխ",F3)))</formula>
    </cfRule>
    <cfRule type="containsText" dxfId="10" priority="4" operator="containsText" text="Նվազել է">
      <formula>NOT(ISERROR(SEARCH("Նվազել է",F3)))</formula>
    </cfRule>
    <cfRule type="containsText" dxfId="9" priority="6" operator="containsText" text="Աճել է">
      <formula>NOT(ISERROR(SEARCH("Աճել է",F3)))</formula>
    </cfRule>
  </conditionalFormatting>
  <conditionalFormatting sqref="G3:G14 G17:G19">
    <cfRule type="cellIs" dxfId="8" priority="1" operator="equal">
      <formula>0</formula>
    </cfRule>
    <cfRule type="cellIs" dxfId="7" priority="2" operator="lessThan">
      <formula>0</formula>
    </cfRule>
    <cfRule type="cellIs" dxfId="6" priority="5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72" t="s">
        <v>138</v>
      </c>
      <c r="C2" s="73"/>
      <c r="D2" s="72" t="s">
        <v>139</v>
      </c>
      <c r="E2" s="73"/>
      <c r="F2" s="70" t="s">
        <v>11</v>
      </c>
      <c r="G2" s="71"/>
    </row>
    <row r="3" spans="1:7" ht="23.25" customHeight="1" x14ac:dyDescent="0.25">
      <c r="A3" s="35">
        <v>1</v>
      </c>
      <c r="B3" s="5" t="s">
        <v>35</v>
      </c>
      <c r="C3" s="15">
        <f>'Հ-1-ին կիս.'!C3+'Հ-2-րդ կիս.'!C3</f>
        <v>47151</v>
      </c>
      <c r="D3" s="5" t="s">
        <v>36</v>
      </c>
      <c r="E3" s="15">
        <f>'Հ-1-ին կիս.'!E3+'Հ-2-րդ կիս.'!E3</f>
        <v>40498</v>
      </c>
      <c r="F3" s="23" t="str">
        <f t="shared" ref="F3:F9" si="0">IF(G3=0,"Անփոփոխ",IF(G3&gt;0,"Աճել է","Նվազել է"))</f>
        <v>Նվազել է</v>
      </c>
      <c r="G3" s="23">
        <f t="shared" ref="G3:G14" si="1">E3-C3</f>
        <v>-6653</v>
      </c>
    </row>
    <row r="4" spans="1:7" ht="27" customHeight="1" x14ac:dyDescent="0.25">
      <c r="A4" s="36">
        <v>2</v>
      </c>
      <c r="B4" s="13" t="s">
        <v>0</v>
      </c>
      <c r="C4" s="15">
        <f>'Հ-1-ին կիս.'!C4+'Հ-2-րդ կիս.'!C4</f>
        <v>9195</v>
      </c>
      <c r="D4" s="13" t="s">
        <v>34</v>
      </c>
      <c r="E4" s="15">
        <f>'Հ-1-ին կիս.'!E4+'Հ-2-րդ կիս.'!E4</f>
        <v>10771</v>
      </c>
      <c r="F4" s="24" t="str">
        <f t="shared" si="0"/>
        <v>Աճել է</v>
      </c>
      <c r="G4" s="24">
        <f t="shared" si="1"/>
        <v>1576</v>
      </c>
    </row>
    <row r="5" spans="1:7" ht="23.25" customHeight="1" x14ac:dyDescent="0.25">
      <c r="A5" s="36">
        <v>3</v>
      </c>
      <c r="B5" s="59" t="s">
        <v>5</v>
      </c>
      <c r="C5" s="7">
        <v>2633</v>
      </c>
      <c r="D5" s="59" t="s">
        <v>5</v>
      </c>
      <c r="E5" s="15">
        <f>'Հ-1-ին կիս.'!E5+'Հ-2-րդ կիս.'!E5</f>
        <v>12666</v>
      </c>
      <c r="F5" s="24" t="str">
        <f t="shared" si="0"/>
        <v>Աճել է</v>
      </c>
      <c r="G5" s="24">
        <f t="shared" si="1"/>
        <v>10033</v>
      </c>
    </row>
    <row r="6" spans="1:7" ht="22.5" customHeight="1" x14ac:dyDescent="0.25">
      <c r="A6" s="36">
        <v>4</v>
      </c>
      <c r="B6" s="6" t="s">
        <v>1</v>
      </c>
      <c r="C6" s="15">
        <f>'Հ-1-ին կիս.'!C6+'Հ-2-րդ կիս.'!C6</f>
        <v>27036</v>
      </c>
      <c r="D6" s="6" t="s">
        <v>1</v>
      </c>
      <c r="E6" s="15">
        <f>'Հ-1-ին կիս.'!E6+'Հ-2-րդ կիս.'!E6</f>
        <v>17046</v>
      </c>
      <c r="F6" s="24" t="str">
        <f t="shared" si="0"/>
        <v>Նվազել է</v>
      </c>
      <c r="G6" s="24">
        <f t="shared" si="1"/>
        <v>-9990</v>
      </c>
    </row>
    <row r="7" spans="1:7" ht="21.75" customHeight="1" x14ac:dyDescent="0.25">
      <c r="A7" s="36"/>
      <c r="B7" s="6" t="s">
        <v>2</v>
      </c>
      <c r="C7" s="15">
        <f>'Հ-1-ին կիս.'!C7+'Հ-2-րդ կիս.'!C7</f>
        <v>25290</v>
      </c>
      <c r="D7" s="6" t="s">
        <v>2</v>
      </c>
      <c r="E7" s="15">
        <f>'Հ-1-ին կիս.'!E7+'Հ-2-րդ կիս.'!E7</f>
        <v>13574</v>
      </c>
      <c r="F7" s="24" t="str">
        <f t="shared" si="0"/>
        <v>Նվազել է</v>
      </c>
      <c r="G7" s="24">
        <f t="shared" si="1"/>
        <v>-11716</v>
      </c>
    </row>
    <row r="8" spans="1:7" ht="21.75" customHeight="1" x14ac:dyDescent="0.25">
      <c r="A8" s="36"/>
      <c r="B8" s="6" t="s">
        <v>3</v>
      </c>
      <c r="C8" s="15">
        <f>'Հ-1-ին կիս.'!C8+'Հ-2-րդ կիս.'!C8</f>
        <v>1746</v>
      </c>
      <c r="D8" s="6" t="s">
        <v>3</v>
      </c>
      <c r="E8" s="15">
        <f>'Հ-1-ին կիս.'!E8+'Հ-2-րդ կիս.'!E8</f>
        <v>3472</v>
      </c>
      <c r="F8" s="24" t="str">
        <f t="shared" si="0"/>
        <v>Աճել է</v>
      </c>
      <c r="G8" s="24">
        <f t="shared" si="1"/>
        <v>1726</v>
      </c>
    </row>
    <row r="9" spans="1:7" ht="22.5" customHeight="1" x14ac:dyDescent="0.25">
      <c r="A9" s="36">
        <v>5</v>
      </c>
      <c r="B9" s="6" t="s">
        <v>4</v>
      </c>
      <c r="C9" s="15">
        <f>'Հ-1-ին կիս.'!C9+'Հ-2-րդ կիս.'!C9</f>
        <v>4059</v>
      </c>
      <c r="D9" s="6" t="s">
        <v>4</v>
      </c>
      <c r="E9" s="15">
        <f>'Հ-1-ին կիս.'!E9+'Հ-2-րդ կիս.'!E9</f>
        <v>6115</v>
      </c>
      <c r="F9" s="24" t="str">
        <f t="shared" si="0"/>
        <v>Աճել է</v>
      </c>
      <c r="G9" s="24">
        <f t="shared" si="1"/>
        <v>2056</v>
      </c>
    </row>
    <row r="10" spans="1:7" ht="21" customHeight="1" x14ac:dyDescent="0.25">
      <c r="A10" s="36"/>
      <c r="B10" s="6" t="s">
        <v>2</v>
      </c>
      <c r="C10" s="15">
        <f>'Հ-1-ին կիս.'!C10+'Հ-2-րդ կիս.'!C10</f>
        <v>1141</v>
      </c>
      <c r="D10" s="6" t="s">
        <v>2</v>
      </c>
      <c r="E10" s="15">
        <f>'Հ-1-ին կիս.'!E10+'Հ-2-րդ կիս.'!E10</f>
        <v>1693</v>
      </c>
      <c r="F10" s="24" t="str">
        <f>IF(G10=0,"Անփոփոխ",IF(G10&gt;0,"Աճել է","Նվազել է"))</f>
        <v>Աճել է</v>
      </c>
      <c r="G10" s="24">
        <f t="shared" si="1"/>
        <v>552</v>
      </c>
    </row>
    <row r="11" spans="1:7" ht="22.5" customHeight="1" x14ac:dyDescent="0.25">
      <c r="A11" s="36"/>
      <c r="B11" s="6" t="s">
        <v>3</v>
      </c>
      <c r="C11" s="15">
        <f>'Հ-1-ին կիս.'!C11+'Հ-2-րդ կիս.'!C11</f>
        <v>1746</v>
      </c>
      <c r="D11" s="6" t="s">
        <v>3</v>
      </c>
      <c r="E11" s="15">
        <f>'Հ-1-ին կիս.'!E11+'Հ-2-րդ կիս.'!E11</f>
        <v>3472</v>
      </c>
      <c r="F11" s="24" t="str">
        <f t="shared" ref="F11:F19" si="2">IF(G11=0,"Անփոփոխ",IF(G11&gt;0,"Աճել է","Նվազել է"))</f>
        <v>Աճել է</v>
      </c>
      <c r="G11" s="24">
        <f t="shared" si="1"/>
        <v>1726</v>
      </c>
    </row>
    <row r="12" spans="1:7" ht="26.25" customHeight="1" x14ac:dyDescent="0.25">
      <c r="A12" s="36"/>
      <c r="B12" s="6" t="s">
        <v>13</v>
      </c>
      <c r="C12" s="15">
        <f>'Հ-1-ին կիս.'!C12+'Հ-2-րդ կիս.'!C12</f>
        <v>1172</v>
      </c>
      <c r="D12" s="6" t="s">
        <v>13</v>
      </c>
      <c r="E12" s="15">
        <f>'Հ-1-ին կիս.'!E12+'Հ-2-րդ կիս.'!E12</f>
        <v>950</v>
      </c>
      <c r="F12" s="24" t="str">
        <f t="shared" si="2"/>
        <v>Նվազել է</v>
      </c>
      <c r="G12" s="24">
        <f t="shared" si="1"/>
        <v>-222</v>
      </c>
    </row>
    <row r="13" spans="1:7" ht="27" customHeight="1" x14ac:dyDescent="0.25">
      <c r="A13" s="36">
        <v>6</v>
      </c>
      <c r="B13" s="6" t="s">
        <v>7</v>
      </c>
      <c r="C13" s="15">
        <f>'Հ-1-ին կիս.'!C13+'Հ-2-րդ կիս.'!C13</f>
        <v>1658</v>
      </c>
      <c r="D13" s="6" t="s">
        <v>7</v>
      </c>
      <c r="E13" s="15">
        <f>'Հ-1-ին կիս.'!E13+'Հ-2-րդ կիս.'!E13</f>
        <v>1914</v>
      </c>
      <c r="F13" s="24" t="str">
        <f t="shared" si="2"/>
        <v>Աճել է</v>
      </c>
      <c r="G13" s="24">
        <f t="shared" si="1"/>
        <v>256</v>
      </c>
    </row>
    <row r="14" spans="1:7" ht="24" customHeight="1" x14ac:dyDescent="0.25">
      <c r="A14" s="36">
        <v>7</v>
      </c>
      <c r="B14" s="6" t="s">
        <v>6</v>
      </c>
      <c r="C14" s="15">
        <f>'Հ-1-ին կիս.'!C14+'Հ-2-րդ կիս.'!C14</f>
        <v>581</v>
      </c>
      <c r="D14" s="6" t="s">
        <v>6</v>
      </c>
      <c r="E14" s="15">
        <f>'Հ-1-ին կիս.'!E14+'Հ-2-րդ կիս.'!E14</f>
        <v>688</v>
      </c>
      <c r="F14" s="24" t="str">
        <f t="shared" si="2"/>
        <v>Աճել է</v>
      </c>
      <c r="G14" s="24">
        <f t="shared" si="1"/>
        <v>107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72" t="s">
        <v>140</v>
      </c>
      <c r="C16" s="73"/>
      <c r="D16" s="72" t="s">
        <v>141</v>
      </c>
      <c r="E16" s="73"/>
      <c r="F16" s="70" t="s">
        <v>11</v>
      </c>
      <c r="G16" s="71"/>
    </row>
    <row r="17" spans="1:7" ht="29.25" customHeight="1" x14ac:dyDescent="0.25">
      <c r="A17" s="38">
        <v>1</v>
      </c>
      <c r="B17" s="5" t="s">
        <v>8</v>
      </c>
      <c r="C17" s="15">
        <f>'Հ-1-ին կիս.'!C17+'Հ-2-րդ կիս.'!C17</f>
        <v>17593</v>
      </c>
      <c r="D17" s="5" t="s">
        <v>8</v>
      </c>
      <c r="E17" s="15">
        <f>'Հ-1-ին կիս.'!E17+'Հ-2-րդ կիս.'!E17</f>
        <v>18932</v>
      </c>
      <c r="F17" s="23" t="str">
        <f t="shared" si="2"/>
        <v>Աճել է</v>
      </c>
      <c r="G17" s="23">
        <f>E17-C17</f>
        <v>1339</v>
      </c>
    </row>
    <row r="18" spans="1:7" ht="36.75" customHeight="1" x14ac:dyDescent="0.25">
      <c r="A18" s="39">
        <v>2</v>
      </c>
      <c r="B18" s="6" t="s">
        <v>0</v>
      </c>
      <c r="C18" s="15">
        <f>'Հ-1-ին կիս.'!C18+'Հ-2-րդ կիս.'!C18</f>
        <v>4087</v>
      </c>
      <c r="D18" s="6" t="s">
        <v>37</v>
      </c>
      <c r="E18" s="15">
        <f>'Հ-1-ին կիս.'!E18+'Հ-2-րդ կիս.'!E18</f>
        <v>6439</v>
      </c>
      <c r="F18" s="24" t="str">
        <f t="shared" si="2"/>
        <v>Աճել է</v>
      </c>
      <c r="G18" s="24">
        <f>E18-C18</f>
        <v>2352</v>
      </c>
    </row>
    <row r="19" spans="1:7" ht="24" customHeight="1" x14ac:dyDescent="0.25">
      <c r="A19" s="39">
        <v>3</v>
      </c>
      <c r="B19" s="6" t="s">
        <v>10</v>
      </c>
      <c r="C19" s="15">
        <f>'Հ-1-ին կիս.'!C19+'Հ-2-րդ կիս.'!C19</f>
        <v>13506</v>
      </c>
      <c r="D19" s="6" t="s">
        <v>10</v>
      </c>
      <c r="E19" s="15">
        <f>'Հ-1-ին կիս.'!E19+'Հ-2-րդ կիս.'!E19</f>
        <v>12493</v>
      </c>
      <c r="F19" s="24" t="str">
        <f t="shared" si="2"/>
        <v>Նվազել է</v>
      </c>
      <c r="G19" s="24">
        <f>E19-C19</f>
        <v>-1013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5" priority="3" operator="containsText" text="Անփոփոխ">
      <formula>NOT(ISERROR(SEARCH("Անփոփոխ",F3)))</formula>
    </cfRule>
    <cfRule type="containsText" dxfId="4" priority="4" operator="containsText" text="Նվազել է">
      <formula>NOT(ISERROR(SEARCH("Նվազել է",F3)))</formula>
    </cfRule>
    <cfRule type="containsText" dxfId="3" priority="6" operator="containsText" text="Աճել է">
      <formula>NOT(ISERROR(SEARCH("Աճել է",F3)))</formula>
    </cfRule>
  </conditionalFormatting>
  <conditionalFormatting sqref="G3:G14 G17:G19">
    <cfRule type="cellIs" dxfId="2" priority="1" operator="equal">
      <formula>0</formula>
    </cfRule>
    <cfRule type="cellIs" dxfId="1" priority="2" operator="lessThan">
      <formula>0</formula>
    </cfRule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12" zoomScaleNormal="112" workbookViewId="0">
      <selection activeCell="I11" sqref="I11"/>
    </sheetView>
  </sheetViews>
  <sheetFormatPr defaultColWidth="9.140625" defaultRowHeight="12" x14ac:dyDescent="0.25"/>
  <cols>
    <col min="1" max="1" width="4.140625" style="21" customWidth="1"/>
    <col min="2" max="2" width="37.28515625" style="21" customWidth="1"/>
    <col min="3" max="3" width="7" style="21" customWidth="1"/>
    <col min="4" max="4" width="38.14062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19"/>
      <c r="B1" s="20"/>
      <c r="C1" s="20"/>
      <c r="D1" s="20"/>
      <c r="E1" s="20"/>
    </row>
    <row r="2" spans="1:7" ht="42.75" customHeight="1" thickBot="1" x14ac:dyDescent="0.3">
      <c r="A2" s="54"/>
      <c r="B2" s="65" t="s">
        <v>43</v>
      </c>
      <c r="C2" s="65"/>
      <c r="D2" s="65" t="s">
        <v>44</v>
      </c>
      <c r="E2" s="65"/>
      <c r="F2" s="68" t="s">
        <v>11</v>
      </c>
      <c r="G2" s="69"/>
    </row>
    <row r="3" spans="1:7" ht="24" customHeight="1" x14ac:dyDescent="0.25">
      <c r="A3" s="41">
        <v>1</v>
      </c>
      <c r="B3" s="2" t="s">
        <v>143</v>
      </c>
      <c r="C3" s="4">
        <v>8980</v>
      </c>
      <c r="D3" s="3" t="s">
        <v>147</v>
      </c>
      <c r="E3" s="4">
        <v>11374</v>
      </c>
      <c r="F3" s="31" t="str">
        <f t="shared" ref="F3:F9" si="0">IF(G3=0,"Անփոփոխ",IF(G3&gt;0,"Աճել է","Նվազել է"))</f>
        <v>Աճել է</v>
      </c>
      <c r="G3" s="23">
        <f t="shared" ref="G3:G14" si="1">E3-C3</f>
        <v>2394</v>
      </c>
    </row>
    <row r="4" spans="1:7" ht="30.75" customHeight="1" x14ac:dyDescent="0.25">
      <c r="A4" s="36">
        <v>2</v>
      </c>
      <c r="B4" s="13" t="s">
        <v>144</v>
      </c>
      <c r="C4" s="7">
        <v>2585</v>
      </c>
      <c r="D4" s="13" t="s">
        <v>146</v>
      </c>
      <c r="E4" s="7">
        <v>2857</v>
      </c>
      <c r="F4" s="24" t="str">
        <f t="shared" si="0"/>
        <v>Աճել է</v>
      </c>
      <c r="G4" s="24">
        <f t="shared" si="1"/>
        <v>272</v>
      </c>
    </row>
    <row r="5" spans="1:7" s="62" customFormat="1" ht="22.5" customHeight="1" x14ac:dyDescent="0.25">
      <c r="A5" s="58">
        <v>3</v>
      </c>
      <c r="B5" s="59" t="s">
        <v>5</v>
      </c>
      <c r="C5" s="60">
        <v>3325</v>
      </c>
      <c r="D5" s="59" t="s">
        <v>5</v>
      </c>
      <c r="E5" s="60">
        <v>3509</v>
      </c>
      <c r="F5" s="61" t="str">
        <f t="shared" si="0"/>
        <v>Աճել է</v>
      </c>
      <c r="G5" s="61">
        <f t="shared" si="1"/>
        <v>184</v>
      </c>
    </row>
    <row r="6" spans="1:7" ht="22.5" customHeight="1" thickBot="1" x14ac:dyDescent="0.3">
      <c r="A6" s="36">
        <v>4</v>
      </c>
      <c r="B6" s="10" t="s">
        <v>1</v>
      </c>
      <c r="C6" s="28">
        <v>3070</v>
      </c>
      <c r="D6" s="10" t="s">
        <v>1</v>
      </c>
      <c r="E6" s="28">
        <v>5008</v>
      </c>
      <c r="F6" s="56" t="str">
        <f t="shared" si="0"/>
        <v>Աճել է</v>
      </c>
      <c r="G6" s="56">
        <f t="shared" si="1"/>
        <v>1938</v>
      </c>
    </row>
    <row r="7" spans="1:7" ht="21.75" customHeight="1" x14ac:dyDescent="0.25">
      <c r="A7" s="36"/>
      <c r="B7" s="5" t="s">
        <v>145</v>
      </c>
      <c r="C7" s="15">
        <v>2651</v>
      </c>
      <c r="D7" s="5" t="s">
        <v>149</v>
      </c>
      <c r="E7" s="15">
        <v>3743</v>
      </c>
      <c r="F7" s="23" t="str">
        <f t="shared" si="0"/>
        <v>Աճել է</v>
      </c>
      <c r="G7" s="23">
        <f t="shared" si="1"/>
        <v>1092</v>
      </c>
    </row>
    <row r="8" spans="1:7" ht="20.25" customHeight="1" x14ac:dyDescent="0.25">
      <c r="A8" s="42"/>
      <c r="B8" s="6" t="s">
        <v>3</v>
      </c>
      <c r="C8" s="7">
        <v>419</v>
      </c>
      <c r="D8" s="6" t="s">
        <v>3</v>
      </c>
      <c r="E8" s="7">
        <v>1265</v>
      </c>
      <c r="F8" s="24" t="str">
        <f t="shared" si="0"/>
        <v>Աճել է</v>
      </c>
      <c r="G8" s="24">
        <f t="shared" si="1"/>
        <v>846</v>
      </c>
    </row>
    <row r="9" spans="1:7" ht="29.25" customHeight="1" x14ac:dyDescent="0.25">
      <c r="A9" s="42">
        <v>5</v>
      </c>
      <c r="B9" s="6" t="s">
        <v>4</v>
      </c>
      <c r="C9" s="7">
        <v>1299</v>
      </c>
      <c r="D9" s="6" t="s">
        <v>4</v>
      </c>
      <c r="E9" s="7">
        <v>2113</v>
      </c>
      <c r="F9" s="24" t="str">
        <f t="shared" si="0"/>
        <v>Աճել է</v>
      </c>
      <c r="G9" s="24">
        <f t="shared" si="1"/>
        <v>814</v>
      </c>
    </row>
    <row r="10" spans="1:7" ht="24.75" customHeight="1" x14ac:dyDescent="0.25">
      <c r="A10" s="42"/>
      <c r="B10" s="6" t="s">
        <v>2</v>
      </c>
      <c r="C10" s="7">
        <v>397</v>
      </c>
      <c r="D10" s="6" t="s">
        <v>2</v>
      </c>
      <c r="E10" s="7">
        <v>567</v>
      </c>
      <c r="F10" s="24" t="str">
        <f>IF(G10=0,"Անփոփոխ",IF(G10&gt;0,"Աճել է","Նվազել է"))</f>
        <v>Աճել է</v>
      </c>
      <c r="G10" s="24">
        <f t="shared" si="1"/>
        <v>170</v>
      </c>
    </row>
    <row r="11" spans="1:7" ht="24.75" customHeight="1" x14ac:dyDescent="0.25">
      <c r="A11" s="42"/>
      <c r="B11" s="6" t="s">
        <v>3</v>
      </c>
      <c r="C11" s="7">
        <v>419</v>
      </c>
      <c r="D11" s="6" t="s">
        <v>3</v>
      </c>
      <c r="E11" s="7">
        <v>1265</v>
      </c>
      <c r="F11" s="24" t="str">
        <f t="shared" ref="F11:F19" si="2">IF(G11=0,"Անփոփոխ",IF(G11&gt;0,"Աճել է","Նվազել է"))</f>
        <v>Աճել է</v>
      </c>
      <c r="G11" s="24">
        <f t="shared" si="1"/>
        <v>846</v>
      </c>
    </row>
    <row r="12" spans="1:7" ht="24.75" customHeight="1" x14ac:dyDescent="0.25">
      <c r="A12" s="42"/>
      <c r="B12" s="6" t="s">
        <v>13</v>
      </c>
      <c r="C12" s="7">
        <v>483</v>
      </c>
      <c r="D12" s="6" t="s">
        <v>13</v>
      </c>
      <c r="E12" s="7">
        <v>281</v>
      </c>
      <c r="F12" s="24" t="str">
        <f t="shared" si="2"/>
        <v>Նվազել է</v>
      </c>
      <c r="G12" s="24">
        <f t="shared" si="1"/>
        <v>-202</v>
      </c>
    </row>
    <row r="13" spans="1:7" ht="21" customHeight="1" x14ac:dyDescent="0.25">
      <c r="A13" s="42">
        <v>6</v>
      </c>
      <c r="B13" s="6" t="s">
        <v>7</v>
      </c>
      <c r="C13" s="7">
        <v>409</v>
      </c>
      <c r="D13" s="6" t="s">
        <v>7</v>
      </c>
      <c r="E13" s="7">
        <v>563</v>
      </c>
      <c r="F13" s="24" t="str">
        <f t="shared" si="2"/>
        <v>Աճել է</v>
      </c>
      <c r="G13" s="24">
        <f t="shared" si="1"/>
        <v>154</v>
      </c>
    </row>
    <row r="14" spans="1:7" ht="30" customHeight="1" x14ac:dyDescent="0.25">
      <c r="A14" s="36">
        <v>7</v>
      </c>
      <c r="B14" s="6" t="s">
        <v>6</v>
      </c>
      <c r="C14" s="7">
        <v>103</v>
      </c>
      <c r="D14" s="6" t="s">
        <v>6</v>
      </c>
      <c r="E14" s="7">
        <v>193</v>
      </c>
      <c r="F14" s="24" t="str">
        <f t="shared" si="2"/>
        <v>Աճել է</v>
      </c>
      <c r="G14" s="24">
        <f t="shared" si="1"/>
        <v>90</v>
      </c>
    </row>
    <row r="15" spans="1:7" ht="18.75" customHeight="1" thickBot="1" x14ac:dyDescent="0.3">
      <c r="A15" s="43"/>
      <c r="B15" s="8"/>
      <c r="C15" s="25"/>
      <c r="D15" s="8"/>
      <c r="E15" s="9"/>
      <c r="F15" s="26"/>
      <c r="G15" s="27"/>
    </row>
    <row r="16" spans="1:7" ht="42" customHeight="1" thickBot="1" x14ac:dyDescent="0.3">
      <c r="A16" s="51"/>
      <c r="B16" s="65" t="s">
        <v>45</v>
      </c>
      <c r="C16" s="65"/>
      <c r="D16" s="65" t="s">
        <v>46</v>
      </c>
      <c r="E16" s="65"/>
      <c r="F16" s="68" t="s">
        <v>11</v>
      </c>
      <c r="G16" s="69"/>
    </row>
    <row r="17" spans="1:7" ht="25.5" customHeight="1" x14ac:dyDescent="0.25">
      <c r="A17" s="44">
        <v>1</v>
      </c>
      <c r="B17" s="5" t="s">
        <v>8</v>
      </c>
      <c r="C17" s="15">
        <v>3701</v>
      </c>
      <c r="D17" s="5" t="s">
        <v>8</v>
      </c>
      <c r="E17" s="15">
        <v>4998</v>
      </c>
      <c r="F17" s="23" t="str">
        <f t="shared" si="2"/>
        <v>Աճել է</v>
      </c>
      <c r="G17" s="23">
        <f>E17-C17</f>
        <v>1297</v>
      </c>
    </row>
    <row r="18" spans="1:7" ht="25.5" customHeight="1" x14ac:dyDescent="0.25">
      <c r="A18" s="45">
        <v>2</v>
      </c>
      <c r="B18" s="6" t="s">
        <v>142</v>
      </c>
      <c r="C18" s="14">
        <v>1179</v>
      </c>
      <c r="D18" s="6" t="s">
        <v>148</v>
      </c>
      <c r="E18" s="14">
        <v>1773</v>
      </c>
      <c r="F18" s="24" t="str">
        <f t="shared" si="2"/>
        <v>Աճել է</v>
      </c>
      <c r="G18" s="24">
        <f>E18-C18</f>
        <v>594</v>
      </c>
    </row>
    <row r="19" spans="1:7" ht="25.5" customHeight="1" thickBot="1" x14ac:dyDescent="0.3">
      <c r="A19" s="46">
        <v>3</v>
      </c>
      <c r="B19" s="10" t="s">
        <v>10</v>
      </c>
      <c r="C19" s="11">
        <v>2522</v>
      </c>
      <c r="D19" s="10" t="s">
        <v>10</v>
      </c>
      <c r="E19" s="11">
        <v>3225</v>
      </c>
      <c r="F19" s="24" t="str">
        <f t="shared" si="2"/>
        <v>Աճել է</v>
      </c>
      <c r="G19" s="24">
        <f>E19-C19</f>
        <v>703</v>
      </c>
    </row>
    <row r="20" spans="1:7" x14ac:dyDescent="0.25">
      <c r="A20" s="29"/>
      <c r="B20" s="29"/>
      <c r="C20" s="29"/>
    </row>
    <row r="21" spans="1:7" ht="18" customHeight="1" x14ac:dyDescent="0.25">
      <c r="A21" s="29"/>
      <c r="B21" s="29"/>
      <c r="C21" s="29"/>
    </row>
    <row r="22" spans="1:7" x14ac:dyDescent="0.25">
      <c r="A22" s="29"/>
      <c r="B22" s="29"/>
      <c r="C22" s="29"/>
    </row>
    <row r="23" spans="1:7" ht="18" customHeight="1" x14ac:dyDescent="0.25">
      <c r="A23" s="29"/>
      <c r="B23" s="29"/>
      <c r="C23" s="29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7" priority="3" operator="containsText" text="Անփոփոխ">
      <formula>NOT(ISERROR(SEARCH("Անփոփոխ",F3)))</formula>
    </cfRule>
    <cfRule type="containsText" dxfId="106" priority="4" operator="containsText" text="Նվազել է">
      <formula>NOT(ISERROR(SEARCH("Նվազել է",F3)))</formula>
    </cfRule>
    <cfRule type="containsText" dxfId="105" priority="6" operator="containsText" text="Աճել է">
      <formula>NOT(ISERROR(SEARCH("Աճել է",F3)))</formula>
    </cfRule>
  </conditionalFormatting>
  <conditionalFormatting sqref="G3:G14 G17:G19">
    <cfRule type="cellIs" dxfId="104" priority="1" operator="equal">
      <formula>0</formula>
    </cfRule>
    <cfRule type="cellIs" dxfId="103" priority="2" operator="lessThan">
      <formula>0</formula>
    </cfRule>
    <cfRule type="cellIs" dxfId="102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13" workbookViewId="0">
      <selection activeCell="L9" sqref="L9"/>
    </sheetView>
  </sheetViews>
  <sheetFormatPr defaultColWidth="9.140625" defaultRowHeight="15" x14ac:dyDescent="0.25"/>
  <cols>
    <col min="1" max="1" width="5" style="30" customWidth="1"/>
    <col min="2" max="2" width="39" style="30" customWidth="1"/>
    <col min="3" max="3" width="8.5703125" style="30" customWidth="1"/>
    <col min="4" max="4" width="38.5703125" style="30" customWidth="1"/>
    <col min="5" max="5" width="9.42578125" style="30" customWidth="1"/>
    <col min="6" max="6" width="9" style="21" customWidth="1"/>
    <col min="7" max="7" width="5.85546875" style="22" customWidth="1"/>
    <col min="8" max="16384" width="9.140625" style="30"/>
  </cols>
  <sheetData>
    <row r="1" spans="1:7" ht="15.75" thickBot="1" x14ac:dyDescent="0.3"/>
    <row r="2" spans="1:7" s="1" customFormat="1" ht="42.75" customHeight="1" thickBot="1" x14ac:dyDescent="0.25">
      <c r="A2" s="32"/>
      <c r="B2" s="65" t="s">
        <v>78</v>
      </c>
      <c r="C2" s="65"/>
      <c r="D2" s="65" t="s">
        <v>79</v>
      </c>
      <c r="E2" s="65"/>
      <c r="F2" s="68" t="s">
        <v>11</v>
      </c>
      <c r="G2" s="69"/>
    </row>
    <row r="3" spans="1:7" ht="35.25" customHeight="1" x14ac:dyDescent="0.25">
      <c r="A3" s="41">
        <v>1</v>
      </c>
      <c r="B3" s="2" t="s">
        <v>47</v>
      </c>
      <c r="C3" s="4">
        <v>9253</v>
      </c>
      <c r="D3" s="3" t="s">
        <v>161</v>
      </c>
      <c r="E3" s="4">
        <v>12483</v>
      </c>
      <c r="F3" s="31" t="str">
        <f t="shared" ref="F3:F9" si="0">IF(G3=0,"Անփոփոխ",IF(G3&gt;0,"Աճել է","Նվազել է"))</f>
        <v>Աճել է</v>
      </c>
      <c r="G3" s="31">
        <f t="shared" ref="G3:G14" si="1">E3-C3</f>
        <v>3230</v>
      </c>
    </row>
    <row r="4" spans="1:7" ht="27" customHeight="1" x14ac:dyDescent="0.25">
      <c r="A4" s="36">
        <v>2</v>
      </c>
      <c r="B4" s="6" t="s">
        <v>0</v>
      </c>
      <c r="C4" s="7">
        <v>2683</v>
      </c>
      <c r="D4" s="6" t="s">
        <v>48</v>
      </c>
      <c r="E4" s="7">
        <v>3380</v>
      </c>
      <c r="F4" s="24" t="str">
        <f t="shared" si="0"/>
        <v>Աճել է</v>
      </c>
      <c r="G4" s="24">
        <f t="shared" si="1"/>
        <v>697</v>
      </c>
    </row>
    <row r="5" spans="1:7" ht="26.25" customHeight="1" x14ac:dyDescent="0.25">
      <c r="A5" s="36">
        <v>3</v>
      </c>
      <c r="B5" s="59" t="s">
        <v>5</v>
      </c>
      <c r="C5" s="60">
        <v>2680</v>
      </c>
      <c r="D5" s="59" t="s">
        <v>5</v>
      </c>
      <c r="E5" s="60">
        <v>3941</v>
      </c>
      <c r="F5" s="24" t="str">
        <f t="shared" si="0"/>
        <v>Աճել է</v>
      </c>
      <c r="G5" s="24">
        <f t="shared" si="1"/>
        <v>1261</v>
      </c>
    </row>
    <row r="6" spans="1:7" ht="26.25" customHeight="1" thickBot="1" x14ac:dyDescent="0.3">
      <c r="A6" s="36">
        <v>4</v>
      </c>
      <c r="B6" s="10" t="s">
        <v>1</v>
      </c>
      <c r="C6" s="28">
        <v>3890</v>
      </c>
      <c r="D6" s="10" t="s">
        <v>1</v>
      </c>
      <c r="E6" s="28">
        <v>5162</v>
      </c>
      <c r="F6" s="56" t="str">
        <f t="shared" si="0"/>
        <v>Աճել է</v>
      </c>
      <c r="G6" s="24">
        <f t="shared" si="1"/>
        <v>1272</v>
      </c>
    </row>
    <row r="7" spans="1:7" ht="26.25" customHeight="1" x14ac:dyDescent="0.25">
      <c r="A7" s="36"/>
      <c r="B7" s="5" t="s">
        <v>28</v>
      </c>
      <c r="C7" s="15">
        <v>3531</v>
      </c>
      <c r="D7" s="5" t="s">
        <v>160</v>
      </c>
      <c r="E7" s="15">
        <v>4239</v>
      </c>
      <c r="F7" s="23" t="str">
        <f t="shared" si="0"/>
        <v>Աճել է</v>
      </c>
      <c r="G7" s="24">
        <f t="shared" si="1"/>
        <v>708</v>
      </c>
    </row>
    <row r="8" spans="1:7" ht="26.25" customHeight="1" x14ac:dyDescent="0.25">
      <c r="A8" s="36"/>
      <c r="B8" s="6" t="s">
        <v>3</v>
      </c>
      <c r="C8" s="7">
        <v>359</v>
      </c>
      <c r="D8" s="6" t="s">
        <v>3</v>
      </c>
      <c r="E8" s="7">
        <v>923</v>
      </c>
      <c r="F8" s="24" t="str">
        <f t="shared" si="0"/>
        <v>Աճել է</v>
      </c>
      <c r="G8" s="24">
        <f t="shared" si="1"/>
        <v>564</v>
      </c>
    </row>
    <row r="9" spans="1:7" ht="26.25" customHeight="1" x14ac:dyDescent="0.25">
      <c r="A9" s="36">
        <v>5</v>
      </c>
      <c r="B9" s="6" t="s">
        <v>4</v>
      </c>
      <c r="C9" s="7">
        <v>896</v>
      </c>
      <c r="D9" s="6" t="s">
        <v>4</v>
      </c>
      <c r="E9" s="7">
        <v>1616</v>
      </c>
      <c r="F9" s="24" t="str">
        <f t="shared" si="0"/>
        <v>Աճել է</v>
      </c>
      <c r="G9" s="24">
        <f t="shared" si="1"/>
        <v>720</v>
      </c>
    </row>
    <row r="10" spans="1:7" ht="26.25" customHeight="1" x14ac:dyDescent="0.25">
      <c r="A10" s="36"/>
      <c r="B10" s="6" t="s">
        <v>2</v>
      </c>
      <c r="C10" s="7">
        <v>234</v>
      </c>
      <c r="D10" s="6" t="s">
        <v>2</v>
      </c>
      <c r="E10" s="7">
        <v>443</v>
      </c>
      <c r="F10" s="24" t="str">
        <f>IF(G10=0,"Անփոփոխ",IF(G10&gt;0,"Աճել է","Նվազել է"))</f>
        <v>Աճել է</v>
      </c>
      <c r="G10" s="24">
        <f t="shared" si="1"/>
        <v>209</v>
      </c>
    </row>
    <row r="11" spans="1:7" ht="26.25" customHeight="1" x14ac:dyDescent="0.25">
      <c r="A11" s="36"/>
      <c r="B11" s="6" t="s">
        <v>3</v>
      </c>
      <c r="C11" s="7">
        <v>359</v>
      </c>
      <c r="D11" s="6" t="s">
        <v>3</v>
      </c>
      <c r="E11" s="7">
        <v>923</v>
      </c>
      <c r="F11" s="24" t="str">
        <f t="shared" ref="F11:F19" si="2">IF(G11=0,"Անփոփոխ",IF(G11&gt;0,"Աճել է","Նվազել է"))</f>
        <v>Աճել է</v>
      </c>
      <c r="G11" s="24">
        <f t="shared" si="1"/>
        <v>564</v>
      </c>
    </row>
    <row r="12" spans="1:7" ht="26.25" customHeight="1" x14ac:dyDescent="0.25">
      <c r="A12" s="36"/>
      <c r="B12" s="6" t="s">
        <v>13</v>
      </c>
      <c r="C12" s="7">
        <v>303</v>
      </c>
      <c r="D12" s="6" t="s">
        <v>13</v>
      </c>
      <c r="E12" s="7">
        <v>250</v>
      </c>
      <c r="F12" s="24" t="str">
        <f t="shared" si="2"/>
        <v>Նվազել է</v>
      </c>
      <c r="G12" s="24">
        <f t="shared" si="1"/>
        <v>-53</v>
      </c>
    </row>
    <row r="13" spans="1:7" ht="26.25" customHeight="1" x14ac:dyDescent="0.25">
      <c r="A13" s="42">
        <v>6</v>
      </c>
      <c r="B13" s="6" t="s">
        <v>7</v>
      </c>
      <c r="C13" s="7">
        <v>504</v>
      </c>
      <c r="D13" s="6" t="s">
        <v>7</v>
      </c>
      <c r="E13" s="7">
        <v>552</v>
      </c>
      <c r="F13" s="24" t="str">
        <f t="shared" si="2"/>
        <v>Աճել է</v>
      </c>
      <c r="G13" s="24">
        <f t="shared" si="1"/>
        <v>48</v>
      </c>
    </row>
    <row r="14" spans="1:7" ht="26.25" customHeight="1" x14ac:dyDescent="0.25">
      <c r="A14" s="36">
        <v>7</v>
      </c>
      <c r="B14" s="6" t="s">
        <v>6</v>
      </c>
      <c r="C14" s="7">
        <v>136</v>
      </c>
      <c r="D14" s="6" t="s">
        <v>6</v>
      </c>
      <c r="E14" s="7">
        <v>214</v>
      </c>
      <c r="F14" s="24" t="str">
        <f t="shared" si="2"/>
        <v>Աճել է</v>
      </c>
      <c r="G14" s="24">
        <f t="shared" si="1"/>
        <v>78</v>
      </c>
    </row>
    <row r="15" spans="1:7" ht="26.25" customHeight="1" thickBot="1" x14ac:dyDescent="0.3">
      <c r="A15" s="47"/>
      <c r="B15" s="8"/>
      <c r="C15" s="25"/>
      <c r="D15" s="8"/>
      <c r="E15" s="9"/>
      <c r="F15" s="26"/>
      <c r="G15" s="27"/>
    </row>
    <row r="16" spans="1:7" s="1" customFormat="1" ht="42" customHeight="1" thickBot="1" x14ac:dyDescent="0.3">
      <c r="A16" s="37"/>
      <c r="B16" s="65" t="s">
        <v>80</v>
      </c>
      <c r="C16" s="65"/>
      <c r="D16" s="65" t="s">
        <v>81</v>
      </c>
      <c r="E16" s="65"/>
      <c r="F16" s="68" t="s">
        <v>11</v>
      </c>
      <c r="G16" s="69"/>
    </row>
    <row r="17" spans="1:7" ht="23.25" customHeight="1" x14ac:dyDescent="0.25">
      <c r="A17" s="44">
        <v>1</v>
      </c>
      <c r="B17" s="5" t="s">
        <v>8</v>
      </c>
      <c r="C17" s="15">
        <v>3773</v>
      </c>
      <c r="D17" s="5" t="s">
        <v>8</v>
      </c>
      <c r="E17" s="15">
        <v>5589</v>
      </c>
      <c r="F17" s="23" t="str">
        <f t="shared" si="2"/>
        <v>Աճել է</v>
      </c>
      <c r="G17" s="23">
        <f>E17-C17</f>
        <v>1816</v>
      </c>
    </row>
    <row r="18" spans="1:7" ht="25.5" customHeight="1" x14ac:dyDescent="0.25">
      <c r="A18" s="45">
        <v>2</v>
      </c>
      <c r="B18" s="2" t="s">
        <v>159</v>
      </c>
      <c r="C18" s="14">
        <v>1208</v>
      </c>
      <c r="D18" s="2" t="s">
        <v>150</v>
      </c>
      <c r="E18" s="14">
        <v>1996</v>
      </c>
      <c r="F18" s="24" t="str">
        <f t="shared" si="2"/>
        <v>Աճել է</v>
      </c>
      <c r="G18" s="24">
        <f>E18-C18</f>
        <v>788</v>
      </c>
    </row>
    <row r="19" spans="1:7" ht="23.25" customHeight="1" thickBot="1" x14ac:dyDescent="0.3">
      <c r="A19" s="46">
        <v>3</v>
      </c>
      <c r="B19" s="10" t="s">
        <v>10</v>
      </c>
      <c r="C19" s="11">
        <v>2565</v>
      </c>
      <c r="D19" s="10" t="s">
        <v>10</v>
      </c>
      <c r="E19" s="11">
        <v>3593</v>
      </c>
      <c r="F19" s="24" t="str">
        <f t="shared" si="2"/>
        <v>Աճել է</v>
      </c>
      <c r="G19" s="24">
        <f>E19-C19</f>
        <v>1028</v>
      </c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101" priority="3" operator="containsText" text="Անփոփոխ">
      <formula>NOT(ISERROR(SEARCH("Անփոփոխ",F3)))</formula>
    </cfRule>
    <cfRule type="containsText" dxfId="100" priority="4" operator="containsText" text="Նվազել է">
      <formula>NOT(ISERROR(SEARCH("Նվազել է",F3)))</formula>
    </cfRule>
    <cfRule type="containsText" dxfId="99" priority="6" operator="containsText" text="Աճել է">
      <formula>NOT(ISERROR(SEARCH("Աճել է",F3)))</formula>
    </cfRule>
  </conditionalFormatting>
  <conditionalFormatting sqref="G3:G14 G17:G19">
    <cfRule type="cellIs" dxfId="98" priority="1" operator="equal">
      <formula>0</formula>
    </cfRule>
    <cfRule type="cellIs" dxfId="97" priority="2" operator="lessThan">
      <formula>0</formula>
    </cfRule>
    <cfRule type="cellIs" dxfId="9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17" sqref="E17"/>
    </sheetView>
  </sheetViews>
  <sheetFormatPr defaultColWidth="9.140625" defaultRowHeight="15" x14ac:dyDescent="0.2"/>
  <cols>
    <col min="1" max="1" width="4.140625" style="12" customWidth="1"/>
    <col min="2" max="2" width="33.42578125" style="30" customWidth="1"/>
    <col min="3" max="3" width="9" style="30" customWidth="1"/>
    <col min="4" max="4" width="36.5703125" style="30" customWidth="1"/>
    <col min="5" max="5" width="8.7109375" style="30" customWidth="1"/>
    <col min="6" max="6" width="9" style="21" customWidth="1"/>
    <col min="7" max="7" width="5.85546875" style="22" customWidth="1"/>
    <col min="8" max="16384" width="9.140625" style="30"/>
  </cols>
  <sheetData>
    <row r="1" spans="1:7" ht="15.75" thickBot="1" x14ac:dyDescent="0.25">
      <c r="A1" s="33"/>
    </row>
    <row r="2" spans="1:7" s="1" customFormat="1" ht="42.75" customHeight="1" thickBot="1" x14ac:dyDescent="0.25">
      <c r="A2" s="34"/>
      <c r="B2" s="65" t="s">
        <v>82</v>
      </c>
      <c r="C2" s="65"/>
      <c r="D2" s="65" t="s">
        <v>83</v>
      </c>
      <c r="E2" s="65"/>
      <c r="F2" s="68" t="s">
        <v>11</v>
      </c>
      <c r="G2" s="69"/>
    </row>
    <row r="3" spans="1:7" ht="27.75" customHeight="1" x14ac:dyDescent="0.25">
      <c r="A3" s="35">
        <v>1</v>
      </c>
      <c r="B3" s="6" t="s">
        <v>151</v>
      </c>
      <c r="C3" s="7">
        <v>21504</v>
      </c>
      <c r="D3" s="6" t="s">
        <v>155</v>
      </c>
      <c r="E3" s="7">
        <v>8961</v>
      </c>
      <c r="F3" s="31" t="str">
        <f t="shared" ref="F3:F9" si="0">IF(G3=0,"Անփոփոխ",IF(G3&gt;0,"Աճել է","Նվազել է"))</f>
        <v>Նվազել է</v>
      </c>
      <c r="G3" s="31">
        <f t="shared" ref="G3:G14" si="1">E3-C3</f>
        <v>-12543</v>
      </c>
    </row>
    <row r="4" spans="1:7" ht="27.75" customHeight="1" x14ac:dyDescent="0.25">
      <c r="A4" s="36">
        <v>2</v>
      </c>
      <c r="B4" s="13" t="s">
        <v>152</v>
      </c>
      <c r="C4" s="7">
        <v>1887</v>
      </c>
      <c r="D4" s="6" t="s">
        <v>156</v>
      </c>
      <c r="E4" s="7">
        <v>2437</v>
      </c>
      <c r="F4" s="24" t="str">
        <f t="shared" si="0"/>
        <v>Աճել է</v>
      </c>
      <c r="G4" s="24">
        <f t="shared" si="1"/>
        <v>550</v>
      </c>
    </row>
    <row r="5" spans="1:7" ht="27.75" customHeight="1" x14ac:dyDescent="0.25">
      <c r="A5" s="58">
        <v>3</v>
      </c>
      <c r="B5" s="59" t="s">
        <v>5</v>
      </c>
      <c r="C5" s="60">
        <v>2190</v>
      </c>
      <c r="D5" s="59" t="s">
        <v>5</v>
      </c>
      <c r="E5" s="60">
        <v>2914</v>
      </c>
      <c r="F5" s="24" t="str">
        <f t="shared" si="0"/>
        <v>Աճել է</v>
      </c>
      <c r="G5" s="24">
        <f t="shared" si="1"/>
        <v>724</v>
      </c>
    </row>
    <row r="6" spans="1:7" ht="27.75" customHeight="1" x14ac:dyDescent="0.25">
      <c r="A6" s="36">
        <v>4</v>
      </c>
      <c r="B6" s="6" t="s">
        <v>1</v>
      </c>
      <c r="C6" s="7">
        <v>17427</v>
      </c>
      <c r="D6" s="6" t="s">
        <v>1</v>
      </c>
      <c r="E6" s="7">
        <v>3610</v>
      </c>
      <c r="F6" s="24" t="str">
        <f t="shared" si="0"/>
        <v>Նվազել է</v>
      </c>
      <c r="G6" s="24">
        <f t="shared" si="1"/>
        <v>-13817</v>
      </c>
    </row>
    <row r="7" spans="1:7" ht="27.75" customHeight="1" x14ac:dyDescent="0.25">
      <c r="A7" s="36"/>
      <c r="B7" s="5" t="s">
        <v>154</v>
      </c>
      <c r="C7" s="7">
        <v>16894</v>
      </c>
      <c r="D7" s="6" t="s">
        <v>158</v>
      </c>
      <c r="E7" s="7">
        <v>2954</v>
      </c>
      <c r="F7" s="24" t="str">
        <f t="shared" si="0"/>
        <v>Նվազել է</v>
      </c>
      <c r="G7" s="24">
        <f t="shared" si="1"/>
        <v>-13940</v>
      </c>
    </row>
    <row r="8" spans="1:7" ht="27.75" customHeight="1" x14ac:dyDescent="0.25">
      <c r="A8" s="36"/>
      <c r="B8" s="6" t="s">
        <v>3</v>
      </c>
      <c r="C8" s="7">
        <v>533</v>
      </c>
      <c r="D8" s="6" t="s">
        <v>3</v>
      </c>
      <c r="E8" s="7">
        <v>656</v>
      </c>
      <c r="F8" s="24" t="str">
        <f t="shared" si="0"/>
        <v>Աճել է</v>
      </c>
      <c r="G8" s="24">
        <f t="shared" si="1"/>
        <v>123</v>
      </c>
    </row>
    <row r="9" spans="1:7" ht="27.75" customHeight="1" x14ac:dyDescent="0.25">
      <c r="A9" s="36">
        <v>5</v>
      </c>
      <c r="B9" s="6" t="s">
        <v>4</v>
      </c>
      <c r="C9" s="7">
        <v>590</v>
      </c>
      <c r="D9" s="6" t="s">
        <v>4</v>
      </c>
      <c r="E9" s="7">
        <v>1315</v>
      </c>
      <c r="F9" s="24" t="str">
        <f t="shared" si="0"/>
        <v>Աճել է</v>
      </c>
      <c r="G9" s="24">
        <f t="shared" si="1"/>
        <v>725</v>
      </c>
    </row>
    <row r="10" spans="1:7" ht="27.75" customHeight="1" x14ac:dyDescent="0.25">
      <c r="A10" s="36"/>
      <c r="B10" s="6" t="s">
        <v>2</v>
      </c>
      <c r="C10" s="7">
        <v>57</v>
      </c>
      <c r="D10" s="6" t="s">
        <v>2</v>
      </c>
      <c r="E10" s="7">
        <v>431</v>
      </c>
      <c r="F10" s="24" t="str">
        <f>IF(G10=0,"Անփոփոխ",IF(G10&gt;0,"Աճել է","Նվազել է"))</f>
        <v>Աճել է</v>
      </c>
      <c r="G10" s="24">
        <f t="shared" si="1"/>
        <v>374</v>
      </c>
    </row>
    <row r="11" spans="1:7" ht="27.75" customHeight="1" x14ac:dyDescent="0.25">
      <c r="A11" s="36"/>
      <c r="B11" s="6" t="s">
        <v>3</v>
      </c>
      <c r="C11" s="7">
        <v>533</v>
      </c>
      <c r="D11" s="6" t="s">
        <v>3</v>
      </c>
      <c r="E11" s="7">
        <v>656</v>
      </c>
      <c r="F11" s="24" t="str">
        <f t="shared" ref="F11:F19" si="2">IF(G11=0,"Անփոփոխ",IF(G11&gt;0,"Աճել է","Նվազել է"))</f>
        <v>Աճել է</v>
      </c>
      <c r="G11" s="24">
        <f t="shared" si="1"/>
        <v>123</v>
      </c>
    </row>
    <row r="12" spans="1:7" ht="27.75" customHeight="1" x14ac:dyDescent="0.25">
      <c r="A12" s="36"/>
      <c r="B12" s="6" t="s">
        <v>13</v>
      </c>
      <c r="C12" s="7">
        <v>0</v>
      </c>
      <c r="D12" s="6" t="s">
        <v>13</v>
      </c>
      <c r="E12" s="7">
        <v>228</v>
      </c>
      <c r="F12" s="24" t="str">
        <f t="shared" si="2"/>
        <v>Աճել է</v>
      </c>
      <c r="G12" s="24">
        <f t="shared" si="1"/>
        <v>228</v>
      </c>
    </row>
    <row r="13" spans="1:7" ht="27.75" customHeight="1" x14ac:dyDescent="0.25">
      <c r="A13" s="36">
        <v>6</v>
      </c>
      <c r="B13" s="6" t="s">
        <v>7</v>
      </c>
      <c r="C13" s="7">
        <v>449</v>
      </c>
      <c r="D13" s="6" t="s">
        <v>7</v>
      </c>
      <c r="E13" s="7">
        <v>483</v>
      </c>
      <c r="F13" s="24" t="str">
        <f t="shared" si="2"/>
        <v>Աճել է</v>
      </c>
      <c r="G13" s="24">
        <f t="shared" si="1"/>
        <v>34</v>
      </c>
    </row>
    <row r="14" spans="1:7" ht="27.75" customHeight="1" x14ac:dyDescent="0.25">
      <c r="A14" s="36">
        <v>7</v>
      </c>
      <c r="B14" s="6" t="s">
        <v>6</v>
      </c>
      <c r="C14" s="7">
        <v>165</v>
      </c>
      <c r="D14" s="6" t="s">
        <v>6</v>
      </c>
      <c r="E14" s="7">
        <v>162</v>
      </c>
      <c r="F14" s="24" t="str">
        <f t="shared" si="2"/>
        <v>Նվազել է</v>
      </c>
      <c r="G14" s="24">
        <f t="shared" si="1"/>
        <v>-3</v>
      </c>
    </row>
    <row r="15" spans="1:7" ht="15.75" thickBot="1" x14ac:dyDescent="0.3">
      <c r="A15" s="18"/>
      <c r="B15" s="8"/>
      <c r="C15" s="25"/>
      <c r="D15" s="8"/>
      <c r="E15" s="9"/>
      <c r="F15" s="26"/>
      <c r="G15" s="27"/>
    </row>
    <row r="16" spans="1:7" s="1" customFormat="1" ht="42" customHeight="1" thickBot="1" x14ac:dyDescent="0.3">
      <c r="A16" s="37"/>
      <c r="B16" s="65" t="s">
        <v>84</v>
      </c>
      <c r="C16" s="65"/>
      <c r="D16" s="65" t="s">
        <v>85</v>
      </c>
      <c r="E16" s="65"/>
      <c r="F16" s="68" t="s">
        <v>11</v>
      </c>
      <c r="G16" s="69"/>
    </row>
    <row r="17" spans="1:7" ht="25.5" customHeight="1" x14ac:dyDescent="0.25">
      <c r="A17" s="38">
        <v>1</v>
      </c>
      <c r="B17" s="6" t="s">
        <v>8</v>
      </c>
      <c r="C17" s="7">
        <v>8003</v>
      </c>
      <c r="D17" s="6" t="s">
        <v>8</v>
      </c>
      <c r="E17" s="7">
        <v>4964</v>
      </c>
      <c r="F17" s="23" t="str">
        <f t="shared" si="2"/>
        <v>Նվազել է</v>
      </c>
      <c r="G17" s="23">
        <f>E17-C17</f>
        <v>-3039</v>
      </c>
    </row>
    <row r="18" spans="1:7" ht="26.25" customHeight="1" x14ac:dyDescent="0.25">
      <c r="A18" s="39">
        <v>2</v>
      </c>
      <c r="B18" s="6" t="s">
        <v>153</v>
      </c>
      <c r="C18" s="7">
        <v>947</v>
      </c>
      <c r="D18" s="6" t="s">
        <v>157</v>
      </c>
      <c r="E18" s="7">
        <v>1662</v>
      </c>
      <c r="F18" s="24" t="str">
        <f t="shared" si="2"/>
        <v>Աճել է</v>
      </c>
      <c r="G18" s="24">
        <f>E18-C18</f>
        <v>715</v>
      </c>
    </row>
    <row r="19" spans="1:7" ht="24.75" customHeight="1" x14ac:dyDescent="0.25">
      <c r="A19" s="39">
        <v>3</v>
      </c>
      <c r="B19" s="6" t="s">
        <v>10</v>
      </c>
      <c r="C19" s="7">
        <v>7056</v>
      </c>
      <c r="D19" s="6" t="s">
        <v>10</v>
      </c>
      <c r="E19" s="7">
        <v>3302</v>
      </c>
      <c r="F19" s="24" t="str">
        <f t="shared" si="2"/>
        <v>Նվազել է</v>
      </c>
      <c r="G19" s="24">
        <f>E19-C19</f>
        <v>-3754</v>
      </c>
    </row>
    <row r="20" spans="1:7" x14ac:dyDescent="0.2">
      <c r="A20" s="40"/>
    </row>
    <row r="21" spans="1:7" x14ac:dyDescent="0.2">
      <c r="A21" s="40"/>
    </row>
    <row r="22" spans="1:7" x14ac:dyDescent="0.2">
      <c r="A22" s="40"/>
    </row>
    <row r="23" spans="1:7" x14ac:dyDescent="0.2">
      <c r="A23" s="40"/>
    </row>
  </sheetData>
  <mergeCells count="6">
    <mergeCell ref="F2:G2"/>
    <mergeCell ref="F16:G16"/>
    <mergeCell ref="B2:C2"/>
    <mergeCell ref="D2:E2"/>
    <mergeCell ref="B16:C16"/>
    <mergeCell ref="D16:E16"/>
  </mergeCells>
  <conditionalFormatting sqref="F3:F14 F17:F19">
    <cfRule type="containsText" dxfId="95" priority="3" operator="containsText" text="Անփոփոխ">
      <formula>NOT(ISERROR(SEARCH("Անփոփոխ",F3)))</formula>
    </cfRule>
    <cfRule type="containsText" dxfId="94" priority="4" operator="containsText" text="Նվազել է">
      <formula>NOT(ISERROR(SEARCH("Նվազել է",F3)))</formula>
    </cfRule>
    <cfRule type="containsText" dxfId="93" priority="6" operator="containsText" text="Աճել է">
      <formula>NOT(ISERROR(SEARCH("Աճել է",F3)))</formula>
    </cfRule>
  </conditionalFormatting>
  <conditionalFormatting sqref="G3:G14 G17:G19">
    <cfRule type="cellIs" dxfId="92" priority="1" operator="equal">
      <formula>0</formula>
    </cfRule>
    <cfRule type="cellIs" dxfId="91" priority="2" operator="lessThan">
      <formula>0</formula>
    </cfRule>
    <cfRule type="cellIs" dxfId="90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86</v>
      </c>
      <c r="C2" s="65"/>
      <c r="D2" s="65" t="s">
        <v>87</v>
      </c>
      <c r="E2" s="65"/>
      <c r="F2" s="68" t="s">
        <v>11</v>
      </c>
      <c r="G2" s="69"/>
    </row>
    <row r="3" spans="1:7" ht="33" customHeight="1" x14ac:dyDescent="0.25">
      <c r="A3" s="35">
        <v>1</v>
      </c>
      <c r="B3" s="5" t="s">
        <v>50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7"/>
      <c r="D4" s="13" t="s">
        <v>51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58">
        <v>3</v>
      </c>
      <c r="B5" s="59" t="s">
        <v>5</v>
      </c>
      <c r="C5" s="60"/>
      <c r="D5" s="59" t="s">
        <v>5</v>
      </c>
      <c r="E5" s="60"/>
      <c r="F5" s="24" t="str">
        <f t="shared" si="0"/>
        <v>Անփոփոխ</v>
      </c>
      <c r="G5" s="24">
        <f t="shared" si="1"/>
        <v>0</v>
      </c>
    </row>
    <row r="6" spans="1:7" ht="22.5" customHeight="1" thickBot="1" x14ac:dyDescent="0.3">
      <c r="A6" s="57">
        <v>4</v>
      </c>
      <c r="B6" s="10" t="s">
        <v>1</v>
      </c>
      <c r="C6" s="55"/>
      <c r="D6" s="10" t="s">
        <v>1</v>
      </c>
      <c r="E6" s="28"/>
      <c r="F6" s="56" t="str">
        <f t="shared" si="0"/>
        <v>Անփոփոխ</v>
      </c>
      <c r="G6" s="56">
        <f t="shared" si="1"/>
        <v>0</v>
      </c>
    </row>
    <row r="7" spans="1:7" ht="21.75" customHeight="1" x14ac:dyDescent="0.25">
      <c r="A7" s="35"/>
      <c r="B7" s="5" t="s">
        <v>2</v>
      </c>
      <c r="C7" s="15"/>
      <c r="D7" s="5" t="s">
        <v>52</v>
      </c>
      <c r="E7" s="15"/>
      <c r="F7" s="23" t="str">
        <f t="shared" si="0"/>
        <v>Անփոփոխ</v>
      </c>
      <c r="G7" s="23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8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6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88</v>
      </c>
      <c r="C16" s="65"/>
      <c r="D16" s="65" t="s">
        <v>89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7"/>
      <c r="D18" s="6" t="s">
        <v>53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9" priority="3" operator="containsText" text="Անփոփոխ">
      <formula>NOT(ISERROR(SEARCH("Անփոփոխ",F3)))</formula>
    </cfRule>
    <cfRule type="containsText" dxfId="88" priority="4" operator="containsText" text="Նվազել է">
      <formula>NOT(ISERROR(SEARCH("Նվազել է",F3)))</formula>
    </cfRule>
    <cfRule type="containsText" dxfId="87" priority="6" operator="containsText" text="Աճել է">
      <formula>NOT(ISERROR(SEARCH("Աճել է",F3)))</formula>
    </cfRule>
  </conditionalFormatting>
  <conditionalFormatting sqref="G3:G14 G17:G19">
    <cfRule type="cellIs" dxfId="86" priority="1" operator="equal">
      <formula>0</formula>
    </cfRule>
    <cfRule type="cellIs" dxfId="85" priority="2" operator="lessThan">
      <formula>0</formula>
    </cfRule>
    <cfRule type="cellIs" dxfId="84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SheetLayoutView="70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42.7109375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90</v>
      </c>
      <c r="C2" s="65"/>
      <c r="D2" s="65" t="s">
        <v>91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29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0</v>
      </c>
      <c r="C4" s="7"/>
      <c r="D4" s="13" t="s">
        <v>30</v>
      </c>
      <c r="E4" s="7"/>
      <c r="F4" s="24" t="str">
        <f t="shared" si="0"/>
        <v>Անփոփոխ</v>
      </c>
      <c r="G4" s="24">
        <f t="shared" si="1"/>
        <v>0</v>
      </c>
    </row>
    <row r="5" spans="1:7" s="62" customFormat="1" ht="23.25" customHeight="1" x14ac:dyDescent="0.25">
      <c r="A5" s="58">
        <v>3</v>
      </c>
      <c r="B5" s="59" t="s">
        <v>5</v>
      </c>
      <c r="C5" s="60"/>
      <c r="D5" s="59" t="s">
        <v>5</v>
      </c>
      <c r="E5" s="60"/>
      <c r="F5" s="61" t="str">
        <f t="shared" si="0"/>
        <v>Անփոփոխ</v>
      </c>
      <c r="G5" s="61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6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2</v>
      </c>
      <c r="C7" s="7"/>
      <c r="D7" s="6" t="s">
        <v>54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6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92</v>
      </c>
      <c r="C16" s="65"/>
      <c r="D16" s="65" t="s">
        <v>93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0</v>
      </c>
      <c r="C18" s="7"/>
      <c r="D18" s="6" t="s">
        <v>42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83" priority="3" operator="containsText" text="Անփոփոխ">
      <formula>NOT(ISERROR(SEARCH("Անփոփոխ",F3)))</formula>
    </cfRule>
    <cfRule type="containsText" dxfId="82" priority="4" operator="containsText" text="Նվազել է">
      <formula>NOT(ISERROR(SEARCH("Նվազել է",F3)))</formula>
    </cfRule>
    <cfRule type="containsText" dxfId="81" priority="6" operator="containsText" text="Աճել է">
      <formula>NOT(ISERROR(SEARCH("Աճել է",F3)))</formula>
    </cfRule>
  </conditionalFormatting>
  <conditionalFormatting sqref="G3:G14 G17:G19">
    <cfRule type="cellIs" dxfId="80" priority="1" operator="equal">
      <formula>0</formula>
    </cfRule>
    <cfRule type="cellIs" dxfId="79" priority="2" operator="lessThan">
      <formula>0</formula>
    </cfRule>
    <cfRule type="cellIs" dxfId="78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opLeftCell="B1" zoomScaleSheetLayoutView="80"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15.42578125" style="21" customWidth="1"/>
    <col min="4" max="4" width="38" style="21" customWidth="1"/>
    <col min="5" max="5" width="15.710937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94</v>
      </c>
      <c r="C2" s="65"/>
      <c r="D2" s="65" t="s">
        <v>95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55</v>
      </c>
      <c r="C3" s="15"/>
      <c r="D3" s="5" t="s">
        <v>55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49</v>
      </c>
      <c r="C4" s="7"/>
      <c r="D4" s="13" t="s">
        <v>49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9" t="s">
        <v>5</v>
      </c>
      <c r="C5" s="60"/>
      <c r="D5" s="59" t="s">
        <v>5</v>
      </c>
      <c r="E5" s="7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16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54</v>
      </c>
      <c r="C7" s="7"/>
      <c r="D7" s="6" t="s">
        <v>58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16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96</v>
      </c>
      <c r="C16" s="65"/>
      <c r="D16" s="65" t="s">
        <v>97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56</v>
      </c>
      <c r="C18" s="7"/>
      <c r="D18" s="6" t="s">
        <v>57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7" priority="3" operator="containsText" text="Անփոփոխ">
      <formula>NOT(ISERROR(SEARCH("Անփոփոխ",F3)))</formula>
    </cfRule>
    <cfRule type="containsText" dxfId="76" priority="4" operator="containsText" text="Նվազել է">
      <formula>NOT(ISERROR(SEARCH("Նվազել է",F3)))</formula>
    </cfRule>
    <cfRule type="containsText" dxfId="75" priority="6" operator="containsText" text="Աճել է">
      <formula>NOT(ISERROR(SEARCH("Աճել է",F3)))</formula>
    </cfRule>
  </conditionalFormatting>
  <conditionalFormatting sqref="G3:G14 G17:G19">
    <cfRule type="cellIs" dxfId="74" priority="1" operator="equal">
      <formula>0</formula>
    </cfRule>
    <cfRule type="cellIs" dxfId="73" priority="2" operator="lessThan">
      <formula>0</formula>
    </cfRule>
    <cfRule type="cellIs" dxfId="72" priority="5" operator="greaterThan">
      <formula>0</formula>
    </cfRule>
  </conditionalFormatting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5.42578125" style="21" customWidth="1"/>
    <col min="3" max="3" width="7" style="21" customWidth="1"/>
    <col min="4" max="4" width="33.28515625" style="21" customWidth="1"/>
    <col min="5" max="5" width="13.8554687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98</v>
      </c>
      <c r="C2" s="65"/>
      <c r="D2" s="65" t="s">
        <v>99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59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60</v>
      </c>
      <c r="C4" s="7"/>
      <c r="D4" s="13" t="s">
        <v>61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9" t="s">
        <v>5</v>
      </c>
      <c r="C5" s="60"/>
      <c r="D5" s="59" t="s">
        <v>5</v>
      </c>
      <c r="E5" s="7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54</v>
      </c>
      <c r="C7" s="7"/>
      <c r="D7" s="6" t="s">
        <v>31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50"/>
      <c r="D15" s="17"/>
      <c r="E15" s="18"/>
      <c r="F15" s="26"/>
      <c r="G15" s="27"/>
    </row>
    <row r="16" spans="1:7" ht="42" customHeight="1" thickBot="1" x14ac:dyDescent="0.3">
      <c r="A16" s="51"/>
      <c r="B16" s="65" t="s">
        <v>100</v>
      </c>
      <c r="C16" s="65"/>
      <c r="D16" s="65" t="s">
        <v>101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63</v>
      </c>
      <c r="C18" s="7"/>
      <c r="D18" s="6" t="s">
        <v>62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71" priority="3" operator="containsText" text="Անփոփոխ">
      <formula>NOT(ISERROR(SEARCH("Անփոփոխ",F3)))</formula>
    </cfRule>
    <cfRule type="containsText" dxfId="70" priority="4" operator="containsText" text="Նվազել է">
      <formula>NOT(ISERROR(SEARCH("Նվազել է",F3)))</formula>
    </cfRule>
    <cfRule type="containsText" dxfId="69" priority="6" operator="containsText" text="Աճել է">
      <formula>NOT(ISERROR(SEARCH("Աճել է",F3)))</formula>
    </cfRule>
  </conditionalFormatting>
  <conditionalFormatting sqref="G3:G14 G17:G19">
    <cfRule type="cellIs" dxfId="68" priority="1" operator="equal">
      <formula>0</formula>
    </cfRule>
    <cfRule type="cellIs" dxfId="67" priority="2" operator="lessThan">
      <formula>0</formula>
    </cfRule>
    <cfRule type="cellIs" dxfId="66" priority="5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D16" sqref="D16:E16"/>
    </sheetView>
  </sheetViews>
  <sheetFormatPr defaultColWidth="9.140625" defaultRowHeight="12" x14ac:dyDescent="0.25"/>
  <cols>
    <col min="1" max="1" width="4.140625" style="53" customWidth="1"/>
    <col min="2" max="2" width="39.7109375" style="21" customWidth="1"/>
    <col min="3" max="3" width="7" style="21" customWidth="1"/>
    <col min="4" max="4" width="38" style="21" customWidth="1"/>
    <col min="5" max="5" width="8.42578125" style="21" customWidth="1"/>
    <col min="6" max="6" width="9" style="21" customWidth="1"/>
    <col min="7" max="7" width="5.85546875" style="22" customWidth="1"/>
    <col min="8" max="16384" width="9.140625" style="21"/>
  </cols>
  <sheetData>
    <row r="1" spans="1:7" ht="38.25" customHeight="1" thickBot="1" x14ac:dyDescent="0.3">
      <c r="A1" s="48"/>
      <c r="B1" s="20"/>
      <c r="C1" s="20"/>
      <c r="D1" s="20"/>
      <c r="E1" s="20"/>
    </row>
    <row r="2" spans="1:7" ht="42.75" customHeight="1" thickBot="1" x14ac:dyDescent="0.3">
      <c r="A2" s="49"/>
      <c r="B2" s="65" t="s">
        <v>102</v>
      </c>
      <c r="C2" s="65"/>
      <c r="D2" s="65" t="s">
        <v>103</v>
      </c>
      <c r="E2" s="65"/>
      <c r="F2" s="68" t="s">
        <v>11</v>
      </c>
      <c r="G2" s="69"/>
    </row>
    <row r="3" spans="1:7" ht="23.25" customHeight="1" x14ac:dyDescent="0.25">
      <c r="A3" s="35">
        <v>1</v>
      </c>
      <c r="B3" s="5" t="s">
        <v>50</v>
      </c>
      <c r="C3" s="15"/>
      <c r="D3" s="5" t="s">
        <v>50</v>
      </c>
      <c r="E3" s="15"/>
      <c r="F3" s="23" t="str">
        <f t="shared" ref="F3:F9" si="0">IF(G3=0,"Անփոփոխ",IF(G3&gt;0,"Աճել է","Նվազել է"))</f>
        <v>Անփոփոխ</v>
      </c>
      <c r="G3" s="23">
        <f t="shared" ref="G3:G14" si="1">E3-C3</f>
        <v>0</v>
      </c>
    </row>
    <row r="4" spans="1:7" ht="27" customHeight="1" x14ac:dyDescent="0.25">
      <c r="A4" s="36">
        <v>2</v>
      </c>
      <c r="B4" s="13" t="s">
        <v>66</v>
      </c>
      <c r="C4" s="7"/>
      <c r="D4" s="13" t="s">
        <v>67</v>
      </c>
      <c r="E4" s="7"/>
      <c r="F4" s="24" t="str">
        <f t="shared" si="0"/>
        <v>Անփոփոխ</v>
      </c>
      <c r="G4" s="24">
        <f t="shared" si="1"/>
        <v>0</v>
      </c>
    </row>
    <row r="5" spans="1:7" ht="23.25" customHeight="1" x14ac:dyDescent="0.25">
      <c r="A5" s="36">
        <v>3</v>
      </c>
      <c r="B5" s="59" t="s">
        <v>5</v>
      </c>
      <c r="C5" s="60"/>
      <c r="D5" s="59" t="s">
        <v>5</v>
      </c>
      <c r="E5" s="7"/>
      <c r="F5" s="24" t="str">
        <f t="shared" si="0"/>
        <v>Անփոփոխ</v>
      </c>
      <c r="G5" s="24">
        <f t="shared" si="1"/>
        <v>0</v>
      </c>
    </row>
    <row r="6" spans="1:7" ht="22.5" customHeight="1" x14ac:dyDescent="0.25">
      <c r="A6" s="36">
        <v>4</v>
      </c>
      <c r="B6" s="6" t="s">
        <v>1</v>
      </c>
      <c r="C6" s="7"/>
      <c r="D6" s="6" t="s">
        <v>1</v>
      </c>
      <c r="E6" s="7"/>
      <c r="F6" s="24" t="str">
        <f t="shared" si="0"/>
        <v>Անփոփոխ</v>
      </c>
      <c r="G6" s="24">
        <f t="shared" si="1"/>
        <v>0</v>
      </c>
    </row>
    <row r="7" spans="1:7" ht="21.75" customHeight="1" x14ac:dyDescent="0.25">
      <c r="A7" s="36"/>
      <c r="B7" s="6" t="s">
        <v>32</v>
      </c>
      <c r="C7" s="7"/>
      <c r="D7" s="6" t="s">
        <v>33</v>
      </c>
      <c r="E7" s="7"/>
      <c r="F7" s="24" t="str">
        <f t="shared" si="0"/>
        <v>Անփոփոխ</v>
      </c>
      <c r="G7" s="24">
        <f t="shared" si="1"/>
        <v>0</v>
      </c>
    </row>
    <row r="8" spans="1:7" ht="21.75" customHeight="1" x14ac:dyDescent="0.25">
      <c r="A8" s="36"/>
      <c r="B8" s="6" t="s">
        <v>3</v>
      </c>
      <c r="C8" s="7"/>
      <c r="D8" s="6" t="s">
        <v>3</v>
      </c>
      <c r="E8" s="7"/>
      <c r="F8" s="24" t="str">
        <f t="shared" si="0"/>
        <v>Անփոփոխ</v>
      </c>
      <c r="G8" s="24">
        <f t="shared" si="1"/>
        <v>0</v>
      </c>
    </row>
    <row r="9" spans="1:7" ht="22.5" customHeight="1" x14ac:dyDescent="0.25">
      <c r="A9" s="36">
        <v>5</v>
      </c>
      <c r="B9" s="6" t="s">
        <v>4</v>
      </c>
      <c r="C9" s="7"/>
      <c r="D9" s="6" t="s">
        <v>4</v>
      </c>
      <c r="E9" s="7"/>
      <c r="F9" s="24" t="str">
        <f t="shared" si="0"/>
        <v>Անփոփոխ</v>
      </c>
      <c r="G9" s="24">
        <f t="shared" si="1"/>
        <v>0</v>
      </c>
    </row>
    <row r="10" spans="1:7" ht="21" customHeight="1" x14ac:dyDescent="0.25">
      <c r="A10" s="36"/>
      <c r="B10" s="6" t="s">
        <v>2</v>
      </c>
      <c r="C10" s="7"/>
      <c r="D10" s="6" t="s">
        <v>2</v>
      </c>
      <c r="E10" s="7"/>
      <c r="F10" s="24" t="str">
        <f>IF(G10=0,"Անփոփոխ",IF(G10&gt;0,"Աճել է","Նվազել է"))</f>
        <v>Անփոփոխ</v>
      </c>
      <c r="G10" s="24">
        <f t="shared" si="1"/>
        <v>0</v>
      </c>
    </row>
    <row r="11" spans="1:7" ht="22.5" customHeight="1" x14ac:dyDescent="0.25">
      <c r="A11" s="36"/>
      <c r="B11" s="6" t="s">
        <v>3</v>
      </c>
      <c r="C11" s="7"/>
      <c r="D11" s="6" t="s">
        <v>3</v>
      </c>
      <c r="E11" s="7"/>
      <c r="F11" s="24" t="str">
        <f t="shared" ref="F11:F19" si="2">IF(G11=0,"Անփոփոխ",IF(G11&gt;0,"Աճել է","Նվազել է"))</f>
        <v>Անփոփոխ</v>
      </c>
      <c r="G11" s="24">
        <f t="shared" si="1"/>
        <v>0</v>
      </c>
    </row>
    <row r="12" spans="1:7" ht="26.25" customHeight="1" x14ac:dyDescent="0.25">
      <c r="A12" s="36"/>
      <c r="B12" s="6" t="s">
        <v>13</v>
      </c>
      <c r="C12" s="7"/>
      <c r="D12" s="6" t="s">
        <v>13</v>
      </c>
      <c r="E12" s="7"/>
      <c r="F12" s="24" t="str">
        <f t="shared" si="2"/>
        <v>Անփոփոխ</v>
      </c>
      <c r="G12" s="24">
        <f t="shared" si="1"/>
        <v>0</v>
      </c>
    </row>
    <row r="13" spans="1:7" ht="27" customHeight="1" x14ac:dyDescent="0.25">
      <c r="A13" s="36">
        <v>6</v>
      </c>
      <c r="B13" s="6" t="s">
        <v>7</v>
      </c>
      <c r="C13" s="7"/>
      <c r="D13" s="6" t="s">
        <v>7</v>
      </c>
      <c r="E13" s="7"/>
      <c r="F13" s="24" t="str">
        <f t="shared" si="2"/>
        <v>Անփոփոխ</v>
      </c>
      <c r="G13" s="24">
        <f t="shared" si="1"/>
        <v>0</v>
      </c>
    </row>
    <row r="14" spans="1:7" ht="24" customHeight="1" x14ac:dyDescent="0.25">
      <c r="A14" s="36">
        <v>7</v>
      </c>
      <c r="B14" s="6" t="s">
        <v>6</v>
      </c>
      <c r="C14" s="7"/>
      <c r="D14" s="6" t="s">
        <v>6</v>
      </c>
      <c r="E14" s="7"/>
      <c r="F14" s="24" t="str">
        <f t="shared" si="2"/>
        <v>Անփոփոխ</v>
      </c>
      <c r="G14" s="24">
        <f t="shared" si="1"/>
        <v>0</v>
      </c>
    </row>
    <row r="15" spans="1:7" ht="19.5" customHeight="1" thickBot="1" x14ac:dyDescent="0.3">
      <c r="A15" s="18"/>
      <c r="B15" s="17"/>
      <c r="C15" s="18"/>
      <c r="D15" s="17"/>
      <c r="E15" s="18"/>
      <c r="F15" s="26"/>
      <c r="G15" s="27"/>
    </row>
    <row r="16" spans="1:7" ht="42" customHeight="1" thickBot="1" x14ac:dyDescent="0.3">
      <c r="A16" s="51"/>
      <c r="B16" s="65" t="s">
        <v>19</v>
      </c>
      <c r="C16" s="65"/>
      <c r="D16" s="65" t="s">
        <v>104</v>
      </c>
      <c r="E16" s="65"/>
      <c r="F16" s="68" t="s">
        <v>11</v>
      </c>
      <c r="G16" s="69"/>
    </row>
    <row r="17" spans="1:7" ht="29.25" customHeight="1" x14ac:dyDescent="0.25">
      <c r="A17" s="38">
        <v>1</v>
      </c>
      <c r="B17" s="5" t="s">
        <v>8</v>
      </c>
      <c r="C17" s="15"/>
      <c r="D17" s="5" t="s">
        <v>8</v>
      </c>
      <c r="E17" s="15"/>
      <c r="F17" s="23" t="str">
        <f t="shared" si="2"/>
        <v>Անփոփոխ</v>
      </c>
      <c r="G17" s="23">
        <f>E17-C17</f>
        <v>0</v>
      </c>
    </row>
    <row r="18" spans="1:7" ht="36.75" customHeight="1" x14ac:dyDescent="0.25">
      <c r="A18" s="39">
        <v>2</v>
      </c>
      <c r="B18" s="6" t="s">
        <v>65</v>
      </c>
      <c r="C18" s="7"/>
      <c r="D18" s="6" t="s">
        <v>64</v>
      </c>
      <c r="E18" s="7"/>
      <c r="F18" s="24" t="str">
        <f t="shared" si="2"/>
        <v>Անփոփոխ</v>
      </c>
      <c r="G18" s="24">
        <f>E18-C18</f>
        <v>0</v>
      </c>
    </row>
    <row r="19" spans="1:7" ht="24" customHeight="1" x14ac:dyDescent="0.25">
      <c r="A19" s="39">
        <v>3</v>
      </c>
      <c r="B19" s="6" t="s">
        <v>10</v>
      </c>
      <c r="C19" s="7"/>
      <c r="D19" s="6" t="s">
        <v>10</v>
      </c>
      <c r="E19" s="7"/>
      <c r="F19" s="24" t="str">
        <f t="shared" si="2"/>
        <v>Անփոփոխ</v>
      </c>
      <c r="G19" s="24">
        <f>E19-C19</f>
        <v>0</v>
      </c>
    </row>
    <row r="20" spans="1:7" x14ac:dyDescent="0.25">
      <c r="A20" s="52"/>
      <c r="B20" s="29"/>
      <c r="C20" s="29"/>
    </row>
    <row r="21" spans="1:7" x14ac:dyDescent="0.25">
      <c r="A21" s="52"/>
      <c r="B21" s="29"/>
      <c r="C21" s="29"/>
    </row>
    <row r="22" spans="1:7" x14ac:dyDescent="0.25">
      <c r="A22" s="52"/>
      <c r="B22" s="29"/>
      <c r="C22" s="29"/>
    </row>
    <row r="23" spans="1:7" x14ac:dyDescent="0.25">
      <c r="A23" s="52"/>
      <c r="B23" s="29"/>
      <c r="C23" s="29"/>
    </row>
  </sheetData>
  <mergeCells count="6">
    <mergeCell ref="F2:G2"/>
    <mergeCell ref="B16:C16"/>
    <mergeCell ref="D16:E16"/>
    <mergeCell ref="F16:G16"/>
    <mergeCell ref="B2:C2"/>
    <mergeCell ref="D2:E2"/>
  </mergeCells>
  <conditionalFormatting sqref="F3:F14 F17:F19">
    <cfRule type="containsText" dxfId="65" priority="3" operator="containsText" text="Անփոփոխ">
      <formula>NOT(ISERROR(SEARCH("Անփոփոխ",F3)))</formula>
    </cfRule>
    <cfRule type="containsText" dxfId="64" priority="4" operator="containsText" text="Նվազել է">
      <formula>NOT(ISERROR(SEARCH("Նվազել է",F3)))</formula>
    </cfRule>
    <cfRule type="containsText" dxfId="63" priority="6" operator="containsText" text="Աճել է">
      <formula>NOT(ISERROR(SEARCH("Աճել է",F3)))</formula>
    </cfRule>
  </conditionalFormatting>
  <conditionalFormatting sqref="G3:G14 G17:G19">
    <cfRule type="cellIs" dxfId="62" priority="1" operator="equal">
      <formula>0</formula>
    </cfRule>
    <cfRule type="cellIs" dxfId="61" priority="2" operator="lessThan">
      <formula>0</formula>
    </cfRule>
    <cfRule type="cellIs" dxfId="60" priority="5" operator="greaterThan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Հ-01</vt:lpstr>
      <vt:lpstr>Հ-02</vt:lpstr>
      <vt:lpstr>Հ-03</vt:lpstr>
      <vt:lpstr>Հ-04</vt:lpstr>
      <vt:lpstr>Հ-05</vt:lpstr>
      <vt:lpstr>Հ-06</vt:lpstr>
      <vt:lpstr>Հ-07</vt:lpstr>
      <vt:lpstr>Հ-08</vt:lpstr>
      <vt:lpstr>Հ-09</vt:lpstr>
      <vt:lpstr>Հ-10</vt:lpstr>
      <vt:lpstr>Հ-11</vt:lpstr>
      <vt:lpstr>Հ-12</vt:lpstr>
      <vt:lpstr>Հ-1-ին եռ</vt:lpstr>
      <vt:lpstr>Հ-2-րդ եռ.</vt:lpstr>
      <vt:lpstr>Հ-3-րդ եռ.</vt:lpstr>
      <vt:lpstr>Հ-4-րդ եռ.</vt:lpstr>
      <vt:lpstr>Հ-1-ին կիս.</vt:lpstr>
      <vt:lpstr>Հ-2-րդ կիս.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2021-06-23T07:47:40Z</dcterms:modified>
</cp:coreProperties>
</file>