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11760" tabRatio="923" activeTab="2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1-տարեկան" sheetId="19" r:id="rId19"/>
  </sheets>
  <definedNames>
    <definedName name="_xlnm.Print_Area" localSheetId="8">'Ե-09'!$A$1:$Q$21</definedName>
  </definedNames>
  <calcPr calcId="12451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3"/>
  <c r="I18"/>
  <c r="G18"/>
  <c r="I17"/>
  <c r="G17"/>
  <c r="I16"/>
  <c r="G16"/>
  <c r="I15"/>
  <c r="G15"/>
  <c r="I18" i="2"/>
  <c r="I17"/>
  <c r="I16"/>
  <c r="I15"/>
  <c r="G18"/>
  <c r="G17"/>
  <c r="G16"/>
  <c r="G15"/>
  <c r="I18" i="1" l="1"/>
  <c r="I17"/>
  <c r="I16"/>
  <c r="I15"/>
  <c r="G18"/>
  <c r="G17"/>
  <c r="G16"/>
  <c r="G15"/>
  <c r="E9"/>
  <c r="C9" s="1"/>
  <c r="M9"/>
  <c r="K9"/>
  <c r="E13" i="14" l="1"/>
  <c r="F16"/>
  <c r="F17"/>
  <c r="F18"/>
  <c r="H15" i="13"/>
  <c r="F15"/>
  <c r="M9" i="4" l="1"/>
  <c r="K9"/>
  <c r="M9" i="10"/>
  <c r="K9"/>
  <c r="M9" i="7"/>
  <c r="K9"/>
  <c r="N9" i="15" l="1"/>
  <c r="O9"/>
  <c r="P9"/>
  <c r="Q9"/>
  <c r="N9" i="16"/>
  <c r="O9"/>
  <c r="P9"/>
  <c r="Q9"/>
  <c r="N9" i="14"/>
  <c r="O9"/>
  <c r="P9"/>
  <c r="Q9"/>
  <c r="M9" i="12"/>
  <c r="K9"/>
  <c r="M9" i="11"/>
  <c r="K9"/>
  <c r="M9" i="9"/>
  <c r="K9"/>
  <c r="M9" i="8"/>
  <c r="K9"/>
  <c r="K9" i="18" s="1"/>
  <c r="M9" l="1"/>
  <c r="K9" i="16"/>
  <c r="M9"/>
  <c r="M9" i="15"/>
  <c r="K9"/>
  <c r="K9" i="6"/>
  <c r="M9"/>
  <c r="M9" i="5"/>
  <c r="K9"/>
  <c r="M9" i="3"/>
  <c r="K9"/>
  <c r="M9" i="14" l="1"/>
  <c r="K9"/>
  <c r="M9" i="2"/>
  <c r="K9"/>
  <c r="H17" i="19" l="1"/>
  <c r="H18"/>
  <c r="H16"/>
  <c r="H15"/>
  <c r="F16"/>
  <c r="F17"/>
  <c r="F18"/>
  <c r="F15"/>
  <c r="P9"/>
  <c r="Q9"/>
  <c r="O9"/>
  <c r="N9"/>
  <c r="K9" l="1"/>
  <c r="M9"/>
  <c r="H13" l="1"/>
  <c r="E13"/>
  <c r="D9"/>
  <c r="G15" l="1"/>
  <c r="J15"/>
  <c r="I17"/>
  <c r="G17"/>
  <c r="J18"/>
  <c r="J17"/>
  <c r="J16"/>
  <c r="E11"/>
  <c r="N9" i="18"/>
  <c r="O9"/>
  <c r="P9"/>
  <c r="Q9"/>
  <c r="H16"/>
  <c r="H17"/>
  <c r="H18"/>
  <c r="H15"/>
  <c r="F16"/>
  <c r="F17"/>
  <c r="F18"/>
  <c r="F15"/>
  <c r="H13"/>
  <c r="E13"/>
  <c r="G17" s="1"/>
  <c r="D9"/>
  <c r="N9" i="17"/>
  <c r="O9"/>
  <c r="P9"/>
  <c r="Q9"/>
  <c r="M9"/>
  <c r="K9"/>
  <c r="H16"/>
  <c r="H17"/>
  <c r="H18"/>
  <c r="H15"/>
  <c r="F16"/>
  <c r="F17"/>
  <c r="F18"/>
  <c r="F15"/>
  <c r="H13"/>
  <c r="E13"/>
  <c r="D9"/>
  <c r="H16" i="16"/>
  <c r="H17"/>
  <c r="H18"/>
  <c r="H15"/>
  <c r="F16"/>
  <c r="F17"/>
  <c r="F18"/>
  <c r="F15"/>
  <c r="H13"/>
  <c r="E13"/>
  <c r="D9"/>
  <c r="H16" i="15"/>
  <c r="H17"/>
  <c r="H18"/>
  <c r="H15"/>
  <c r="F16"/>
  <c r="F17"/>
  <c r="F18"/>
  <c r="F15"/>
  <c r="H16" i="14"/>
  <c r="H17"/>
  <c r="H18"/>
  <c r="J18" s="1"/>
  <c r="H15"/>
  <c r="F15"/>
  <c r="H13"/>
  <c r="D9"/>
  <c r="N9" i="13"/>
  <c r="O9"/>
  <c r="P9"/>
  <c r="Q9"/>
  <c r="M9"/>
  <c r="K9"/>
  <c r="H16"/>
  <c r="H17"/>
  <c r="H18"/>
  <c r="F16"/>
  <c r="F17"/>
  <c r="F18"/>
  <c r="H13"/>
  <c r="E13"/>
  <c r="G15" s="1"/>
  <c r="D9"/>
  <c r="J17" i="18"/>
  <c r="E9"/>
  <c r="J18" i="11"/>
  <c r="I18"/>
  <c r="J17"/>
  <c r="I17"/>
  <c r="J16"/>
  <c r="I16"/>
  <c r="J15"/>
  <c r="I15"/>
  <c r="E11"/>
  <c r="E9"/>
  <c r="C9" s="1"/>
  <c r="J18" i="10"/>
  <c r="I18"/>
  <c r="J17"/>
  <c r="I17"/>
  <c r="J16"/>
  <c r="I16"/>
  <c r="J15"/>
  <c r="I15"/>
  <c r="E11"/>
  <c r="E9"/>
  <c r="C9" s="1"/>
  <c r="J18" i="9"/>
  <c r="I18"/>
  <c r="J17"/>
  <c r="I17"/>
  <c r="J16"/>
  <c r="I16"/>
  <c r="J15"/>
  <c r="I15"/>
  <c r="E11"/>
  <c r="E9"/>
  <c r="C9" s="1"/>
  <c r="J18" i="8"/>
  <c r="I18"/>
  <c r="J17"/>
  <c r="I17"/>
  <c r="J16"/>
  <c r="I16"/>
  <c r="J15"/>
  <c r="I15"/>
  <c r="E11"/>
  <c r="E9"/>
  <c r="C9" s="1"/>
  <c r="J18" i="7"/>
  <c r="I18"/>
  <c r="J17"/>
  <c r="I17"/>
  <c r="J16"/>
  <c r="I16"/>
  <c r="J15"/>
  <c r="I15"/>
  <c r="E11"/>
  <c r="E9"/>
  <c r="C9" s="1"/>
  <c r="J18" i="6"/>
  <c r="I18"/>
  <c r="G18"/>
  <c r="J17"/>
  <c r="I17"/>
  <c r="G17"/>
  <c r="J16"/>
  <c r="I16"/>
  <c r="G16"/>
  <c r="J15"/>
  <c r="I15"/>
  <c r="G15"/>
  <c r="E11"/>
  <c r="E9"/>
  <c r="C9" s="1"/>
  <c r="J18" i="5"/>
  <c r="I18"/>
  <c r="J17"/>
  <c r="I17"/>
  <c r="J16"/>
  <c r="I16"/>
  <c r="J15"/>
  <c r="I15"/>
  <c r="E11"/>
  <c r="E9"/>
  <c r="C9" s="1"/>
  <c r="J18" i="4"/>
  <c r="I18"/>
  <c r="J17"/>
  <c r="I17"/>
  <c r="J16"/>
  <c r="I16"/>
  <c r="J15"/>
  <c r="I15"/>
  <c r="E11"/>
  <c r="E9"/>
  <c r="C9" s="1"/>
  <c r="J18" i="3"/>
  <c r="J17"/>
  <c r="J16"/>
  <c r="J15"/>
  <c r="E11"/>
  <c r="C9"/>
  <c r="E11" i="2"/>
  <c r="E9"/>
  <c r="C9" s="1"/>
  <c r="E9" i="12"/>
  <c r="J18" i="15" l="1"/>
  <c r="J16"/>
  <c r="E13"/>
  <c r="G15" s="1"/>
  <c r="J17"/>
  <c r="H13"/>
  <c r="I18" s="1"/>
  <c r="J18" i="16"/>
  <c r="J15"/>
  <c r="G16"/>
  <c r="J16"/>
  <c r="E11" i="18"/>
  <c r="J16"/>
  <c r="I18"/>
  <c r="J15"/>
  <c r="I18" i="16"/>
  <c r="I17"/>
  <c r="G16" i="18"/>
  <c r="G18"/>
  <c r="I16" i="14"/>
  <c r="I17" i="18"/>
  <c r="G15"/>
  <c r="J17" i="13"/>
  <c r="I15" i="14"/>
  <c r="J15" i="15"/>
  <c r="J17" i="14"/>
  <c r="G18"/>
  <c r="G18" i="16"/>
  <c r="G17"/>
  <c r="J16" i="14"/>
  <c r="I16" i="16"/>
  <c r="G15" i="14"/>
  <c r="I15" i="16"/>
  <c r="J17" i="17"/>
  <c r="E9" i="14"/>
  <c r="C9" s="1"/>
  <c r="E9" i="15"/>
  <c r="C9" s="1"/>
  <c r="E9" i="16"/>
  <c r="C9" s="1"/>
  <c r="J17"/>
  <c r="J18" i="18"/>
  <c r="G17" i="14"/>
  <c r="E11" i="15"/>
  <c r="E11" i="16"/>
  <c r="J15" i="14"/>
  <c r="G15" i="16"/>
  <c r="I15" i="18"/>
  <c r="G18" i="13"/>
  <c r="C9" i="18"/>
  <c r="J16" i="17"/>
  <c r="J15" i="13"/>
  <c r="I15" i="17"/>
  <c r="J18"/>
  <c r="I17"/>
  <c r="I17" i="13"/>
  <c r="J15" i="17"/>
  <c r="G17" i="13"/>
  <c r="J18"/>
  <c r="G18" i="17"/>
  <c r="G17"/>
  <c r="J16" i="13"/>
  <c r="I15"/>
  <c r="I18"/>
  <c r="I18" i="17"/>
  <c r="G16" i="13"/>
  <c r="G15" i="17"/>
  <c r="G16"/>
  <c r="I16" i="19"/>
  <c r="I18"/>
  <c r="E9"/>
  <c r="C9" s="1"/>
  <c r="G16"/>
  <c r="G18"/>
  <c r="I15"/>
  <c r="I16" i="18"/>
  <c r="E11" i="17"/>
  <c r="I16"/>
  <c r="E9"/>
  <c r="C9" s="1"/>
  <c r="I18" i="14"/>
  <c r="I17"/>
  <c r="E11"/>
  <c r="G16"/>
  <c r="E11" i="13"/>
  <c r="I16"/>
  <c r="E9"/>
  <c r="C9" s="1"/>
  <c r="G17" i="15" l="1"/>
  <c r="I16"/>
  <c r="G16"/>
  <c r="G18"/>
  <c r="I17"/>
  <c r="I15"/>
  <c r="C9" i="12"/>
  <c r="J18" l="1"/>
  <c r="J17"/>
  <c r="J16"/>
  <c r="J15"/>
  <c r="I17"/>
  <c r="G15" l="1"/>
  <c r="I16"/>
  <c r="E11"/>
  <c r="I15"/>
  <c r="I18"/>
</calcChain>
</file>

<file path=xl/sharedStrings.xml><?xml version="1.0" encoding="utf-8"?>
<sst xmlns="http://schemas.openxmlformats.org/spreadsheetml/2006/main" count="597" uniqueCount="46">
  <si>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</si>
  <si>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</si>
  <si>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</si>
  <si>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</si>
  <si>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</si>
  <si>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</si>
  <si>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</si>
  <si>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</si>
  <si>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</si>
  <si>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</si>
  <si>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</si>
  <si>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</si>
  <si>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</si>
  <si>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</si>
  <si>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</si>
  <si>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</si>
  <si>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</si>
  <si>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</si>
  <si>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</si>
  <si>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</si>
  <si>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</si>
  <si>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</si>
  <si>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</si>
  <si>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</si>
  <si>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2021թ. հունվար ամսվա ընթացքում</t>
  </si>
  <si>
    <t xml:space="preserve">ԾԱՆՈԹՈՒԹՅՈՒՆ․ Քարտուղարության կողմից ուղարկված COVID պարզաբանումներ՝ </t>
  </si>
  <si>
    <t>2021թ. փետրվար ամսվա ընթացքում</t>
  </si>
  <si>
    <t>2021թ. մարտ ամսվա ընթացքում</t>
  </si>
  <si>
    <t>2021թ. ապրիլ ամսվա ընթացքում</t>
  </si>
  <si>
    <t>2021թ. մայիս ամսվա ընթացքում</t>
  </si>
  <si>
    <t>2021թ. հունիս ամսվա ընթացքում</t>
  </si>
  <si>
    <t>2021թ. հուլիս ամսվա ընթացքում</t>
  </si>
  <si>
    <t>2021թ. օգոստոս ամսվա ընթացքում</t>
  </si>
  <si>
    <t>2021թ. սեպտեմբեր ամսվա ընթացքում</t>
  </si>
  <si>
    <t>2021թ. հոկտեմբեր ամսվա ընթացքում</t>
  </si>
  <si>
    <t>2021թ. նոյեմբեր ամսվա ընթացքում</t>
  </si>
  <si>
    <t>2021թ. դեկտեմբեր ամսվա ընթացքում</t>
  </si>
  <si>
    <t>2021թ. 1-ին եռամսյակի ընթացքում</t>
  </si>
  <si>
    <t>2021թ. 2-րդ եռամսյակի ընթացքում</t>
  </si>
  <si>
    <t>2021թ. 3-րդ եռամսյակի ընթացքում</t>
  </si>
  <si>
    <t>2021թ. 4-րդ եռամսյակի ընթացքում</t>
  </si>
  <si>
    <t>2021թ. 1-ին կիսամսյակի ընթացքում</t>
  </si>
  <si>
    <t>2021թ. 2-րդ կիսամսյակի ընթացքում</t>
  </si>
  <si>
    <t>2021թ. ընթացքում</t>
  </si>
  <si>
    <t>ԾԱՆՈԹՈՒԹՅՈՒՆ․ Քարտուղարության կողմից ուղարկված COVID պարզաբանումներ՝381</t>
  </si>
  <si>
    <t>ԾԱՆՈԹՈՒԹՅՈՒՆ․ Քարտուղարության կողմից ուղարկված COVID պարզաբանումներ՝78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</si>
</sst>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3" xfId="0" applyNumberFormat="1" applyFont="1" applyFill="1" applyBorder="1" applyAlignment="1">
      <alignment horizontal="center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2" fillId="4" borderId="1" xfId="0" applyNumberFormat="1" applyFont="1" applyFill="1" applyBorder="1" applyAlignment="1">
      <alignment horizontal="center" vertical="center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1" fontId="4" fillId="4" borderId="2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25"/>
  <sheetViews>
    <sheetView topLeftCell="A10" workbookViewId="0">
      <selection activeCell="B23" sqref="B23:I2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24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3381</v>
      </c>
      <c r="D9" s="98">
        <v>960</v>
      </c>
      <c r="E9" s="52">
        <f>E13</f>
        <v>2373</v>
      </c>
      <c r="F9" s="53"/>
      <c r="G9" s="53"/>
      <c r="H9" s="53"/>
      <c r="I9" s="53"/>
      <c r="J9" s="54"/>
      <c r="K9" s="33">
        <f>P9+Q9</f>
        <v>48</v>
      </c>
      <c r="L9" s="85"/>
      <c r="M9" s="32">
        <f>N9+O9+P9</f>
        <v>153</v>
      </c>
      <c r="N9" s="29">
        <v>94</v>
      </c>
      <c r="O9" s="29">
        <v>17</v>
      </c>
      <c r="P9" s="30">
        <v>42</v>
      </c>
      <c r="Q9" s="31">
        <v>6</v>
      </c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/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v>2373</v>
      </c>
      <c r="F13" s="68"/>
      <c r="G13" s="69"/>
      <c r="H13" s="67">
        <v>83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v>1471</v>
      </c>
      <c r="G15" s="7">
        <f>IFERROR(F15/$E$13,"")</f>
        <v>0.6198904340497261</v>
      </c>
      <c r="H15" s="27">
        <v>39</v>
      </c>
      <c r="I15" s="7">
        <f>IFERROR(H15/$E$13,"")</f>
        <v>1.643489254108723E-2</v>
      </c>
      <c r="J15" s="18"/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v>716</v>
      </c>
      <c r="G16" s="7">
        <f t="shared" ref="G16:G18" si="0">IFERROR(F16/$E$13,"")</f>
        <v>0.30172777075431945</v>
      </c>
      <c r="H16" s="27">
        <v>8</v>
      </c>
      <c r="I16" s="7">
        <f t="shared" ref="I16:I18" si="1">IFERROR(H16/$E$13,"")</f>
        <v>3.3712600084281502E-3</v>
      </c>
      <c r="J16" s="18"/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v>41</v>
      </c>
      <c r="G17" s="7">
        <f t="shared" si="0"/>
        <v>1.7277707543194267E-2</v>
      </c>
      <c r="H17" s="27">
        <v>0</v>
      </c>
      <c r="I17" s="7">
        <f t="shared" si="1"/>
        <v>0</v>
      </c>
      <c r="J17" s="18"/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>
        <v>145</v>
      </c>
      <c r="G18" s="7">
        <f t="shared" si="0"/>
        <v>6.1104087652760222E-2</v>
      </c>
      <c r="H18" s="12">
        <v>36</v>
      </c>
      <c r="I18" s="7">
        <f t="shared" si="1"/>
        <v>1.5170670037926675E-2</v>
      </c>
      <c r="J18" s="18"/>
      <c r="K18" s="20"/>
      <c r="L18" s="15"/>
      <c r="M18" s="42"/>
      <c r="N18" s="43"/>
      <c r="O18" s="43"/>
      <c r="P18" s="43"/>
      <c r="Q18" s="48"/>
    </row>
    <row r="23" spans="1:17" ht="16.5">
      <c r="B23" s="39" t="s">
        <v>44</v>
      </c>
      <c r="C23" s="39"/>
      <c r="D23" s="39"/>
      <c r="E23" s="39"/>
      <c r="F23" s="39"/>
      <c r="G23" s="39"/>
      <c r="H23" s="39"/>
      <c r="I23" s="39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0">
    <mergeCell ref="B2:Q2"/>
    <mergeCell ref="B3:Q3"/>
    <mergeCell ref="B4:Q4"/>
    <mergeCell ref="A7:B8"/>
    <mergeCell ref="C7:C8"/>
    <mergeCell ref="D7:D8"/>
    <mergeCell ref="E7:J8"/>
    <mergeCell ref="L7:L13"/>
    <mergeCell ref="K10:K13"/>
    <mergeCell ref="M10:M13"/>
    <mergeCell ref="A9:A13"/>
    <mergeCell ref="C9:C13"/>
    <mergeCell ref="D9:D13"/>
    <mergeCell ref="E9:J9"/>
    <mergeCell ref="K7:K8"/>
    <mergeCell ref="M7:P7"/>
    <mergeCell ref="B23:I23"/>
    <mergeCell ref="A14:D18"/>
    <mergeCell ref="M14:Q18"/>
    <mergeCell ref="Q10:Q13"/>
    <mergeCell ref="E11:J11"/>
    <mergeCell ref="B9:B13"/>
    <mergeCell ref="N10:N13"/>
    <mergeCell ref="O10:O13"/>
    <mergeCell ref="P10:P13"/>
    <mergeCell ref="E10:J10"/>
    <mergeCell ref="E12:G12"/>
    <mergeCell ref="H12:J12"/>
    <mergeCell ref="E13:G13"/>
    <mergeCell ref="H13:J13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T25"/>
  <sheetViews>
    <sheetView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34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P9+Q9</f>
        <v>0</v>
      </c>
      <c r="L9" s="85"/>
      <c r="M9" s="32">
        <f>N9+O9+P9</f>
        <v>0</v>
      </c>
      <c r="N9" s="29"/>
      <c r="O9" s="29"/>
      <c r="P9" s="30"/>
      <c r="Q9" s="31"/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/>
      <c r="F13" s="68"/>
      <c r="G13" s="69"/>
      <c r="H13" s="67"/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/>
      <c r="G15" s="7"/>
      <c r="H15" s="26"/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2"/>
      <c r="N18" s="43"/>
      <c r="O18" s="43"/>
      <c r="P18" s="43"/>
      <c r="Q18" s="48"/>
    </row>
    <row r="22" spans="1:17">
      <c r="B22" s="106" t="s">
        <v>25</v>
      </c>
      <c r="C22" s="106"/>
      <c r="D22" s="106"/>
      <c r="E22" s="106"/>
      <c r="F22" s="106"/>
      <c r="G22" s="106"/>
      <c r="H22" s="106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2:H22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scale="8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24"/>
  <sheetViews>
    <sheetView zoomScale="80" zoomScaleNormal="80"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35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/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P9+Q9</f>
        <v>0</v>
      </c>
      <c r="L9" s="85"/>
      <c r="M9" s="32">
        <f>N9+O9+P9</f>
        <v>0</v>
      </c>
      <c r="N9" s="29"/>
      <c r="O9" s="29"/>
      <c r="P9" s="30"/>
      <c r="Q9" s="31"/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/>
      <c r="F13" s="68"/>
      <c r="G13" s="69"/>
      <c r="H13" s="67"/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/>
      <c r="G15" s="7"/>
      <c r="H15" s="26"/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2"/>
      <c r="N18" s="43"/>
      <c r="O18" s="43"/>
      <c r="P18" s="43"/>
      <c r="Q18" s="48"/>
    </row>
    <row r="24" spans="1:17" ht="17.25" customHeight="1">
      <c r="B24" s="106" t="s">
        <v>25</v>
      </c>
      <c r="C24" s="106"/>
      <c r="D24" s="106"/>
      <c r="E24" s="106"/>
      <c r="F24" s="106"/>
      <c r="G24" s="106"/>
      <c r="H24" s="106"/>
    </row>
  </sheetData>
  <mergeCells count="30">
    <mergeCell ref="B24:H24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T25"/>
  <sheetViews>
    <sheetView workbookViewId="0">
      <selection activeCell="K9" sqref="K9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36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P9+Q9</f>
        <v>0</v>
      </c>
      <c r="L9" s="85"/>
      <c r="M9" s="32">
        <f>N9+O9+P9</f>
        <v>0</v>
      </c>
      <c r="N9" s="29"/>
      <c r="O9" s="29"/>
      <c r="P9" s="30"/>
      <c r="Q9" s="31"/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/>
      <c r="F13" s="68"/>
      <c r="G13" s="69"/>
      <c r="H13" s="67"/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8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8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8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2"/>
      <c r="N18" s="43"/>
      <c r="O18" s="43"/>
      <c r="P18" s="43"/>
      <c r="Q18" s="48"/>
    </row>
    <row r="21" spans="1:17">
      <c r="C21" s="106"/>
      <c r="D21" s="106"/>
      <c r="E21" s="106"/>
      <c r="F21" s="106"/>
      <c r="G21" s="106"/>
      <c r="H21" s="106"/>
      <c r="I21" s="106"/>
    </row>
    <row r="22" spans="1:17">
      <c r="B22" s="106"/>
      <c r="C22" s="106"/>
      <c r="D22" s="106"/>
      <c r="E22" s="106"/>
      <c r="F22" s="106"/>
      <c r="G22" s="106"/>
      <c r="H22" s="106"/>
    </row>
    <row r="23" spans="1:17">
      <c r="B23" s="106"/>
      <c r="C23" s="106"/>
      <c r="D23" s="106"/>
      <c r="E23" s="106"/>
      <c r="F23" s="106"/>
      <c r="G23" s="106"/>
      <c r="H23" s="106"/>
    </row>
    <row r="24" spans="1:17">
      <c r="B24" s="106" t="s">
        <v>25</v>
      </c>
      <c r="C24" s="106"/>
      <c r="D24" s="106"/>
      <c r="E24" s="106"/>
      <c r="F24" s="106"/>
      <c r="G24" s="106"/>
      <c r="H24" s="106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3">
    <mergeCell ref="B2:Q2"/>
    <mergeCell ref="M14:Q18"/>
    <mergeCell ref="A14:D18"/>
    <mergeCell ref="B3:Q3"/>
    <mergeCell ref="B4:Q4"/>
    <mergeCell ref="C7:C8"/>
    <mergeCell ref="D7:D8"/>
    <mergeCell ref="K7:K8"/>
    <mergeCell ref="L7:L13"/>
    <mergeCell ref="A7:B8"/>
    <mergeCell ref="M7:P7"/>
    <mergeCell ref="E7:J8"/>
    <mergeCell ref="E9:J9"/>
    <mergeCell ref="A9:A13"/>
    <mergeCell ref="B9:B13"/>
    <mergeCell ref="C9:C13"/>
    <mergeCell ref="Q10:Q13"/>
    <mergeCell ref="E11:J11"/>
    <mergeCell ref="E12:G12"/>
    <mergeCell ref="H12:J12"/>
    <mergeCell ref="E13:G13"/>
    <mergeCell ref="H13:J13"/>
    <mergeCell ref="K10:K13"/>
    <mergeCell ref="M10:M13"/>
    <mergeCell ref="N10:N13"/>
    <mergeCell ref="O10:O13"/>
    <mergeCell ref="P10:P13"/>
    <mergeCell ref="C21:I21"/>
    <mergeCell ref="B22:H22"/>
    <mergeCell ref="B23:H23"/>
    <mergeCell ref="B24:H24"/>
    <mergeCell ref="D9:D13"/>
    <mergeCell ref="E10:J10"/>
  </mergeCells>
  <pageMargins left="0" right="0" top="0.25" bottom="0" header="0.3" footer="0.3"/>
  <pageSetup paperSize="9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A2:T25"/>
  <sheetViews>
    <sheetView workbookViewId="0">
      <selection activeCell="H29" sqref="H29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37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13968</v>
      </c>
      <c r="D9" s="98">
        <f>SUM('Ե-01:Ե-03'!D9:D13)</f>
        <v>4543</v>
      </c>
      <c r="E9" s="52">
        <f>E13</f>
        <v>9191</v>
      </c>
      <c r="F9" s="53"/>
      <c r="G9" s="53"/>
      <c r="H9" s="53"/>
      <c r="I9" s="53"/>
      <c r="J9" s="54"/>
      <c r="K9" s="33">
        <f>SUM('Ե-01:Ե-03'!K9)</f>
        <v>234</v>
      </c>
      <c r="L9" s="85"/>
      <c r="M9" s="32">
        <f>SUM('Ե-01:Ե-03'!M9)</f>
        <v>648</v>
      </c>
      <c r="N9" s="28">
        <f>SUM('Ե-01:Ե-03'!N9)</f>
        <v>380</v>
      </c>
      <c r="O9" s="28">
        <f>SUM('Ե-01:Ե-03'!O9)</f>
        <v>94</v>
      </c>
      <c r="P9" s="28">
        <f>SUM('Ե-01:Ե-03'!P9)</f>
        <v>174</v>
      </c>
      <c r="Q9" s="28">
        <f>SUM('Ե-01:Ե-03'!Q9)</f>
        <v>60</v>
      </c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9433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f>SUM('Ե-01:Ե-03'!E13:G13)</f>
        <v>9191</v>
      </c>
      <c r="F13" s="68"/>
      <c r="G13" s="69"/>
      <c r="H13" s="67">
        <f>SUM('Ե-01:Ե-03'!H13:J13)</f>
        <v>242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f>SUM('Ե-01:Ե-03'!F15)</f>
        <v>5197</v>
      </c>
      <c r="G15" s="7">
        <f t="shared" ref="G15:G18" si="0">IFERROR(F15/$E$13,"")</f>
        <v>0.56544445653356545</v>
      </c>
      <c r="H15" s="27">
        <f>SUM('Ե-01:Ե-03'!H15)</f>
        <v>82</v>
      </c>
      <c r="I15" s="24">
        <f>IFERROR(H15/$H$13,"")</f>
        <v>0.33884297520661155</v>
      </c>
      <c r="J15" s="18">
        <f>F15+H15</f>
        <v>5279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f>SUM('Ե-01:Ե-03'!F16)</f>
        <v>3226</v>
      </c>
      <c r="G16" s="7">
        <f t="shared" si="0"/>
        <v>0.350995539114351</v>
      </c>
      <c r="H16" s="27">
        <f>SUM('Ե-01:Ե-03'!H16)</f>
        <v>27</v>
      </c>
      <c r="I16" s="24">
        <f t="shared" ref="I16:I18" si="1">IFERROR(H16/$H$13,"")</f>
        <v>0.1115702479338843</v>
      </c>
      <c r="J16" s="18">
        <f t="shared" ref="J16:J18" si="2">F16+H16</f>
        <v>3253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f>SUM('Ե-01:Ե-03'!F17)</f>
        <v>147</v>
      </c>
      <c r="G17" s="7">
        <f t="shared" si="0"/>
        <v>1.5993907083015995E-2</v>
      </c>
      <c r="H17" s="27">
        <f>SUM('Ե-01:Ե-03'!H17)</f>
        <v>0</v>
      </c>
      <c r="I17" s="24">
        <f t="shared" si="1"/>
        <v>0</v>
      </c>
      <c r="J17" s="18">
        <f t="shared" si="2"/>
        <v>147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27">
        <f>SUM('Ե-01:Ե-03'!F18)</f>
        <v>621</v>
      </c>
      <c r="G18" s="7">
        <f t="shared" si="0"/>
        <v>6.7566097269067565E-2</v>
      </c>
      <c r="H18" s="27">
        <f>SUM('Ե-01:Ե-03'!H18)</f>
        <v>133</v>
      </c>
      <c r="I18" s="24">
        <f t="shared" si="1"/>
        <v>0.54958677685950408</v>
      </c>
      <c r="J18" s="18">
        <f t="shared" si="2"/>
        <v>754</v>
      </c>
      <c r="K18" s="20"/>
      <c r="L18" s="15"/>
      <c r="M18" s="42"/>
      <c r="N18" s="43"/>
      <c r="O18" s="43"/>
      <c r="P18" s="43"/>
      <c r="Q18" s="48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38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>
        <f>SUM('Ե-04:Ե-06'!D9:D13)</f>
        <v>0</v>
      </c>
      <c r="E9" s="52">
        <f>E13</f>
        <v>0</v>
      </c>
      <c r="F9" s="53"/>
      <c r="G9" s="53"/>
      <c r="H9" s="53"/>
      <c r="I9" s="53"/>
      <c r="J9" s="54"/>
      <c r="K9" s="33">
        <f>SUM('Ե-04:Ե-06'!K9)</f>
        <v>0</v>
      </c>
      <c r="L9" s="85"/>
      <c r="M9" s="32">
        <f>SUM('Ե-04:Ե-06'!M9)</f>
        <v>0</v>
      </c>
      <c r="N9" s="28">
        <f>SUM('Ե-04:Ե-06'!N9)</f>
        <v>0</v>
      </c>
      <c r="O9" s="28">
        <f>SUM('Ե-04:Ե-06'!O9)</f>
        <v>0</v>
      </c>
      <c r="P9" s="28">
        <f>SUM('Ե-04:Ե-06'!P9)</f>
        <v>0</v>
      </c>
      <c r="Q9" s="28">
        <f>SUM('Ե-04:Ե-06'!Q9)</f>
        <v>0</v>
      </c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f>SUM('Ե-04:Ե-06'!E13:G13)</f>
        <v>0</v>
      </c>
      <c r="F13" s="68"/>
      <c r="G13" s="69"/>
      <c r="H13" s="67">
        <f>SUM('Ե-04:Ե-06'!H13:J13)</f>
        <v>0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f>SUM('Ե-04:Ե-06'!F15)</f>
        <v>0</v>
      </c>
      <c r="G15" s="7" t="str">
        <f t="shared" ref="G15:G18" si="0">IFERROR(F15/$E$13,"")</f>
        <v/>
      </c>
      <c r="H15" s="27">
        <f>SUM('Ե-04:Ե-06'!H15)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f>SUM('Ե-04:Ե-06'!F16)</f>
        <v>0</v>
      </c>
      <c r="G16" s="7" t="str">
        <f t="shared" si="0"/>
        <v/>
      </c>
      <c r="H16" s="27">
        <f>SUM('Ե-04:Ե-06'!H16)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f>SUM('Ե-04:Ե-06'!F17)</f>
        <v>0</v>
      </c>
      <c r="G17" s="7" t="str">
        <f t="shared" si="0"/>
        <v/>
      </c>
      <c r="H17" s="27">
        <f>SUM('Ե-04:Ե-06'!H17)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27">
        <f>SUM('Ե-04:Ե-06'!F18)</f>
        <v>0</v>
      </c>
      <c r="G18" s="7" t="str">
        <f t="shared" si="0"/>
        <v/>
      </c>
      <c r="H18" s="27">
        <f>SUM('Ե-04:Ե-06'!H18)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42"/>
      <c r="N18" s="43"/>
      <c r="O18" s="43"/>
      <c r="P18" s="43"/>
      <c r="Q18" s="48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</sheetPr>
  <dimension ref="A2:T25"/>
  <sheetViews>
    <sheetView topLeftCell="B1"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39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SUM('Ե-07:Ե-09'!K9)</f>
        <v>0</v>
      </c>
      <c r="L9" s="85"/>
      <c r="M9" s="32">
        <f>SUM('Ե-07:Ե-09'!M9)</f>
        <v>0</v>
      </c>
      <c r="N9" s="28">
        <f>SUM('Ե-07:Ե-09'!N9)</f>
        <v>0</v>
      </c>
      <c r="O9" s="28">
        <f>SUM('Ե-07:Ե-09'!O9)</f>
        <v>0</v>
      </c>
      <c r="P9" s="28">
        <f>SUM('Ե-07:Ե-09'!P9)</f>
        <v>0</v>
      </c>
      <c r="Q9" s="28">
        <f>SUM('Ե-07:Ե-09'!Q9)</f>
        <v>0</v>
      </c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f>F15+F16+F17+F18</f>
        <v>0</v>
      </c>
      <c r="F13" s="68"/>
      <c r="G13" s="69"/>
      <c r="H13" s="110">
        <f>H15+H16+H17+H18</f>
        <v>0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f>SUM('Ե-07:Ե-09'!F15)</f>
        <v>0</v>
      </c>
      <c r="G15" s="7" t="str">
        <f t="shared" ref="G15:G18" si="0">IFERROR(F15/$E$13,"")</f>
        <v/>
      </c>
      <c r="H15" s="27">
        <f>SUM('Ե-07:Ե-09'!H15)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f>SUM('Ե-07:Ե-09'!F16)</f>
        <v>0</v>
      </c>
      <c r="G16" s="7" t="str">
        <f t="shared" si="0"/>
        <v/>
      </c>
      <c r="H16" s="27">
        <f>SUM('Ե-07:Ե-09'!H16)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f>SUM('Ե-07:Ե-09'!F17)</f>
        <v>0</v>
      </c>
      <c r="G17" s="7" t="str">
        <f t="shared" si="0"/>
        <v/>
      </c>
      <c r="H17" s="27">
        <f>SUM('Ե-07:Ե-09'!H17)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27">
        <f>SUM('Ե-07:Ե-09'!F18)</f>
        <v>0</v>
      </c>
      <c r="G18" s="7" t="str">
        <f t="shared" si="0"/>
        <v/>
      </c>
      <c r="H18" s="27">
        <f>SUM('Ե-07:Ե-09'!H18)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42"/>
      <c r="N18" s="43"/>
      <c r="O18" s="43"/>
      <c r="P18" s="43"/>
      <c r="Q18" s="48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Q10:Q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40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>
        <f>SUM('Ե-10:Ե-12'!D9:D13)</f>
        <v>0</v>
      </c>
      <c r="E9" s="52">
        <f>E13</f>
        <v>0</v>
      </c>
      <c r="F9" s="53"/>
      <c r="G9" s="53"/>
      <c r="H9" s="53"/>
      <c r="I9" s="53"/>
      <c r="J9" s="54"/>
      <c r="K9" s="33">
        <f>SUM('Ե-10:Ե-12'!K9)</f>
        <v>0</v>
      </c>
      <c r="L9" s="85"/>
      <c r="M9" s="32">
        <f>SUM('Ե-10:Ե-12'!M9)</f>
        <v>0</v>
      </c>
      <c r="N9" s="28">
        <f>SUM('Ե-10:Ե-12'!N9)</f>
        <v>0</v>
      </c>
      <c r="O9" s="28">
        <f>SUM('Ե-10:Ե-12'!O9)</f>
        <v>0</v>
      </c>
      <c r="P9" s="28">
        <f>SUM('Ե-10:Ե-12'!P9)</f>
        <v>0</v>
      </c>
      <c r="Q9" s="28">
        <f>SUM('Ե-10:Ե-12'!Q9)</f>
        <v>0</v>
      </c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f>SUM('Ե-10:Ե-12'!E13:G13)</f>
        <v>0</v>
      </c>
      <c r="F13" s="68"/>
      <c r="G13" s="69"/>
      <c r="H13" s="67">
        <f>SUM('Ե-10:Ե-12'!H13:J13)</f>
        <v>0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f>SUM('Ե-10:Ե-12'!F15)</f>
        <v>0</v>
      </c>
      <c r="G15" s="7" t="str">
        <f t="shared" ref="G15:G18" si="0">IFERROR(F15/$E$13,"")</f>
        <v/>
      </c>
      <c r="H15" s="27">
        <f>SUM('Ե-10:Ե-12'!H15)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f>SUM('Ե-10:Ե-12'!F16)</f>
        <v>0</v>
      </c>
      <c r="G16" s="7" t="str">
        <f t="shared" si="0"/>
        <v/>
      </c>
      <c r="H16" s="27">
        <f>SUM('Ե-10:Ե-12'!H16)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f>SUM('Ե-10:Ե-12'!F17)</f>
        <v>0</v>
      </c>
      <c r="G17" s="7" t="str">
        <f t="shared" si="0"/>
        <v/>
      </c>
      <c r="H17" s="27">
        <f>SUM('Ե-10:Ե-12'!H17)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27">
        <f>SUM('Ե-10:Ե-12'!F18)</f>
        <v>0</v>
      </c>
      <c r="G18" s="7" t="str">
        <f t="shared" si="0"/>
        <v/>
      </c>
      <c r="H18" s="27">
        <f>SUM('Ե-10:Ե-12'!H18)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42"/>
      <c r="N18" s="43"/>
      <c r="O18" s="43"/>
      <c r="P18" s="43"/>
      <c r="Q18" s="48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2:T25"/>
  <sheetViews>
    <sheetView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41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13968</v>
      </c>
      <c r="D9" s="98">
        <f>SUM('Ե-01:Ե-06'!D9:D13)</f>
        <v>4543</v>
      </c>
      <c r="E9" s="52">
        <f>E13</f>
        <v>9191</v>
      </c>
      <c r="F9" s="53"/>
      <c r="G9" s="53"/>
      <c r="H9" s="53"/>
      <c r="I9" s="53"/>
      <c r="J9" s="54"/>
      <c r="K9" s="33">
        <f>SUM('Ե-01:Ե-06'!K9)</f>
        <v>234</v>
      </c>
      <c r="L9" s="85"/>
      <c r="M9" s="32">
        <f>SUM('Ե-01:Ե-06'!M9)</f>
        <v>648</v>
      </c>
      <c r="N9" s="28">
        <f>SUM('Ե-01:Ե-06'!N9)</f>
        <v>380</v>
      </c>
      <c r="O9" s="28">
        <f>SUM('Ե-01:Ե-06'!O9)</f>
        <v>94</v>
      </c>
      <c r="P9" s="28">
        <f>SUM('Ե-01:Ե-06'!P9)</f>
        <v>174</v>
      </c>
      <c r="Q9" s="28">
        <f>SUM('Ե-01:Ե-06'!Q9)</f>
        <v>60</v>
      </c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9433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f>SUM('Ե-01:Ե-06'!E13:G13)</f>
        <v>9191</v>
      </c>
      <c r="F13" s="68"/>
      <c r="G13" s="69"/>
      <c r="H13" s="67">
        <f>SUM('Ե-01:Ե-06'!H13:J13)</f>
        <v>242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f>SUM('Ե-01:Ե-06'!F15)</f>
        <v>5197</v>
      </c>
      <c r="G15" s="7">
        <f t="shared" ref="G15:G18" si="0">IFERROR(F15/$E$13,"")</f>
        <v>0.56544445653356545</v>
      </c>
      <c r="H15" s="27">
        <f>SUM('Ե-01:Ե-06'!H15)</f>
        <v>82</v>
      </c>
      <c r="I15" s="24">
        <f>IFERROR(H15/$H$13,"")</f>
        <v>0.33884297520661155</v>
      </c>
      <c r="J15" s="18">
        <f>F15+H15</f>
        <v>5279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f>SUM('Ե-01:Ե-06'!F16)</f>
        <v>3226</v>
      </c>
      <c r="G16" s="7">
        <f t="shared" si="0"/>
        <v>0.350995539114351</v>
      </c>
      <c r="H16" s="27">
        <f>SUM('Ե-01:Ե-06'!H16)</f>
        <v>27</v>
      </c>
      <c r="I16" s="24">
        <f t="shared" ref="I16:I18" si="1">IFERROR(H16/$H$13,"")</f>
        <v>0.1115702479338843</v>
      </c>
      <c r="J16" s="18">
        <f t="shared" ref="J16:J18" si="2">F16+H16</f>
        <v>3253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f>SUM('Ե-01:Ե-06'!F17)</f>
        <v>147</v>
      </c>
      <c r="G17" s="7">
        <f t="shared" si="0"/>
        <v>1.5993907083015995E-2</v>
      </c>
      <c r="H17" s="27">
        <f>SUM('Ե-01:Ե-06'!H17)</f>
        <v>0</v>
      </c>
      <c r="I17" s="24">
        <f t="shared" si="1"/>
        <v>0</v>
      </c>
      <c r="J17" s="18">
        <f t="shared" si="2"/>
        <v>147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27">
        <f>SUM('Ե-01:Ե-06'!F18)</f>
        <v>621</v>
      </c>
      <c r="G18" s="7">
        <f t="shared" si="0"/>
        <v>6.7566097269067565E-2</v>
      </c>
      <c r="H18" s="27">
        <f>SUM('Ե-01:Ե-06'!H18)</f>
        <v>133</v>
      </c>
      <c r="I18" s="24">
        <f t="shared" si="1"/>
        <v>0.54958677685950408</v>
      </c>
      <c r="J18" s="18">
        <f t="shared" si="2"/>
        <v>754</v>
      </c>
      <c r="K18" s="20"/>
      <c r="L18" s="15"/>
      <c r="M18" s="42"/>
      <c r="N18" s="43"/>
      <c r="O18" s="43"/>
      <c r="P18" s="43"/>
      <c r="Q18" s="48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2:T25"/>
  <sheetViews>
    <sheetView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42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>
        <f>SUM('Ե-07:Ե-12'!D9:D13)</f>
        <v>0</v>
      </c>
      <c r="E9" s="52">
        <f>E13</f>
        <v>0</v>
      </c>
      <c r="F9" s="53"/>
      <c r="G9" s="53"/>
      <c r="H9" s="53"/>
      <c r="I9" s="53"/>
      <c r="J9" s="54"/>
      <c r="K9" s="33">
        <f>SUM('Ե-07:Ե-12'!K9)</f>
        <v>0</v>
      </c>
      <c r="L9" s="85"/>
      <c r="M9" s="32">
        <f>SUM('Ե-07:Ե-12'!M9)</f>
        <v>0</v>
      </c>
      <c r="N9" s="28">
        <f>SUM('Ե-07:Ե-12'!N9)</f>
        <v>0</v>
      </c>
      <c r="O9" s="28">
        <f>SUM('Ե-07:Ե-12'!O9)</f>
        <v>0</v>
      </c>
      <c r="P9" s="28">
        <f>SUM('Ե-07:Ե-12'!P9)</f>
        <v>0</v>
      </c>
      <c r="Q9" s="28">
        <f>SUM('Ե-07:Ե-12'!Q9)</f>
        <v>0</v>
      </c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f>SUM('Ե-07:Ե-12'!E13:G13)</f>
        <v>0</v>
      </c>
      <c r="F13" s="68"/>
      <c r="G13" s="69"/>
      <c r="H13" s="67">
        <f>SUM('Ե-07:Ե-12'!H13:J13)</f>
        <v>0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f>SUM('Ե-07:Ե-12'!F15)</f>
        <v>0</v>
      </c>
      <c r="G15" s="7" t="str">
        <f t="shared" ref="G15:G18" si="0">IFERROR(F15/$E$13,"")</f>
        <v/>
      </c>
      <c r="H15" s="27">
        <f>SUM('Ե-07:Ե-12'!H15)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f>SUM('Ե-07:Ե-12'!F16)</f>
        <v>0</v>
      </c>
      <c r="G16" s="7" t="str">
        <f t="shared" si="0"/>
        <v/>
      </c>
      <c r="H16" s="27">
        <f>SUM('Ե-07:Ե-12'!H16)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f>SUM('Ե-07:Ե-12'!F17)</f>
        <v>0</v>
      </c>
      <c r="G17" s="7" t="str">
        <f t="shared" si="0"/>
        <v/>
      </c>
      <c r="H17" s="27">
        <f>SUM('Ե-07:Ե-12'!H17)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27">
        <f>SUM('Ե-07:Ե-12'!F18)</f>
        <v>0</v>
      </c>
      <c r="G18" s="7" t="str">
        <f t="shared" si="0"/>
        <v/>
      </c>
      <c r="H18" s="27">
        <f>SUM('Ե-07:Ե-12'!H18)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42"/>
      <c r="N18" s="43"/>
      <c r="O18" s="43"/>
      <c r="P18" s="43"/>
      <c r="Q18" s="48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C00000"/>
  </sheetPr>
  <dimension ref="A2:T25"/>
  <sheetViews>
    <sheetView topLeftCell="B1" workbookViewId="0">
      <selection activeCell="T21" sqref="T21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43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13968</v>
      </c>
      <c r="D9" s="98">
        <f>SUM('Ե-01:Ե-12'!D9:D13)</f>
        <v>4543</v>
      </c>
      <c r="E9" s="52">
        <f>E13</f>
        <v>9191</v>
      </c>
      <c r="F9" s="53"/>
      <c r="G9" s="53"/>
      <c r="H9" s="53"/>
      <c r="I9" s="53"/>
      <c r="J9" s="54"/>
      <c r="K9" s="33">
        <f>SUM('Ե-01:Ե-12'!K9)</f>
        <v>234</v>
      </c>
      <c r="L9" s="85"/>
      <c r="M9" s="32">
        <f>SUM('Ե-01:Ե-12'!M9)</f>
        <v>648</v>
      </c>
      <c r="N9" s="28">
        <f>SUM('Ե-01:Ե-12'!N9)</f>
        <v>380</v>
      </c>
      <c r="O9" s="28">
        <f>SUM('Ե-01:Ե-12'!O9)</f>
        <v>94</v>
      </c>
      <c r="P9" s="28">
        <f>SUM('Ե-01:Ե-12'!P9)</f>
        <v>174</v>
      </c>
      <c r="Q9" s="28">
        <f>SUM('Ե-01:Ե-12'!Q9)</f>
        <v>60</v>
      </c>
    </row>
    <row r="10" spans="1:20" ht="38.25" customHeight="1">
      <c r="A10" s="93"/>
      <c r="B10" s="56"/>
      <c r="C10" s="96"/>
      <c r="D10" s="99"/>
      <c r="E10" s="64"/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9433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f>SUM('Ե-01:Ե-12'!E13:G13)</f>
        <v>9191</v>
      </c>
      <c r="F13" s="68"/>
      <c r="G13" s="69"/>
      <c r="H13" s="67">
        <f>SUM('Ե-01:Ե-12'!H13:J13)</f>
        <v>242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f>SUM('Ե-01:Ե-12'!F15)</f>
        <v>5197</v>
      </c>
      <c r="G15" s="7">
        <f t="shared" ref="G15:G18" si="0">IFERROR(F15/$E$13,"")</f>
        <v>0.56544445653356545</v>
      </c>
      <c r="H15" s="34" t="e">
        <f>SUM('Ե-01'!#REF!)</f>
        <v>#REF!</v>
      </c>
      <c r="I15" s="24" t="str">
        <f>IFERROR(H15/$H$13,"")</f>
        <v/>
      </c>
      <c r="J15" s="18" t="e">
        <f>F15+H15</f>
        <v>#REF!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f>SUM('Ե-01:Ե-12'!F16)</f>
        <v>3226</v>
      </c>
      <c r="G16" s="7">
        <f t="shared" si="0"/>
        <v>0.350995539114351</v>
      </c>
      <c r="H16" s="34" t="e">
        <f>SUM('Ե-01'!#REF!)</f>
        <v>#REF!</v>
      </c>
      <c r="I16" s="24" t="str">
        <f t="shared" ref="I16:I18" si="1">IFERROR(H16/$H$13,"")</f>
        <v/>
      </c>
      <c r="J16" s="18" t="e">
        <f t="shared" ref="J16:J18" si="2">F16+H16</f>
        <v>#REF!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f>SUM('Ե-01:Ե-12'!F17)</f>
        <v>147</v>
      </c>
      <c r="G17" s="7">
        <f t="shared" si="0"/>
        <v>1.5993907083015995E-2</v>
      </c>
      <c r="H17" s="34" t="e">
        <f>SUM('Ե-01'!#REF!)</f>
        <v>#REF!</v>
      </c>
      <c r="I17" s="24" t="str">
        <f t="shared" si="1"/>
        <v/>
      </c>
      <c r="J17" s="18" t="e">
        <f t="shared" si="2"/>
        <v>#REF!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27">
        <f>SUM('Ե-01:Ե-12'!F18)</f>
        <v>621</v>
      </c>
      <c r="G18" s="7">
        <f t="shared" si="0"/>
        <v>6.7566097269067565E-2</v>
      </c>
      <c r="H18" s="34" t="e">
        <f>SUM('Ե-01'!#REF!)</f>
        <v>#REF!</v>
      </c>
      <c r="I18" s="24" t="str">
        <f t="shared" si="1"/>
        <v/>
      </c>
      <c r="J18" s="18" t="e">
        <f t="shared" si="2"/>
        <v>#REF!</v>
      </c>
      <c r="K18" s="20"/>
      <c r="L18" s="15"/>
      <c r="M18" s="42"/>
      <c r="N18" s="43"/>
      <c r="O18" s="43"/>
      <c r="P18" s="43"/>
      <c r="Q18" s="48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D9:D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C9:C13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T25"/>
  <sheetViews>
    <sheetView topLeftCell="A4" zoomScale="86" zoomScaleNormal="86" workbookViewId="0">
      <selection activeCell="E9" sqref="E9:J9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26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4998</v>
      </c>
      <c r="D9" s="98">
        <v>1710</v>
      </c>
      <c r="E9" s="52">
        <f>E13</f>
        <v>3225</v>
      </c>
      <c r="F9" s="53"/>
      <c r="G9" s="53"/>
      <c r="H9" s="53"/>
      <c r="I9" s="53"/>
      <c r="J9" s="54"/>
      <c r="K9" s="33">
        <f>P9+Q9</f>
        <v>63</v>
      </c>
      <c r="L9" s="85"/>
      <c r="M9" s="35">
        <f>N9+O9+P9</f>
        <v>218</v>
      </c>
      <c r="N9" s="36">
        <v>132</v>
      </c>
      <c r="O9" s="36">
        <v>29</v>
      </c>
      <c r="P9" s="37">
        <v>57</v>
      </c>
      <c r="Q9" s="38">
        <v>6</v>
      </c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3339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v>3225</v>
      </c>
      <c r="F13" s="68"/>
      <c r="G13" s="69"/>
      <c r="H13" s="67">
        <v>114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v>1777</v>
      </c>
      <c r="G15" s="7">
        <f>IFERROR(F15/$E$13,"")</f>
        <v>0.55100775193798446</v>
      </c>
      <c r="H15" s="27">
        <v>35</v>
      </c>
      <c r="I15" s="7">
        <f>IFERROR(H15/$E$13,"")</f>
        <v>1.0852713178294573E-2</v>
      </c>
      <c r="J15" s="18"/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v>1130</v>
      </c>
      <c r="G16" s="7">
        <f t="shared" ref="G16:G18" si="0">IFERROR(F16/$E$13,"")</f>
        <v>0.35038759689922483</v>
      </c>
      <c r="H16" s="27">
        <v>19</v>
      </c>
      <c r="I16" s="7">
        <f t="shared" ref="I16:I18" si="1">IFERROR(H16/$E$13,"")</f>
        <v>5.8914728682170538E-3</v>
      </c>
      <c r="J16" s="18"/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v>61</v>
      </c>
      <c r="G17" s="7">
        <f t="shared" si="0"/>
        <v>1.8914728682170541E-2</v>
      </c>
      <c r="H17" s="27">
        <v>0</v>
      </c>
      <c r="I17" s="7">
        <f t="shared" si="1"/>
        <v>0</v>
      </c>
      <c r="J17" s="18"/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>
        <v>257</v>
      </c>
      <c r="G18" s="7">
        <f t="shared" si="0"/>
        <v>7.9689922480620151E-2</v>
      </c>
      <c r="H18" s="12">
        <v>60</v>
      </c>
      <c r="I18" s="7">
        <f t="shared" si="1"/>
        <v>1.8604651162790697E-2</v>
      </c>
      <c r="J18" s="18"/>
      <c r="K18" s="20"/>
      <c r="L18" s="15"/>
      <c r="M18" s="42"/>
      <c r="N18" s="43"/>
      <c r="O18" s="43"/>
      <c r="P18" s="43"/>
      <c r="Q18" s="48"/>
    </row>
    <row r="24" spans="1:17" ht="16.5">
      <c r="B24" s="39" t="s">
        <v>45</v>
      </c>
      <c r="C24" s="39"/>
      <c r="D24" s="39"/>
      <c r="E24" s="39"/>
      <c r="F24" s="39"/>
      <c r="G24" s="39"/>
      <c r="H24" s="39"/>
      <c r="I24" s="39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0">
    <mergeCell ref="M14:Q18"/>
    <mergeCell ref="E9:J9"/>
    <mergeCell ref="E13:G13"/>
    <mergeCell ref="H12:J12"/>
    <mergeCell ref="M10:M13"/>
    <mergeCell ref="N10:N13"/>
    <mergeCell ref="A9:A13"/>
    <mergeCell ref="B9:B13"/>
    <mergeCell ref="C9:C13"/>
    <mergeCell ref="D9:D13"/>
    <mergeCell ref="E11:J11"/>
    <mergeCell ref="H13:J13"/>
    <mergeCell ref="E12:G12"/>
    <mergeCell ref="E10:J10"/>
    <mergeCell ref="B24:I24"/>
    <mergeCell ref="B2:Q2"/>
    <mergeCell ref="B3:Q3"/>
    <mergeCell ref="B4:Q4"/>
    <mergeCell ref="A7:B8"/>
    <mergeCell ref="C7:C8"/>
    <mergeCell ref="D7:D8"/>
    <mergeCell ref="K7:K8"/>
    <mergeCell ref="M7:P7"/>
    <mergeCell ref="E7:J8"/>
    <mergeCell ref="L7:L13"/>
    <mergeCell ref="O10:O13"/>
    <mergeCell ref="P10:P13"/>
    <mergeCell ref="Q10:Q13"/>
    <mergeCell ref="A14:D18"/>
    <mergeCell ref="K10:K13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T25"/>
  <sheetViews>
    <sheetView tabSelected="1" zoomScale="80" zoomScaleNormal="80" workbookViewId="0">
      <selection activeCell="S10" sqref="S10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27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5589</v>
      </c>
      <c r="D9" s="98">
        <v>1873</v>
      </c>
      <c r="E9" s="52">
        <f>E13</f>
        <v>3593</v>
      </c>
      <c r="F9" s="53"/>
      <c r="G9" s="53"/>
      <c r="H9" s="53"/>
      <c r="I9" s="53"/>
      <c r="J9" s="54"/>
      <c r="K9" s="33">
        <f>P9+Q9</f>
        <v>123</v>
      </c>
      <c r="L9" s="85"/>
      <c r="M9" s="32">
        <f>N9+O9+P9</f>
        <v>277</v>
      </c>
      <c r="N9" s="29">
        <v>154</v>
      </c>
      <c r="O9" s="29">
        <v>48</v>
      </c>
      <c r="P9" s="30">
        <v>75</v>
      </c>
      <c r="Q9" s="31">
        <v>48</v>
      </c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3638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>
        <v>3593</v>
      </c>
      <c r="F13" s="68"/>
      <c r="G13" s="69"/>
      <c r="H13" s="67">
        <v>45</v>
      </c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>
        <v>1949</v>
      </c>
      <c r="G15" s="7">
        <f>IFERROR(F15/$E$13,"")</f>
        <v>0.54244364041191206</v>
      </c>
      <c r="H15" s="27">
        <v>8</v>
      </c>
      <c r="I15" s="7">
        <f>IFERROR(H15/$E$13,"")</f>
        <v>2.226551628165878E-3</v>
      </c>
      <c r="J15" s="18">
        <f>F15+H15</f>
        <v>1957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>
        <v>1380</v>
      </c>
      <c r="G16" s="7">
        <f t="shared" ref="G16:G18" si="0">IFERROR(F16/$E$13,"")</f>
        <v>0.38408015585861399</v>
      </c>
      <c r="H16" s="27">
        <v>0</v>
      </c>
      <c r="I16" s="7">
        <f t="shared" ref="I16:I18" si="1">IFERROR(H16/$E$13,"")</f>
        <v>0</v>
      </c>
      <c r="J16" s="18">
        <f t="shared" ref="J16:J18" si="2">F16+H16</f>
        <v>1380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>
        <v>45</v>
      </c>
      <c r="G17" s="7">
        <f t="shared" si="0"/>
        <v>1.2524352908433064E-2</v>
      </c>
      <c r="H17" s="27">
        <v>0</v>
      </c>
      <c r="I17" s="7">
        <f t="shared" si="1"/>
        <v>0</v>
      </c>
      <c r="J17" s="18">
        <f t="shared" si="2"/>
        <v>45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>
        <v>219</v>
      </c>
      <c r="G18" s="7">
        <f t="shared" si="0"/>
        <v>6.0951850821040911E-2</v>
      </c>
      <c r="H18" s="12">
        <v>37</v>
      </c>
      <c r="I18" s="7">
        <f t="shared" si="1"/>
        <v>1.0297801280267187E-2</v>
      </c>
      <c r="J18" s="18">
        <f t="shared" si="2"/>
        <v>256</v>
      </c>
      <c r="K18" s="20"/>
      <c r="L18" s="15"/>
      <c r="M18" s="42"/>
      <c r="N18" s="43"/>
      <c r="O18" s="43"/>
      <c r="P18" s="43"/>
      <c r="Q18" s="48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29"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K10:K13"/>
    <mergeCell ref="M10:M13"/>
    <mergeCell ref="N10:N13"/>
    <mergeCell ref="O10:O13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E10:J10"/>
  </mergeCells>
  <printOptions horizontalCentered="1"/>
  <pageMargins left="0" right="0" top="0.25" bottom="0" header="0.3" footer="0.3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T25"/>
  <sheetViews>
    <sheetView topLeftCell="B1"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28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P9+Q9</f>
        <v>0</v>
      </c>
      <c r="L9" s="85"/>
      <c r="M9" s="32">
        <f>N9+O9+P9</f>
        <v>0</v>
      </c>
      <c r="N9" s="29"/>
      <c r="O9" s="29"/>
      <c r="P9" s="30"/>
      <c r="Q9" s="31"/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/>
      <c r="F13" s="68"/>
      <c r="G13" s="69"/>
      <c r="H13" s="67"/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/>
      <c r="G15" s="7"/>
      <c r="H15" s="26"/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2"/>
      <c r="N18" s="43"/>
      <c r="O18" s="43"/>
      <c r="P18" s="43"/>
      <c r="Q18" s="48"/>
    </row>
    <row r="23" spans="1:17" ht="14.45" customHeight="1">
      <c r="C23" s="105" t="s">
        <v>25</v>
      </c>
      <c r="D23" s="105"/>
      <c r="E23" s="105"/>
      <c r="F23" s="105"/>
      <c r="G23" s="105"/>
      <c r="H23" s="105"/>
      <c r="I23" s="105"/>
      <c r="J23" s="105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C23:J2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T25"/>
  <sheetViews>
    <sheetView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29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P9+Q9</f>
        <v>0</v>
      </c>
      <c r="L9" s="85"/>
      <c r="M9" s="32">
        <f>N9+O9+P9</f>
        <v>0</v>
      </c>
      <c r="N9" s="29"/>
      <c r="O9" s="29"/>
      <c r="P9" s="30"/>
      <c r="Q9" s="31"/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/>
      <c r="F13" s="68"/>
      <c r="G13" s="69"/>
      <c r="H13" s="67"/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/>
      <c r="G15" s="7"/>
      <c r="H15" s="26"/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2"/>
      <c r="N18" s="43"/>
      <c r="O18" s="43"/>
      <c r="P18" s="43"/>
      <c r="Q18" s="48"/>
    </row>
    <row r="21" spans="1:17" ht="14.45" customHeight="1">
      <c r="B21" s="106" t="s">
        <v>25</v>
      </c>
      <c r="C21" s="106"/>
      <c r="D21" s="106"/>
      <c r="E21" s="106"/>
      <c r="F21" s="106"/>
      <c r="G21" s="106"/>
      <c r="H21" s="106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T25"/>
  <sheetViews>
    <sheetView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P9+Q9</f>
        <v>0</v>
      </c>
      <c r="L9" s="85"/>
      <c r="M9" s="32">
        <f>N9+O9+P9</f>
        <v>0</v>
      </c>
      <c r="N9" s="29"/>
      <c r="O9" s="29"/>
      <c r="P9" s="30"/>
      <c r="Q9" s="31"/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/>
      <c r="F13" s="68"/>
      <c r="G13" s="69"/>
      <c r="H13" s="67"/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42"/>
      <c r="N18" s="43"/>
      <c r="O18" s="43"/>
      <c r="P18" s="43"/>
      <c r="Q18" s="48"/>
    </row>
    <row r="21" spans="1:17" ht="14.45" customHeight="1">
      <c r="B21" s="106" t="s">
        <v>25</v>
      </c>
      <c r="C21" s="106"/>
      <c r="D21" s="106"/>
      <c r="E21" s="106"/>
      <c r="F21" s="106"/>
      <c r="G21" s="106"/>
      <c r="H21" s="106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T25"/>
  <sheetViews>
    <sheetView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P9+Q9</f>
        <v>0</v>
      </c>
      <c r="L9" s="85"/>
      <c r="M9" s="32">
        <f>N9+O9+P9</f>
        <v>0</v>
      </c>
      <c r="N9" s="29"/>
      <c r="O9" s="29"/>
      <c r="P9" s="30"/>
      <c r="Q9" s="31"/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/>
      <c r="F13" s="68"/>
      <c r="G13" s="69"/>
      <c r="H13" s="67"/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/>
      <c r="G15" s="7"/>
      <c r="H15" s="26"/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2"/>
      <c r="N18" s="43"/>
      <c r="O18" s="43"/>
      <c r="P18" s="43"/>
      <c r="Q18" s="48"/>
    </row>
    <row r="21" spans="1:17" ht="14.45" customHeight="1">
      <c r="B21" s="106" t="s">
        <v>25</v>
      </c>
      <c r="C21" s="106"/>
      <c r="D21" s="106"/>
      <c r="E21" s="106"/>
      <c r="F21" s="106"/>
      <c r="G21" s="106"/>
      <c r="H21" s="106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 t="s">
        <v>15</v>
      </c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P9+Q9</f>
        <v>0</v>
      </c>
      <c r="L9" s="85"/>
      <c r="M9" s="32">
        <f>N9+O9+P9</f>
        <v>0</v>
      </c>
      <c r="N9" s="29"/>
      <c r="O9" s="29"/>
      <c r="P9" s="30"/>
      <c r="Q9" s="31"/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/>
      <c r="F13" s="68"/>
      <c r="G13" s="69"/>
      <c r="H13" s="67"/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/>
      <c r="G15" s="7"/>
      <c r="H15" s="26"/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2"/>
      <c r="N18" s="43"/>
      <c r="O18" s="43"/>
      <c r="P18" s="43"/>
      <c r="Q18" s="48"/>
    </row>
    <row r="21" spans="1:17">
      <c r="B21" s="106" t="s">
        <v>25</v>
      </c>
      <c r="C21" s="106"/>
      <c r="D21" s="106"/>
      <c r="E21" s="106"/>
      <c r="F21" s="106"/>
      <c r="G21" s="106"/>
      <c r="H21" s="106"/>
    </row>
    <row r="22" spans="1:17">
      <c r="C22" s="106"/>
      <c r="D22" s="106"/>
      <c r="E22" s="106"/>
      <c r="F22" s="106"/>
      <c r="G22" s="106"/>
      <c r="H22" s="106"/>
      <c r="I22" s="106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1">
    <mergeCell ref="C22:I22"/>
    <mergeCell ref="B21:H21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T25"/>
  <sheetViews>
    <sheetView topLeftCell="B1" zoomScaleSheetLayoutView="100" workbookViewId="0">
      <selection activeCell="B3" sqref="B3:Q3"/>
    </sheetView>
  </sheetViews>
  <sheetFormatPr defaultColWidth="9.140625" defaultRowHeight="1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9.710937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>
      <c r="B2" s="70" t="s">
        <v>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0" ht="18">
      <c r="B3" s="70" t="s">
        <v>33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2"/>
      <c r="S3" s="2"/>
      <c r="T3" s="2"/>
    </row>
    <row r="4" spans="1:20" ht="18">
      <c r="B4" s="71" t="s">
        <v>23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4"/>
      <c r="S4" s="4"/>
      <c r="T4" s="4"/>
    </row>
    <row r="6" spans="1:20" ht="15.75" thickBot="1"/>
    <row r="7" spans="1:20" ht="51" customHeight="1">
      <c r="A7" s="72" t="s">
        <v>13</v>
      </c>
      <c r="B7" s="73"/>
      <c r="C7" s="73" t="s">
        <v>0</v>
      </c>
      <c r="D7" s="76"/>
      <c r="E7" s="78" t="s">
        <v>1</v>
      </c>
      <c r="F7" s="79"/>
      <c r="G7" s="79"/>
      <c r="H7" s="79"/>
      <c r="I7" s="79"/>
      <c r="J7" s="80"/>
      <c r="K7" s="101" t="s">
        <v>11</v>
      </c>
      <c r="L7" s="84" t="s">
        <v>12</v>
      </c>
      <c r="M7" s="103" t="s">
        <v>10</v>
      </c>
      <c r="N7" s="76"/>
      <c r="O7" s="76"/>
      <c r="P7" s="104"/>
      <c r="Q7" s="21" t="s">
        <v>9</v>
      </c>
    </row>
    <row r="8" spans="1:20" ht="43.5" customHeight="1" thickBot="1">
      <c r="A8" s="74"/>
      <c r="B8" s="75"/>
      <c r="C8" s="75"/>
      <c r="D8" s="77"/>
      <c r="E8" s="81"/>
      <c r="F8" s="82"/>
      <c r="G8" s="82"/>
      <c r="H8" s="82"/>
      <c r="I8" s="82"/>
      <c r="J8" s="83"/>
      <c r="K8" s="102"/>
      <c r="L8" s="85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>
      <c r="A9" s="92" t="s">
        <v>14</v>
      </c>
      <c r="B9" s="55" t="s">
        <v>21</v>
      </c>
      <c r="C9" s="95">
        <f>D9+E9+K9</f>
        <v>0</v>
      </c>
      <c r="D9" s="98"/>
      <c r="E9" s="52">
        <f>E13</f>
        <v>0</v>
      </c>
      <c r="F9" s="53"/>
      <c r="G9" s="53"/>
      <c r="H9" s="53"/>
      <c r="I9" s="53"/>
      <c r="J9" s="54"/>
      <c r="K9" s="33">
        <f>P9+Q9</f>
        <v>0</v>
      </c>
      <c r="L9" s="85"/>
      <c r="M9" s="32">
        <f>N9+O9+P9</f>
        <v>0</v>
      </c>
      <c r="N9" s="29"/>
      <c r="O9" s="29"/>
      <c r="P9" s="30"/>
      <c r="Q9" s="31"/>
    </row>
    <row r="10" spans="1:20" ht="38.25" customHeight="1">
      <c r="A10" s="93"/>
      <c r="B10" s="56"/>
      <c r="C10" s="96"/>
      <c r="D10" s="99"/>
      <c r="E10" s="64" t="s">
        <v>18</v>
      </c>
      <c r="F10" s="65"/>
      <c r="G10" s="65"/>
      <c r="H10" s="65"/>
      <c r="I10" s="65"/>
      <c r="J10" s="66"/>
      <c r="K10" s="86"/>
      <c r="L10" s="85"/>
      <c r="M10" s="89"/>
      <c r="N10" s="58"/>
      <c r="O10" s="58"/>
      <c r="P10" s="61"/>
      <c r="Q10" s="49"/>
    </row>
    <row r="11" spans="1:20" ht="24" customHeight="1">
      <c r="A11" s="93"/>
      <c r="B11" s="56"/>
      <c r="C11" s="96"/>
      <c r="D11" s="99"/>
      <c r="E11" s="52">
        <f>E13+H13</f>
        <v>0</v>
      </c>
      <c r="F11" s="53"/>
      <c r="G11" s="53"/>
      <c r="H11" s="53"/>
      <c r="I11" s="53"/>
      <c r="J11" s="54"/>
      <c r="K11" s="87"/>
      <c r="L11" s="85"/>
      <c r="M11" s="90"/>
      <c r="N11" s="59"/>
      <c r="O11" s="59"/>
      <c r="P11" s="62"/>
      <c r="Q11" s="50"/>
    </row>
    <row r="12" spans="1:20" ht="31.5" customHeight="1">
      <c r="A12" s="93"/>
      <c r="B12" s="56"/>
      <c r="C12" s="96"/>
      <c r="D12" s="99"/>
      <c r="E12" s="64" t="s">
        <v>19</v>
      </c>
      <c r="F12" s="65"/>
      <c r="G12" s="66"/>
      <c r="H12" s="64" t="s">
        <v>20</v>
      </c>
      <c r="I12" s="65"/>
      <c r="J12" s="66"/>
      <c r="K12" s="87"/>
      <c r="L12" s="85"/>
      <c r="M12" s="90"/>
      <c r="N12" s="59"/>
      <c r="O12" s="59"/>
      <c r="P12" s="62"/>
      <c r="Q12" s="50"/>
    </row>
    <row r="13" spans="1:20" ht="31.5" customHeight="1" thickBot="1">
      <c r="A13" s="94"/>
      <c r="B13" s="57"/>
      <c r="C13" s="97"/>
      <c r="D13" s="100"/>
      <c r="E13" s="67"/>
      <c r="F13" s="68"/>
      <c r="G13" s="69"/>
      <c r="H13" s="67"/>
      <c r="I13" s="68"/>
      <c r="J13" s="69"/>
      <c r="K13" s="88"/>
      <c r="L13" s="85"/>
      <c r="M13" s="91"/>
      <c r="N13" s="60"/>
      <c r="O13" s="60"/>
      <c r="P13" s="63"/>
      <c r="Q13" s="51"/>
    </row>
    <row r="14" spans="1:20">
      <c r="A14" s="40"/>
      <c r="B14" s="41"/>
      <c r="C14" s="41"/>
      <c r="D14" s="41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44"/>
      <c r="N14" s="45"/>
      <c r="O14" s="45"/>
      <c r="P14" s="45"/>
      <c r="Q14" s="46"/>
    </row>
    <row r="15" spans="1:20">
      <c r="A15" s="40"/>
      <c r="B15" s="41"/>
      <c r="C15" s="41"/>
      <c r="D15" s="41"/>
      <c r="E15" s="6" t="s">
        <v>5</v>
      </c>
      <c r="F15" s="27"/>
      <c r="G15" s="7"/>
      <c r="H15" s="26"/>
      <c r="I15" s="24" t="str">
        <f>IFERROR(H15/$H$13,"")</f>
        <v/>
      </c>
      <c r="J15" s="18">
        <f>F15+H15</f>
        <v>0</v>
      </c>
      <c r="K15" s="19"/>
      <c r="L15" s="14"/>
      <c r="M15" s="40"/>
      <c r="N15" s="41"/>
      <c r="O15" s="41"/>
      <c r="P15" s="41"/>
      <c r="Q15" s="47"/>
    </row>
    <row r="16" spans="1:20">
      <c r="A16" s="40"/>
      <c r="B16" s="41"/>
      <c r="C16" s="41"/>
      <c r="D16" s="41"/>
      <c r="E16" s="6" t="s">
        <v>6</v>
      </c>
      <c r="F16" s="27"/>
      <c r="G16" s="7"/>
      <c r="H16" s="26"/>
      <c r="I16" s="24" t="str">
        <f t="shared" ref="I16:I18" si="0">IFERROR(H16/$H$13,"")</f>
        <v/>
      </c>
      <c r="J16" s="18">
        <f t="shared" ref="J16:J18" si="1">F16+H16</f>
        <v>0</v>
      </c>
      <c r="K16" s="19"/>
      <c r="L16" s="14"/>
      <c r="M16" s="40"/>
      <c r="N16" s="41"/>
      <c r="O16" s="41"/>
      <c r="P16" s="41"/>
      <c r="Q16" s="47"/>
    </row>
    <row r="17" spans="1:17">
      <c r="A17" s="40"/>
      <c r="B17" s="41"/>
      <c r="C17" s="41"/>
      <c r="D17" s="41"/>
      <c r="E17" s="6" t="s">
        <v>7</v>
      </c>
      <c r="F17" s="27"/>
      <c r="G17" s="7"/>
      <c r="H17" s="26"/>
      <c r="I17" s="24" t="str">
        <f t="shared" si="0"/>
        <v/>
      </c>
      <c r="J17" s="18">
        <f t="shared" si="1"/>
        <v>0</v>
      </c>
      <c r="K17" s="19"/>
      <c r="L17" s="14"/>
      <c r="M17" s="40"/>
      <c r="N17" s="41"/>
      <c r="O17" s="41"/>
      <c r="P17" s="41"/>
      <c r="Q17" s="47"/>
    </row>
    <row r="18" spans="1:17" ht="15.75" thickBot="1">
      <c r="A18" s="42"/>
      <c r="B18" s="43"/>
      <c r="C18" s="43"/>
      <c r="D18" s="43"/>
      <c r="E18" s="11" t="s">
        <v>8</v>
      </c>
      <c r="F18" s="12"/>
      <c r="G18" s="7"/>
      <c r="H18" s="26"/>
      <c r="I18" s="24" t="str">
        <f t="shared" si="0"/>
        <v/>
      </c>
      <c r="J18" s="18">
        <f t="shared" si="1"/>
        <v>0</v>
      </c>
      <c r="K18" s="20"/>
      <c r="L18" s="15"/>
      <c r="M18" s="42"/>
      <c r="N18" s="43"/>
      <c r="O18" s="43"/>
      <c r="P18" s="43"/>
      <c r="Q18" s="48"/>
    </row>
    <row r="19" spans="1:17" ht="15.75" thickBot="1"/>
    <row r="20" spans="1:17" ht="15.75" thickBot="1">
      <c r="D20" s="107" t="s">
        <v>25</v>
      </c>
      <c r="E20" s="108"/>
      <c r="F20" s="108"/>
      <c r="G20" s="108"/>
      <c r="H20" s="108"/>
      <c r="I20" s="108"/>
      <c r="J20" s="108"/>
      <c r="K20" s="109"/>
    </row>
    <row r="24" spans="1:17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>
      <c r="C25" s="17"/>
    </row>
  </sheetData>
  <mergeCells count="30">
    <mergeCell ref="D20:K20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N10:N13"/>
    <mergeCell ref="O10:O13"/>
    <mergeCell ref="P10:P13"/>
    <mergeCell ref="Q10:Q13"/>
    <mergeCell ref="B2:Q2"/>
    <mergeCell ref="B3:Q3"/>
    <mergeCell ref="B4:Q4"/>
    <mergeCell ref="A7:B8"/>
    <mergeCell ref="C7:C8"/>
    <mergeCell ref="D7:D8"/>
    <mergeCell ref="E7:J8"/>
    <mergeCell ref="L7:L13"/>
    <mergeCell ref="E11:J11"/>
    <mergeCell ref="E12:G12"/>
    <mergeCell ref="H12:J12"/>
    <mergeCell ref="E13:G13"/>
    <mergeCell ref="H13:J13"/>
  </mergeCells>
  <pageMargins left="0" right="0" top="0.25" bottom="0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2021-տարեկան</vt:lpstr>
      <vt:lpstr>'Ե-09'!Print_Area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A.D</cp:lastModifiedBy>
  <cp:lastPrinted>2021-02-17T08:50:06Z</cp:lastPrinted>
  <dcterms:created xsi:type="dcterms:W3CDTF">2017-02-24T10:04:03Z</dcterms:created>
  <dcterms:modified xsi:type="dcterms:W3CDTF">2021-04-03T15:00:00Z</dcterms:modified>
</cp:coreProperties>
</file>