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ine.Xachatryan\Desktop\New folder\2022-HASHVETVUTYUNNER\03-mart-2022-Armine\"/>
    </mc:Choice>
  </mc:AlternateContent>
  <bookViews>
    <workbookView xWindow="0" yWindow="0" windowWidth="20730" windowHeight="11760" tabRatio="923" activeTab="2"/>
  </bookViews>
  <sheets>
    <sheet name="Ե-01" sheetId="1" r:id="rId1"/>
    <sheet name="Ե-02" sheetId="2" r:id="rId2"/>
    <sheet name="Ե-03" sheetId="3" r:id="rId3"/>
    <sheet name="Ե-04" sheetId="4" r:id="rId4"/>
    <sheet name="Ե-05" sheetId="5" r:id="rId5"/>
    <sheet name="Ե-06" sheetId="6" r:id="rId6"/>
    <sheet name="Ե-07" sheetId="7" r:id="rId7"/>
    <sheet name="Ե-08" sheetId="8" r:id="rId8"/>
    <sheet name="Ե-09" sheetId="9" r:id="rId9"/>
    <sheet name="Ե-10" sheetId="10" r:id="rId10"/>
    <sheet name="Ե-11" sheetId="11" r:id="rId11"/>
    <sheet name="Ե-12" sheetId="12" r:id="rId12"/>
    <sheet name="Ե_1-ին եռ." sheetId="13" r:id="rId13"/>
    <sheet name="Ե_2-րդ եռ." sheetId="14" r:id="rId14"/>
    <sheet name="Ե_3-րդ եռ." sheetId="15" r:id="rId15"/>
    <sheet name="Ե_4-րդ եռ." sheetId="16" r:id="rId16"/>
    <sheet name="Ե_1-ին կիս." sheetId="17" r:id="rId17"/>
    <sheet name="Ե_2-րդ կիս." sheetId="18" r:id="rId18"/>
    <sheet name="2021-տարեկան" sheetId="19" r:id="rId19"/>
  </sheets>
  <definedNames>
    <definedName name="_xlnm.Print_Area" localSheetId="8">'Ե-09'!$A$1:$Q$21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6" l="1"/>
  <c r="G15" i="7"/>
  <c r="G16" i="7"/>
  <c r="G18" i="12" l="1"/>
  <c r="G17" i="12"/>
  <c r="G16" i="12"/>
  <c r="G15" i="12"/>
  <c r="I18" i="12" l="1"/>
  <c r="I17" i="12"/>
  <c r="I16" i="12"/>
  <c r="I15" i="12"/>
  <c r="I18" i="11"/>
  <c r="I17" i="11"/>
  <c r="I16" i="11"/>
  <c r="I15" i="11"/>
  <c r="J16" i="2"/>
  <c r="J17" i="2"/>
  <c r="J18" i="2"/>
  <c r="J15" i="2"/>
  <c r="J16" i="1"/>
  <c r="J17" i="1"/>
  <c r="J18" i="1"/>
  <c r="J15" i="1"/>
  <c r="G18" i="11"/>
  <c r="G17" i="11"/>
  <c r="G16" i="11"/>
  <c r="G15" i="11"/>
  <c r="E9" i="10" l="1"/>
  <c r="G18" i="10" l="1"/>
  <c r="G17" i="10"/>
  <c r="G16" i="10"/>
  <c r="G15" i="10"/>
  <c r="G15" i="9"/>
  <c r="H18" i="19" l="1"/>
  <c r="H17" i="19"/>
  <c r="H16" i="19"/>
  <c r="H15" i="19"/>
  <c r="G18" i="9" l="1"/>
  <c r="G17" i="9"/>
  <c r="G16" i="9"/>
  <c r="I15" i="8" l="1"/>
  <c r="I16" i="8"/>
  <c r="I17" i="8"/>
  <c r="I18" i="8"/>
  <c r="G18" i="8"/>
  <c r="G17" i="8"/>
  <c r="G16" i="8"/>
  <c r="G15" i="8"/>
  <c r="D9" i="15" l="1"/>
  <c r="I18" i="7" l="1"/>
  <c r="G18" i="7"/>
  <c r="I17" i="7"/>
  <c r="G17" i="7"/>
  <c r="I16" i="7"/>
  <c r="I15" i="7"/>
  <c r="J15" i="7"/>
  <c r="J16" i="7"/>
  <c r="J17" i="7"/>
  <c r="J18" i="7"/>
  <c r="G18" i="5" l="1"/>
  <c r="G17" i="5"/>
  <c r="G16" i="5"/>
  <c r="G15" i="5"/>
  <c r="I15" i="4" l="1"/>
  <c r="G18" i="4"/>
  <c r="G15" i="1"/>
  <c r="E9" i="3"/>
  <c r="I18" i="3"/>
  <c r="G18" i="3"/>
  <c r="I17" i="3"/>
  <c r="G17" i="3"/>
  <c r="I16" i="3"/>
  <c r="G16" i="3"/>
  <c r="I15" i="3"/>
  <c r="G15" i="3"/>
  <c r="I18" i="2"/>
  <c r="I17" i="2"/>
  <c r="I16" i="2"/>
  <c r="I15" i="2"/>
  <c r="G18" i="2"/>
  <c r="G17" i="2"/>
  <c r="G16" i="2"/>
  <c r="G15" i="2"/>
  <c r="G16" i="4" l="1"/>
  <c r="G17" i="4"/>
  <c r="G15" i="4"/>
  <c r="I18" i="4"/>
  <c r="I16" i="4"/>
  <c r="I17" i="4"/>
  <c r="I18" i="1"/>
  <c r="I17" i="1"/>
  <c r="I16" i="1"/>
  <c r="I15" i="1"/>
  <c r="G18" i="1"/>
  <c r="G17" i="1"/>
  <c r="G16" i="1"/>
  <c r="E9" i="1"/>
  <c r="M9" i="1"/>
  <c r="K9" i="1"/>
  <c r="C9" i="1" l="1"/>
  <c r="E13" i="14"/>
  <c r="F16" i="14"/>
  <c r="F17" i="14"/>
  <c r="F18" i="14"/>
  <c r="H15" i="13"/>
  <c r="F15" i="13"/>
  <c r="M9" i="4" l="1"/>
  <c r="K9" i="4"/>
  <c r="M9" i="10"/>
  <c r="K9" i="10"/>
  <c r="M9" i="7"/>
  <c r="K9" i="7"/>
  <c r="N9" i="15" l="1"/>
  <c r="O9" i="15"/>
  <c r="P9" i="15"/>
  <c r="Q9" i="15"/>
  <c r="N9" i="16"/>
  <c r="O9" i="16"/>
  <c r="P9" i="16"/>
  <c r="Q9" i="16"/>
  <c r="N9" i="14"/>
  <c r="O9" i="14"/>
  <c r="P9" i="14"/>
  <c r="Q9" i="14"/>
  <c r="M9" i="12"/>
  <c r="K9" i="12"/>
  <c r="M9" i="11"/>
  <c r="K9" i="11"/>
  <c r="M9" i="9"/>
  <c r="K9" i="9"/>
  <c r="M9" i="8"/>
  <c r="K9" i="8"/>
  <c r="K9" i="18" l="1"/>
  <c r="M9" i="18"/>
  <c r="K9" i="16"/>
  <c r="M9" i="16"/>
  <c r="M9" i="15"/>
  <c r="K9" i="15"/>
  <c r="M9" i="6"/>
  <c r="M9" i="5"/>
  <c r="K9" i="5"/>
  <c r="M9" i="3"/>
  <c r="K9" i="3"/>
  <c r="M9" i="14" l="1"/>
  <c r="K9" i="14"/>
  <c r="M9" i="2"/>
  <c r="K9" i="2"/>
  <c r="F16" i="19" l="1"/>
  <c r="F17" i="19"/>
  <c r="F18" i="19"/>
  <c r="F15" i="19"/>
  <c r="P9" i="19"/>
  <c r="Q9" i="19"/>
  <c r="O9" i="19"/>
  <c r="N9" i="19"/>
  <c r="J15" i="19" l="1"/>
  <c r="K9" i="19"/>
  <c r="M9" i="19"/>
  <c r="H13" i="19" l="1"/>
  <c r="I15" i="19" s="1"/>
  <c r="E13" i="19"/>
  <c r="G15" i="19" s="1"/>
  <c r="D9" i="19"/>
  <c r="I17" i="19" l="1"/>
  <c r="G17" i="19"/>
  <c r="J18" i="19"/>
  <c r="J17" i="19"/>
  <c r="J16" i="19"/>
  <c r="E11" i="19"/>
  <c r="N9" i="18"/>
  <c r="O9" i="18"/>
  <c r="P9" i="18"/>
  <c r="Q9" i="18"/>
  <c r="H16" i="18"/>
  <c r="H17" i="18"/>
  <c r="H18" i="18"/>
  <c r="H15" i="18"/>
  <c r="F16" i="18"/>
  <c r="F17" i="18"/>
  <c r="F18" i="18"/>
  <c r="F15" i="18"/>
  <c r="H13" i="18"/>
  <c r="E13" i="18"/>
  <c r="E9" i="18" s="1"/>
  <c r="D9" i="18"/>
  <c r="N9" i="17"/>
  <c r="O9" i="17"/>
  <c r="P9" i="17"/>
  <c r="Q9" i="17"/>
  <c r="M9" i="17"/>
  <c r="K9" i="17"/>
  <c r="H16" i="17"/>
  <c r="H17" i="17"/>
  <c r="H18" i="17"/>
  <c r="H15" i="17"/>
  <c r="F16" i="17"/>
  <c r="F17" i="17"/>
  <c r="F18" i="17"/>
  <c r="F15" i="17"/>
  <c r="H13" i="17"/>
  <c r="E13" i="17"/>
  <c r="D9" i="17"/>
  <c r="H16" i="16"/>
  <c r="H17" i="16"/>
  <c r="H18" i="16"/>
  <c r="H15" i="16"/>
  <c r="F16" i="16"/>
  <c r="F17" i="16"/>
  <c r="F18" i="16"/>
  <c r="F15" i="16"/>
  <c r="H13" i="16"/>
  <c r="E13" i="16"/>
  <c r="D9" i="16"/>
  <c r="H16" i="15"/>
  <c r="H17" i="15"/>
  <c r="H18" i="15"/>
  <c r="H15" i="15"/>
  <c r="F16" i="15"/>
  <c r="F17" i="15"/>
  <c r="F18" i="15"/>
  <c r="F15" i="15"/>
  <c r="H16" i="14"/>
  <c r="H17" i="14"/>
  <c r="H18" i="14"/>
  <c r="J18" i="14" s="1"/>
  <c r="H15" i="14"/>
  <c r="F15" i="14"/>
  <c r="H13" i="14"/>
  <c r="D9" i="14"/>
  <c r="N9" i="13"/>
  <c r="O9" i="13"/>
  <c r="P9" i="13"/>
  <c r="Q9" i="13"/>
  <c r="M9" i="13"/>
  <c r="K9" i="13"/>
  <c r="H16" i="13"/>
  <c r="H17" i="13"/>
  <c r="H18" i="13"/>
  <c r="F16" i="13"/>
  <c r="F17" i="13"/>
  <c r="F18" i="13"/>
  <c r="H13" i="13"/>
  <c r="E13" i="13"/>
  <c r="G15" i="13" s="1"/>
  <c r="D9" i="13"/>
  <c r="J18" i="11"/>
  <c r="J17" i="11"/>
  <c r="J16" i="11"/>
  <c r="J15" i="11"/>
  <c r="E11" i="11"/>
  <c r="E9" i="11"/>
  <c r="C9" i="11" s="1"/>
  <c r="J18" i="10"/>
  <c r="I18" i="10"/>
  <c r="J17" i="10"/>
  <c r="I17" i="10"/>
  <c r="J16" i="10"/>
  <c r="I16" i="10"/>
  <c r="J15" i="10"/>
  <c r="I15" i="10"/>
  <c r="E11" i="10"/>
  <c r="C9" i="10"/>
  <c r="J18" i="9"/>
  <c r="I18" i="9"/>
  <c r="J17" i="9"/>
  <c r="I17" i="9"/>
  <c r="J16" i="9"/>
  <c r="I16" i="9"/>
  <c r="J15" i="9"/>
  <c r="I15" i="9"/>
  <c r="E11" i="9"/>
  <c r="E9" i="9"/>
  <c r="C9" i="9" s="1"/>
  <c r="J18" i="8"/>
  <c r="J17" i="8"/>
  <c r="J16" i="8"/>
  <c r="J15" i="8"/>
  <c r="E11" i="8"/>
  <c r="E9" i="8"/>
  <c r="C9" i="8" s="1"/>
  <c r="E11" i="7"/>
  <c r="E9" i="7"/>
  <c r="C9" i="7" s="1"/>
  <c r="J18" i="6"/>
  <c r="I18" i="6"/>
  <c r="G18" i="6"/>
  <c r="J17" i="6"/>
  <c r="I17" i="6"/>
  <c r="G17" i="6"/>
  <c r="J16" i="6"/>
  <c r="I16" i="6"/>
  <c r="G16" i="6"/>
  <c r="J15" i="6"/>
  <c r="I15" i="6"/>
  <c r="G15" i="6"/>
  <c r="E11" i="6"/>
  <c r="E9" i="6"/>
  <c r="C9" i="6" s="1"/>
  <c r="J18" i="5"/>
  <c r="I18" i="5"/>
  <c r="J17" i="5"/>
  <c r="I17" i="5"/>
  <c r="J16" i="5"/>
  <c r="I16" i="5"/>
  <c r="J15" i="5"/>
  <c r="I15" i="5"/>
  <c r="E11" i="5"/>
  <c r="E9" i="5"/>
  <c r="C9" i="5" s="1"/>
  <c r="J18" i="4"/>
  <c r="J17" i="4"/>
  <c r="J16" i="4"/>
  <c r="J15" i="4"/>
  <c r="E11" i="4"/>
  <c r="E9" i="4"/>
  <c r="C9" i="4" s="1"/>
  <c r="J18" i="3"/>
  <c r="J17" i="3"/>
  <c r="J16" i="3"/>
  <c r="J15" i="3"/>
  <c r="E11" i="3"/>
  <c r="C9" i="3"/>
  <c r="E11" i="2"/>
  <c r="E9" i="2"/>
  <c r="C9" i="2" s="1"/>
  <c r="E9" i="12"/>
  <c r="G18" i="17" l="1"/>
  <c r="G17" i="17"/>
  <c r="G16" i="17"/>
  <c r="G15" i="17"/>
  <c r="J17" i="18"/>
  <c r="G17" i="18"/>
  <c r="J18" i="15"/>
  <c r="J16" i="15"/>
  <c r="E13" i="15"/>
  <c r="G15" i="15" s="1"/>
  <c r="J17" i="15"/>
  <c r="H13" i="15"/>
  <c r="I18" i="15" s="1"/>
  <c r="J18" i="16"/>
  <c r="J15" i="16"/>
  <c r="G16" i="16"/>
  <c r="J16" i="16"/>
  <c r="E11" i="18"/>
  <c r="J16" i="18"/>
  <c r="I18" i="18"/>
  <c r="J15" i="18"/>
  <c r="I18" i="16"/>
  <c r="I17" i="16"/>
  <c r="G16" i="18"/>
  <c r="G18" i="18"/>
  <c r="I16" i="14"/>
  <c r="I17" i="18"/>
  <c r="G15" i="18"/>
  <c r="J17" i="13"/>
  <c r="I15" i="14"/>
  <c r="J15" i="15"/>
  <c r="J17" i="14"/>
  <c r="G18" i="14"/>
  <c r="G18" i="16"/>
  <c r="G17" i="16"/>
  <c r="J16" i="14"/>
  <c r="I16" i="16"/>
  <c r="G15" i="14"/>
  <c r="I15" i="16"/>
  <c r="J17" i="17"/>
  <c r="E9" i="14"/>
  <c r="C9" i="14" s="1"/>
  <c r="E9" i="16"/>
  <c r="C9" i="16" s="1"/>
  <c r="J17" i="16"/>
  <c r="J18" i="18"/>
  <c r="G17" i="14"/>
  <c r="E11" i="16"/>
  <c r="J15" i="14"/>
  <c r="G15" i="16"/>
  <c r="I15" i="18"/>
  <c r="G18" i="13"/>
  <c r="C9" i="18"/>
  <c r="J16" i="17"/>
  <c r="J15" i="13"/>
  <c r="I15" i="17"/>
  <c r="J18" i="17"/>
  <c r="I17" i="17"/>
  <c r="I17" i="13"/>
  <c r="J15" i="17"/>
  <c r="G17" i="13"/>
  <c r="J18" i="13"/>
  <c r="J16" i="13"/>
  <c r="I15" i="13"/>
  <c r="I18" i="13"/>
  <c r="I18" i="17"/>
  <c r="G16" i="13"/>
  <c r="I16" i="19"/>
  <c r="I18" i="19"/>
  <c r="E9" i="19"/>
  <c r="C9" i="19" s="1"/>
  <c r="G16" i="19"/>
  <c r="G18" i="19"/>
  <c r="I16" i="18"/>
  <c r="E11" i="17"/>
  <c r="I16" i="17"/>
  <c r="E9" i="17"/>
  <c r="C9" i="17" s="1"/>
  <c r="I18" i="14"/>
  <c r="I17" i="14"/>
  <c r="E11" i="14"/>
  <c r="G16" i="14"/>
  <c r="E11" i="13"/>
  <c r="I16" i="13"/>
  <c r="E9" i="13"/>
  <c r="C9" i="13" s="1"/>
  <c r="E9" i="15" l="1"/>
  <c r="C9" i="15" s="1"/>
  <c r="E11" i="15"/>
  <c r="G17" i="15"/>
  <c r="I16" i="15"/>
  <c r="G16" i="15"/>
  <c r="G18" i="15"/>
  <c r="I17" i="15"/>
  <c r="I15" i="15"/>
  <c r="C9" i="12"/>
  <c r="J18" i="12" l="1"/>
  <c r="J17" i="12"/>
  <c r="J16" i="12"/>
  <c r="J15" i="12"/>
  <c r="E11" i="12" l="1"/>
</calcChain>
</file>

<file path=xl/sharedStrings.xml><?xml version="1.0" encoding="utf-8"?>
<sst xmlns="http://schemas.openxmlformats.org/spreadsheetml/2006/main" count="593" uniqueCount="50">
  <si>
    <t>Փաստաթղթերի քանակ</t>
  </si>
  <si>
    <t>Դիմումի պատասխաններ</t>
  </si>
  <si>
    <t>Քանակ</t>
  </si>
  <si>
    <t>%</t>
  </si>
  <si>
    <t>Ըստ բնույթի</t>
  </si>
  <si>
    <t>Պարզաբանված</t>
  </si>
  <si>
    <t>Բավարարված</t>
  </si>
  <si>
    <t>Վերահասցեագրված</t>
  </si>
  <si>
    <t>Մերժված</t>
  </si>
  <si>
    <t>ՊԿՄ-ներ ներկայացված</t>
  </si>
  <si>
    <t>ՀՀ կառ. ներկայացված</t>
  </si>
  <si>
    <t>Իրավական ակտերի նախագծեր</t>
  </si>
  <si>
    <t>...որից՝</t>
  </si>
  <si>
    <t>Գրանցված ելից փաստաթղթեր</t>
  </si>
  <si>
    <t>N</t>
  </si>
  <si>
    <t>Պաշտոնական գրություններ</t>
  </si>
  <si>
    <t>Պաշտոնական գր.-ներ</t>
  </si>
  <si>
    <t>Ընդամենը</t>
  </si>
  <si>
    <t>Սահմանված ընթացակարգով և ավարտված դիմումների ընդհանուր քանակ</t>
  </si>
  <si>
    <t>Սահմանված ընթացակարգով</t>
  </si>
  <si>
    <t>Ավարտված</t>
  </si>
  <si>
    <t>Ընդամենը    
Ստորաբաժանում</t>
  </si>
  <si>
    <t>Հաշվետվություն</t>
  </si>
  <si>
    <t>քարտուղարության կողմից  ելքագրված փաստաթղթերի վերաբերյալ</t>
  </si>
  <si>
    <t>2021թ. 1-ին եռամսյակի ընթացքում</t>
  </si>
  <si>
    <t>2021թ. 2-րդ եռամսյակի ընթացքում</t>
  </si>
  <si>
    <t>2021թ. 3-րդ եռամսյակի ընթացքում</t>
  </si>
  <si>
    <t>2021թ. 4-րդ եռամսյակի ընթացքում</t>
  </si>
  <si>
    <t>2021թ. 1-ին կիսամսյակի ընթացքում</t>
  </si>
  <si>
    <t>2021թ. 2-րդ կիսամսյակի ընթացքում</t>
  </si>
  <si>
    <t xml:space="preserve">ԾԱՆՈԹՈՒԹՅՈՒՆ․ ՀԱՆՐԱԳՐԵՐ՝ 3 </t>
  </si>
  <si>
    <t>2021թ-ի ընթացքում</t>
  </si>
  <si>
    <t>2022թ. հունվար ամսվա ընթացքում</t>
  </si>
  <si>
    <t>2022թ. փետրվար ամսվա ընթացքում</t>
  </si>
  <si>
    <t>2022թ. մարտ ամսվա ընթացքում</t>
  </si>
  <si>
    <t>2022թ. ապրիլ ամսվա ընթացքում</t>
  </si>
  <si>
    <t>2022թ. մայիս ամսվա ընթացքում</t>
  </si>
  <si>
    <t>2022թ. հունիս ամսվա ընթացքում</t>
  </si>
  <si>
    <t>2022թ. հուլիս ամսվա ընթացքում</t>
  </si>
  <si>
    <t>2022թ. օգոստոս ամսվա ընթացքում</t>
  </si>
  <si>
    <t>2022թ. սեպտեմբեր ամսվա ընթացքում</t>
  </si>
  <si>
    <t>2022թ. հոկտեմբեր ամսվա ընթացքում</t>
  </si>
  <si>
    <t>2022թ. նոյեմբեր ամսվա ընթացքում</t>
  </si>
  <si>
    <t>2022թ. դեկտեմբեր ամսվա ընթացքում</t>
  </si>
  <si>
    <t>ՓԱՍՏԱԹՂԹԵՐԻ ԸՆԴՀԱՆՈՒՐ ԹԻՎԸ՝ 2284</t>
  </si>
  <si>
    <t>ԾԱՆՈԹՈՒԹՅՈՒՆ՝ ԱՌԱՋԻՆ ԵԼԻՑԸ 1, ՎԵՐՋԻՆ ԵԼԻՑԻ ԹԻՎԸ՝ 2319, ՈՐԻՑ 35-Ը ՉԵՂԱՐԿՄԱՆ ԾԱՆՈՒՑՈՒՄ Է</t>
  </si>
  <si>
    <t>ԱՍՀՆ ԿՈՂՄԻՑ ՄՇԱԿՎԱԾ ԻՐԱՎԱԿԱՆ ԱԿՏԵՐԻ ՔԱՆԱԿԸ՝    6</t>
  </si>
  <si>
    <t xml:space="preserve">ԱՍՀՆ ԿՈՂՄԻՑ ՄՇԱԿՎԱԾ ԻՐԱՎԱԿԱՆ ԱԿՏԵՐԻ ՔԱՆԱԿԸ՝    </t>
  </si>
  <si>
    <t>ԾԱՆՈԹՈՒԹՅՈՒՆ՝ ՓԱՍՏԱԹՂԹԵՐԻ ԸՆԴՀԱՆՈՒՐ ՔԱՆԱԿԸ՝ 3338, ՝  ՈՐԻՑ -Ը ՉԵՂԱՐԿՄԱՆ ԾԱՆՈՒՑՈՒՄ ԵՎ ԱՎԱՐՏՎԱԾ Է՝ 65, ԺԱՄԱՆԱԿԱՎՈՐ ԵԼԻՑ՝ 378</t>
  </si>
  <si>
    <r>
      <t xml:space="preserve">ՓԱՍՏԱԹՂԹԵՐԻ ԸՆԴՀԱՆՈՒՐ ԹԻՎԸ՝  3338-65-378=     </t>
    </r>
    <r>
      <rPr>
        <b/>
        <sz val="13"/>
        <color theme="1"/>
        <rFont val="GHEA Grapalat"/>
        <family val="3"/>
      </rPr>
      <t>2895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</si>
</sst>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ylfaen"/>
      <family val="1"/>
    </font>
    <font>
      <b/>
      <sz val="12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b/>
      <sz val="11"/>
      <color theme="1"/>
      <name val="GHEA Grapalat"/>
      <family val="3"/>
      <charset val="204"/>
    </font>
    <font>
      <b/>
      <sz val="11"/>
      <color theme="1"/>
      <name val="GHEA Grapalat"/>
      <family val="3"/>
    </font>
    <font>
      <b/>
      <sz val="12"/>
      <color theme="1"/>
      <name val="GHEA Grapalat"/>
      <family val="3"/>
    </font>
    <font>
      <b/>
      <sz val="13"/>
      <color theme="1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0" tint="-0.14996795556505021"/>
        <bgColor theme="0" tint="-4.9989318521683403E-2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vertical="center"/>
    </xf>
    <xf numFmtId="9" fontId="2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2" fillId="4" borderId="1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7" fillId="5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vertical="center"/>
    </xf>
    <xf numFmtId="0" fontId="5" fillId="6" borderId="17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9" fontId="2" fillId="3" borderId="2" xfId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1" fontId="5" fillId="4" borderId="2" xfId="0" applyNumberFormat="1" applyFont="1" applyFill="1" applyBorder="1" applyAlignment="1">
      <alignment horizontal="center" vertical="top" wrapText="1"/>
    </xf>
    <xf numFmtId="1" fontId="5" fillId="4" borderId="6" xfId="0" applyNumberFormat="1" applyFont="1" applyFill="1" applyBorder="1" applyAlignment="1">
      <alignment horizontal="center" vertical="top" wrapText="1"/>
    </xf>
    <xf numFmtId="1" fontId="5" fillId="3" borderId="13" xfId="0" applyNumberFormat="1" applyFont="1" applyFill="1" applyBorder="1" applyAlignment="1">
      <alignment horizontal="center" vertical="top" wrapText="1"/>
    </xf>
    <xf numFmtId="1" fontId="4" fillId="3" borderId="12" xfId="0" applyNumberFormat="1" applyFont="1" applyFill="1" applyBorder="1" applyAlignment="1">
      <alignment horizontal="center" vertical="top" wrapText="1"/>
    </xf>
    <xf numFmtId="1" fontId="4" fillId="3" borderId="13" xfId="0" applyNumberFormat="1" applyFont="1" applyFill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1" fontId="4" fillId="4" borderId="2" xfId="0" applyNumberFormat="1" applyFont="1" applyFill="1" applyBorder="1" applyAlignment="1">
      <alignment horizontal="center" vertical="top" wrapText="1"/>
    </xf>
    <xf numFmtId="1" fontId="4" fillId="4" borderId="6" xfId="0" applyNumberFormat="1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6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15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1" fontId="5" fillId="0" borderId="28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1" fontId="5" fillId="0" borderId="29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 wrapText="1"/>
    </xf>
    <xf numFmtId="1" fontId="5" fillId="0" borderId="33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25" xfId="0" applyNumberFormat="1" applyFont="1" applyFill="1" applyBorder="1" applyAlignment="1">
      <alignment horizontal="center" vertical="center" wrapText="1"/>
    </xf>
    <xf numFmtId="1" fontId="5" fillId="0" borderId="31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5" borderId="2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3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1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horizontal="center" vertical="center" wrapText="1"/>
    </xf>
    <xf numFmtId="1" fontId="5" fillId="0" borderId="32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1" fontId="4" fillId="3" borderId="37" xfId="0" applyNumberFormat="1" applyFont="1" applyFill="1" applyBorder="1" applyAlignment="1">
      <alignment horizontal="center" vertical="top" wrapText="1"/>
    </xf>
    <xf numFmtId="1" fontId="4" fillId="3" borderId="33" xfId="0" applyNumberFormat="1" applyFont="1" applyFill="1" applyBorder="1" applyAlignment="1">
      <alignment horizontal="center" vertical="top" wrapText="1"/>
    </xf>
    <xf numFmtId="1" fontId="4" fillId="3" borderId="39" xfId="0" applyNumberFormat="1" applyFont="1" applyFill="1" applyBorder="1" applyAlignment="1">
      <alignment horizontal="center" vertical="top" wrapText="1"/>
    </xf>
    <xf numFmtId="0" fontId="4" fillId="4" borderId="37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" fontId="4" fillId="4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7"/>
  <sheetViews>
    <sheetView topLeftCell="A7" workbookViewId="0">
      <selection activeCell="P29" sqref="P29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2284</v>
      </c>
      <c r="D9" s="109">
        <v>1478</v>
      </c>
      <c r="E9" s="63">
        <f>E13</f>
        <v>756</v>
      </c>
      <c r="F9" s="64"/>
      <c r="G9" s="64"/>
      <c r="H9" s="64"/>
      <c r="I9" s="64"/>
      <c r="J9" s="65"/>
      <c r="K9" s="33">
        <f>P9+Q9</f>
        <v>50</v>
      </c>
      <c r="L9" s="96"/>
      <c r="M9" s="32">
        <f>N9+O9+P9</f>
        <v>152</v>
      </c>
      <c r="N9" s="29">
        <v>124</v>
      </c>
      <c r="O9" s="29">
        <v>5</v>
      </c>
      <c r="P9" s="30">
        <v>23</v>
      </c>
      <c r="Q9" s="31">
        <v>27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/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756</v>
      </c>
      <c r="F13" s="79"/>
      <c r="G13" s="80"/>
      <c r="H13" s="78">
        <v>25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369</v>
      </c>
      <c r="G15" s="7">
        <f>IFERROR(F15/$E$13,"")</f>
        <v>0.48809523809523808</v>
      </c>
      <c r="H15" s="27">
        <v>24</v>
      </c>
      <c r="I15" s="7">
        <f>IFERROR(H15/$E$13,"")</f>
        <v>3.1746031746031744E-2</v>
      </c>
      <c r="J15" s="18">
        <f>F15+H15</f>
        <v>393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42</v>
      </c>
      <c r="G16" s="7">
        <f t="shared" ref="G16:G18" si="0">IFERROR(F16/$E$13,"")</f>
        <v>5.5555555555555552E-2</v>
      </c>
      <c r="H16" s="27">
        <v>1</v>
      </c>
      <c r="I16" s="7">
        <f t="shared" ref="I16:I18" si="1">IFERROR(H16/$E$13,"")</f>
        <v>1.3227513227513227E-3</v>
      </c>
      <c r="J16" s="18">
        <f t="shared" ref="J16:J18" si="2">F16+H16</f>
        <v>43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321</v>
      </c>
      <c r="G17" s="7">
        <f t="shared" si="0"/>
        <v>0.42460317460317459</v>
      </c>
      <c r="H17" s="27">
        <v>0</v>
      </c>
      <c r="I17" s="7">
        <f t="shared" si="1"/>
        <v>0</v>
      </c>
      <c r="J17" s="18">
        <f t="shared" si="2"/>
        <v>321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24</v>
      </c>
      <c r="G18" s="7">
        <f t="shared" si="0"/>
        <v>3.1746031746031744E-2</v>
      </c>
      <c r="H18" s="12">
        <v>0</v>
      </c>
      <c r="I18" s="7">
        <f t="shared" si="1"/>
        <v>0</v>
      </c>
      <c r="J18" s="18">
        <f t="shared" si="2"/>
        <v>24</v>
      </c>
      <c r="K18" s="20"/>
      <c r="L18" s="15"/>
      <c r="M18" s="53"/>
      <c r="N18" s="54"/>
      <c r="O18" s="54"/>
      <c r="P18" s="54"/>
      <c r="Q18" s="59"/>
    </row>
    <row r="23" spans="1:17" ht="16.5" customHeight="1" x14ac:dyDescent="0.25">
      <c r="B23" s="45" t="s">
        <v>45</v>
      </c>
      <c r="C23" s="45"/>
      <c r="D23" s="45"/>
      <c r="E23" s="45"/>
      <c r="F23" s="45"/>
      <c r="G23" s="45"/>
      <c r="H23" s="45"/>
      <c r="I23" s="45"/>
    </row>
    <row r="24" spans="1:17" ht="15" customHeight="1" x14ac:dyDescent="0.25">
      <c r="B24" s="45"/>
      <c r="C24" s="45"/>
      <c r="D24" s="45"/>
      <c r="E24" s="45"/>
      <c r="F24" s="45"/>
      <c r="G24" s="45"/>
      <c r="H24" s="45"/>
      <c r="I24" s="45"/>
      <c r="J24" s="14"/>
      <c r="K24" s="14"/>
      <c r="M24" s="14"/>
      <c r="N24" s="14"/>
      <c r="O24" s="14"/>
      <c r="P24" s="14"/>
      <c r="Q24" s="14"/>
    </row>
    <row r="25" spans="1:17" ht="25.5" customHeight="1" x14ac:dyDescent="0.25">
      <c r="B25" s="81" t="s">
        <v>44</v>
      </c>
      <c r="C25" s="81"/>
      <c r="D25" s="81"/>
      <c r="E25" s="81"/>
      <c r="F25" s="81"/>
      <c r="G25" s="81"/>
      <c r="H25" s="81"/>
      <c r="I25" s="81"/>
    </row>
    <row r="27" spans="1:17" x14ac:dyDescent="0.25">
      <c r="B27" s="46" t="s">
        <v>46</v>
      </c>
      <c r="C27" s="47"/>
      <c r="D27" s="47"/>
      <c r="E27" s="47"/>
      <c r="F27" s="47"/>
      <c r="G27" s="47"/>
      <c r="H27" s="47"/>
      <c r="I27" s="47"/>
    </row>
  </sheetData>
  <mergeCells count="32">
    <mergeCell ref="B25:I25"/>
    <mergeCell ref="B2:Q2"/>
    <mergeCell ref="B3:Q3"/>
    <mergeCell ref="B4:Q4"/>
    <mergeCell ref="A7:B8"/>
    <mergeCell ref="C7:C8"/>
    <mergeCell ref="D7:D8"/>
    <mergeCell ref="E7:J8"/>
    <mergeCell ref="L7:L13"/>
    <mergeCell ref="K10:K13"/>
    <mergeCell ref="M10:M13"/>
    <mergeCell ref="A9:A13"/>
    <mergeCell ref="C9:C13"/>
    <mergeCell ref="D9:D13"/>
    <mergeCell ref="E9:J9"/>
    <mergeCell ref="K7:K8"/>
    <mergeCell ref="B23:I24"/>
    <mergeCell ref="B27:I27"/>
    <mergeCell ref="M7:P7"/>
    <mergeCell ref="A14:D18"/>
    <mergeCell ref="M14:Q18"/>
    <mergeCell ref="Q10:Q13"/>
    <mergeCell ref="E11:J11"/>
    <mergeCell ref="B9:B13"/>
    <mergeCell ref="N10:N13"/>
    <mergeCell ref="O10:O13"/>
    <mergeCell ref="P10:P13"/>
    <mergeCell ref="E10:J10"/>
    <mergeCell ref="E12:G12"/>
    <mergeCell ref="H12:J12"/>
    <mergeCell ref="E13:G13"/>
    <mergeCell ref="H13:J13"/>
  </mergeCells>
  <printOptions horizontalCentered="1"/>
  <pageMargins left="0" right="0" top="0.25" bottom="0" header="0.3" footer="0.3"/>
  <pageSetup paperSize="9" scale="7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2" spans="1:17" x14ac:dyDescent="0.25">
      <c r="B22" s="119"/>
      <c r="C22" s="119"/>
      <c r="D22" s="119"/>
      <c r="E22" s="119"/>
      <c r="F22" s="119"/>
      <c r="G22" s="119"/>
      <c r="H22" s="11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2:H22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scale="6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4"/>
  <sheetViews>
    <sheetView zoomScaleNormal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42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ht="17.25" customHeight="1" x14ac:dyDescent="0.25">
      <c r="B24" s="119"/>
      <c r="C24" s="119"/>
      <c r="D24" s="119"/>
      <c r="E24" s="119"/>
      <c r="F24" s="119"/>
      <c r="G24" s="119"/>
      <c r="H24" s="119"/>
    </row>
  </sheetData>
  <mergeCells count="30">
    <mergeCell ref="B24:H24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paperSize="9" scale="7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8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8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8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C21" s="119"/>
      <c r="D21" s="119"/>
      <c r="E21" s="119"/>
      <c r="F21" s="119"/>
      <c r="G21" s="119"/>
      <c r="H21" s="119"/>
      <c r="I21" s="119"/>
    </row>
    <row r="22" spans="1:17" x14ac:dyDescent="0.25">
      <c r="B22" s="119"/>
      <c r="C22" s="119"/>
      <c r="D22" s="119"/>
      <c r="E22" s="119"/>
      <c r="F22" s="119"/>
      <c r="G22" s="119"/>
      <c r="H22" s="119"/>
    </row>
    <row r="23" spans="1:17" x14ac:dyDescent="0.25">
      <c r="B23" s="119"/>
      <c r="C23" s="119"/>
      <c r="D23" s="119"/>
      <c r="E23" s="119"/>
      <c r="F23" s="119"/>
      <c r="G23" s="119"/>
      <c r="H23" s="119"/>
    </row>
    <row r="24" spans="1:17" x14ac:dyDescent="0.25">
      <c r="B24" s="119"/>
      <c r="C24" s="119"/>
      <c r="D24" s="119"/>
      <c r="E24" s="119"/>
      <c r="F24" s="119"/>
      <c r="G24" s="119"/>
      <c r="H24" s="119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3">
    <mergeCell ref="B2:Q2"/>
    <mergeCell ref="M14:Q18"/>
    <mergeCell ref="A14:D18"/>
    <mergeCell ref="B3:Q3"/>
    <mergeCell ref="B4:Q4"/>
    <mergeCell ref="C7:C8"/>
    <mergeCell ref="D7:D8"/>
    <mergeCell ref="K7:K8"/>
    <mergeCell ref="L7:L13"/>
    <mergeCell ref="A7:B8"/>
    <mergeCell ref="M7:P7"/>
    <mergeCell ref="E7:J8"/>
    <mergeCell ref="E9:J9"/>
    <mergeCell ref="A9:A13"/>
    <mergeCell ref="B9:B13"/>
    <mergeCell ref="C9:C13"/>
    <mergeCell ref="Q10:Q13"/>
    <mergeCell ref="E11:J11"/>
    <mergeCell ref="E12:G12"/>
    <mergeCell ref="H12:J12"/>
    <mergeCell ref="E13:G13"/>
    <mergeCell ref="H13:J13"/>
    <mergeCell ref="K10:K13"/>
    <mergeCell ref="M10:M13"/>
    <mergeCell ref="N10:N13"/>
    <mergeCell ref="O10:O13"/>
    <mergeCell ref="P10:P13"/>
    <mergeCell ref="C21:I21"/>
    <mergeCell ref="B22:H22"/>
    <mergeCell ref="B23:H23"/>
    <mergeCell ref="B24:H24"/>
    <mergeCell ref="D9:D13"/>
    <mergeCell ref="E10:J10"/>
  </mergeCells>
  <pageMargins left="0" right="0" top="0.25" bottom="0" header="0.3" footer="0.3"/>
  <pageSetup paperSize="9" scale="7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I15" sqref="I15:I1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8674</v>
      </c>
      <c r="D9" s="109">
        <f>SUM('Ե-01:Ե-03'!D9:D13)</f>
        <v>5575</v>
      </c>
      <c r="E9" s="63">
        <f>E13</f>
        <v>2891</v>
      </c>
      <c r="F9" s="64"/>
      <c r="G9" s="64"/>
      <c r="H9" s="64"/>
      <c r="I9" s="64"/>
      <c r="J9" s="65"/>
      <c r="K9" s="33">
        <f>SUM('Ե-01:Ե-03'!K9)</f>
        <v>208</v>
      </c>
      <c r="L9" s="96"/>
      <c r="M9" s="32">
        <f>SUM('Ե-01:Ե-03'!M9)</f>
        <v>511</v>
      </c>
      <c r="N9" s="28">
        <f>SUM('Ե-01:Ե-03'!N9)</f>
        <v>390</v>
      </c>
      <c r="O9" s="28">
        <f>SUM('Ե-01:Ե-03'!O9)</f>
        <v>19</v>
      </c>
      <c r="P9" s="28">
        <f>SUM('Ե-01:Ե-03'!P9)</f>
        <v>102</v>
      </c>
      <c r="Q9" s="28">
        <f>SUM('Ե-01:Ե-03'!Q9)</f>
        <v>106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2937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SUM('Ե-01:Ե-03'!E13:G13)</f>
        <v>2891</v>
      </c>
      <c r="F13" s="79"/>
      <c r="G13" s="80"/>
      <c r="H13" s="78">
        <f>SUM('Ե-01:Ե-03'!H13:J13)</f>
        <v>46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SUM('Ե-01:Ե-03'!F15)</f>
        <v>1199</v>
      </c>
      <c r="G15" s="7">
        <f t="shared" ref="G15:G18" si="0">IFERROR(F15/$E$13,"")</f>
        <v>0.41473538567969559</v>
      </c>
      <c r="H15" s="27">
        <f>SUM('Ե-01:Ե-03'!H15)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SUM('Ե-01:Ե-03'!F16)</f>
        <v>459</v>
      </c>
      <c r="G16" s="7">
        <f t="shared" si="0"/>
        <v>0.15876859218263575</v>
      </c>
      <c r="H16" s="27">
        <f>SUM('Ե-01:Ե-03'!H16)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SUM('Ե-01:Ե-03'!F17)</f>
        <v>1143</v>
      </c>
      <c r="G17" s="7">
        <f t="shared" si="0"/>
        <v>0.39536492563126946</v>
      </c>
      <c r="H17" s="27">
        <f>SUM('Ե-01:Ե-03'!H17)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SUM('Ե-01:Ե-03'!F18)</f>
        <v>90</v>
      </c>
      <c r="G18" s="7">
        <f t="shared" si="0"/>
        <v>3.113109650639917E-2</v>
      </c>
      <c r="H18" s="27">
        <f>SUM('Ե-01:Ե-03'!H18)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SUM('Ե-04:Ե-06'!D9:D13)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SUM('Ե-04:Ե-06'!K9)</f>
        <v>0</v>
      </c>
      <c r="L9" s="96"/>
      <c r="M9" s="32">
        <f>SUM('Ե-04:Ե-06'!M9)</f>
        <v>0</v>
      </c>
      <c r="N9" s="28">
        <f>SUM('Ե-04:Ե-06'!N9)</f>
        <v>0</v>
      </c>
      <c r="O9" s="28">
        <f>SUM('Ե-04:Ե-06'!O9)</f>
        <v>0</v>
      </c>
      <c r="P9" s="28">
        <f>SUM('Ե-04:Ե-06'!P9)</f>
        <v>0</v>
      </c>
      <c r="Q9" s="28">
        <f>SUM('Ե-04:Ե-06'!Q9)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SUM('Ե-04:Ե-06'!E13:G13)</f>
        <v>0</v>
      </c>
      <c r="F13" s="79"/>
      <c r="G13" s="80"/>
      <c r="H13" s="78">
        <f>SUM('Ե-04:Ե-06'!H13:J13)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SUM('Ե-04:Ե-06'!F15)</f>
        <v>0</v>
      </c>
      <c r="G15" s="7" t="str">
        <f t="shared" ref="G15:G18" si="0">IFERROR(F15/$E$13,"")</f>
        <v/>
      </c>
      <c r="H15" s="27">
        <f>SUM('Ե-04:Ե-06'!H15)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SUM('Ե-04:Ե-06'!F16)</f>
        <v>0</v>
      </c>
      <c r="G16" s="7" t="str">
        <f t="shared" si="0"/>
        <v/>
      </c>
      <c r="H16" s="27">
        <f>SUM('Ե-04:Ե-06'!H16)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SUM('Ե-04:Ե-06'!F17)</f>
        <v>0</v>
      </c>
      <c r="G17" s="7" t="str">
        <f t="shared" si="0"/>
        <v/>
      </c>
      <c r="H17" s="27">
        <f>SUM('Ե-04:Ե-06'!H17)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SUM('Ե-04:Ե-06'!F18)</f>
        <v>0</v>
      </c>
      <c r="G18" s="7" t="str">
        <f t="shared" si="0"/>
        <v/>
      </c>
      <c r="H18" s="27">
        <f>SUM('Ե-04:Ե-06'!H18)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E9:J9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C9:C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topLeftCell="B1" workbookViewId="0">
      <selection activeCell="G15" sqref="G15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'Ե-07'!D9:D13+'Ե-08'!D9:D13+'Ե-09'!D9:D13</f>
        <v>0</v>
      </c>
      <c r="E9" s="63">
        <f>E13</f>
        <v>0</v>
      </c>
      <c r="F9" s="64"/>
      <c r="G9" s="64"/>
      <c r="H9" s="64"/>
      <c r="I9" s="64"/>
      <c r="J9" s="65"/>
      <c r="K9" s="33">
        <f>SUM('Ե-07:Ե-09'!K9)</f>
        <v>0</v>
      </c>
      <c r="L9" s="96"/>
      <c r="M9" s="32">
        <f>SUM('Ե-07:Ե-09'!M9)</f>
        <v>0</v>
      </c>
      <c r="N9" s="28">
        <f>SUM('Ե-07:Ե-09'!N9)</f>
        <v>0</v>
      </c>
      <c r="O9" s="28">
        <f>SUM('Ե-07:Ե-09'!O9)</f>
        <v>0</v>
      </c>
      <c r="P9" s="28">
        <f>SUM('Ե-07:Ե-09'!P9)</f>
        <v>0</v>
      </c>
      <c r="Q9" s="28">
        <f>SUM('Ե-07:Ե-09'!Q9)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F15+F16+F17+F18</f>
        <v>0</v>
      </c>
      <c r="F13" s="79"/>
      <c r="G13" s="80"/>
      <c r="H13" s="118">
        <f>H15+H16+H17+H18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SUM('Ե-07:Ե-09'!F15)</f>
        <v>0</v>
      </c>
      <c r="G15" s="7" t="str">
        <f t="shared" ref="G15:G18" si="0">IFERROR(F15/$E$13,"")</f>
        <v/>
      </c>
      <c r="H15" s="27">
        <f>SUM('Ե-07:Ե-09'!H15)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SUM('Ե-07:Ե-09'!F16)</f>
        <v>0</v>
      </c>
      <c r="G16" s="7" t="str">
        <f t="shared" si="0"/>
        <v/>
      </c>
      <c r="H16" s="27">
        <f>SUM('Ե-07:Ե-09'!H16)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SUM('Ե-07:Ե-09'!F17)</f>
        <v>0</v>
      </c>
      <c r="G17" s="7" t="str">
        <f t="shared" si="0"/>
        <v/>
      </c>
      <c r="H17" s="27">
        <f>SUM('Ե-07:Ե-09'!H17)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SUM('Ե-07:Ե-09'!F18)</f>
        <v>0</v>
      </c>
      <c r="G18" s="7" t="str">
        <f t="shared" si="0"/>
        <v/>
      </c>
      <c r="H18" s="27">
        <f>SUM('Ե-07:Ե-09'!H18)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Q10:Q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SUM('Ե-10:Ե-12'!D9:D13)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SUM('Ե-10:Ե-12'!K9)</f>
        <v>0</v>
      </c>
      <c r="L9" s="96"/>
      <c r="M9" s="32">
        <f>SUM('Ե-10:Ե-12'!M9)</f>
        <v>0</v>
      </c>
      <c r="N9" s="28">
        <f>SUM('Ե-10:Ե-12'!N9)</f>
        <v>0</v>
      </c>
      <c r="O9" s="28">
        <f>SUM('Ե-10:Ե-12'!O9)</f>
        <v>0</v>
      </c>
      <c r="P9" s="28">
        <f>SUM('Ե-10:Ե-12'!P9)</f>
        <v>0</v>
      </c>
      <c r="Q9" s="28">
        <f>SUM('Ե-10:Ե-12'!Q9)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SUM('Ե-10:Ե-12'!E13:G13)</f>
        <v>0</v>
      </c>
      <c r="F13" s="79"/>
      <c r="G13" s="80"/>
      <c r="H13" s="78">
        <f>SUM('Ե-10:Ե-12'!H13:J13)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SUM('Ե-10:Ե-12'!F15)</f>
        <v>0</v>
      </c>
      <c r="G15" s="7" t="str">
        <f t="shared" ref="G15:G18" si="0">IFERROR(F15/$E$13,"")</f>
        <v/>
      </c>
      <c r="H15" s="27">
        <f>SUM('Ե-10:Ե-12'!H15)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SUM('Ե-10:Ե-12'!F16)</f>
        <v>0</v>
      </c>
      <c r="G16" s="7" t="str">
        <f t="shared" si="0"/>
        <v/>
      </c>
      <c r="H16" s="27">
        <f>SUM('Ե-10:Ե-12'!H16)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SUM('Ե-10:Ե-12'!F17)</f>
        <v>0</v>
      </c>
      <c r="G17" s="7" t="str">
        <f t="shared" si="0"/>
        <v/>
      </c>
      <c r="H17" s="27">
        <f>SUM('Ե-10:Ե-12'!H17)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SUM('Ե-10:Ե-12'!F18)</f>
        <v>0</v>
      </c>
      <c r="G18" s="7" t="str">
        <f t="shared" si="0"/>
        <v/>
      </c>
      <c r="H18" s="27">
        <f>SUM('Ե-10:Ե-12'!H18)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D9" sqref="D9:D1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8674</v>
      </c>
      <c r="D9" s="109">
        <f>SUM('Ե-01:Ե-06'!D9:D13)</f>
        <v>5575</v>
      </c>
      <c r="E9" s="63">
        <f>E13</f>
        <v>2891</v>
      </c>
      <c r="F9" s="64"/>
      <c r="G9" s="64"/>
      <c r="H9" s="64"/>
      <c r="I9" s="64"/>
      <c r="J9" s="65"/>
      <c r="K9" s="33">
        <f>SUM('Ե-01:Ե-06'!K9)</f>
        <v>208</v>
      </c>
      <c r="L9" s="96"/>
      <c r="M9" s="32">
        <f>SUM('Ե-01:Ե-06'!M9)</f>
        <v>511</v>
      </c>
      <c r="N9" s="28">
        <f>SUM('Ե-01:Ե-06'!N9)</f>
        <v>390</v>
      </c>
      <c r="O9" s="28">
        <f>SUM('Ե-01:Ե-06'!O9)</f>
        <v>19</v>
      </c>
      <c r="P9" s="28">
        <f>SUM('Ե-01:Ե-06'!P9)</f>
        <v>102</v>
      </c>
      <c r="Q9" s="28">
        <f>SUM('Ե-01:Ե-06'!Q9)</f>
        <v>106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2937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SUM('Ե-01:Ե-06'!E13:G13)</f>
        <v>2891</v>
      </c>
      <c r="F13" s="79"/>
      <c r="G13" s="80"/>
      <c r="H13" s="78">
        <f>SUM('Ե-01:Ե-06'!H13:J13)</f>
        <v>46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SUM('Ե-01:Ե-06'!F15)</f>
        <v>1199</v>
      </c>
      <c r="G15" s="7">
        <f t="shared" ref="G15:G18" si="0">IFERROR(F15/$E$13,"")</f>
        <v>0.41473538567969559</v>
      </c>
      <c r="H15" s="27">
        <f>SUM('Ե-01:Ե-06'!H15)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SUM('Ե-01:Ե-06'!F16)</f>
        <v>459</v>
      </c>
      <c r="G16" s="7">
        <f t="shared" si="0"/>
        <v>0.15876859218263575</v>
      </c>
      <c r="H16" s="27">
        <f>SUM('Ե-01:Ե-06'!H16)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SUM('Ե-01:Ե-06'!F17)</f>
        <v>1143</v>
      </c>
      <c r="G17" s="7">
        <f t="shared" si="0"/>
        <v>0.39536492563126946</v>
      </c>
      <c r="H17" s="27">
        <f>SUM('Ե-01:Ե-06'!H17)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SUM('Ե-01:Ե-06'!F18)</f>
        <v>90</v>
      </c>
      <c r="G18" s="7">
        <f t="shared" si="0"/>
        <v>3.113109650639917E-2</v>
      </c>
      <c r="H18" s="27">
        <f>SUM('Ե-01:Ե-06'!H18)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2:T25"/>
  <sheetViews>
    <sheetView workbookViewId="0">
      <selection activeCell="U12" sqref="U12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29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>
        <f>SUM('Ե-07:Ե-12'!D9:D13)</f>
        <v>0</v>
      </c>
      <c r="E9" s="63">
        <f>E13</f>
        <v>0</v>
      </c>
      <c r="F9" s="64"/>
      <c r="G9" s="64"/>
      <c r="H9" s="64"/>
      <c r="I9" s="64"/>
      <c r="J9" s="65"/>
      <c r="K9" s="33">
        <f>SUM('Ե-07:Ե-12'!K9)</f>
        <v>0</v>
      </c>
      <c r="L9" s="96"/>
      <c r="M9" s="32">
        <f>SUM('Ե-07:Ե-12'!M9)</f>
        <v>0</v>
      </c>
      <c r="N9" s="28">
        <f>SUM('Ե-07:Ե-12'!N9)</f>
        <v>0</v>
      </c>
      <c r="O9" s="28">
        <f>SUM('Ե-07:Ե-12'!O9)</f>
        <v>0</v>
      </c>
      <c r="P9" s="28">
        <f>SUM('Ե-07:Ե-12'!P9)</f>
        <v>0</v>
      </c>
      <c r="Q9" s="28">
        <f>SUM('Ե-07:Ե-12'!Q9)</f>
        <v>0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SUM('Ե-07:Ե-12'!E13:G13)</f>
        <v>0</v>
      </c>
      <c r="F13" s="79"/>
      <c r="G13" s="80"/>
      <c r="H13" s="78">
        <f>SUM('Ե-07:Ե-12'!H13:J13)</f>
        <v>0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SUM('Ե-07:Ե-12'!F15)</f>
        <v>0</v>
      </c>
      <c r="G15" s="7" t="str">
        <f t="shared" ref="G15:G18" si="0">IFERROR(F15/$E$13,"")</f>
        <v/>
      </c>
      <c r="H15" s="27">
        <f>SUM('Ե-07:Ե-12'!H15)</f>
        <v>0</v>
      </c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SUM('Ե-07:Ե-12'!F16)</f>
        <v>0</v>
      </c>
      <c r="G16" s="7" t="str">
        <f t="shared" si="0"/>
        <v/>
      </c>
      <c r="H16" s="27">
        <f>SUM('Ե-07:Ե-12'!H16)</f>
        <v>0</v>
      </c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SUM('Ե-07:Ե-12'!F17)</f>
        <v>0</v>
      </c>
      <c r="G17" s="7" t="str">
        <f t="shared" si="0"/>
        <v/>
      </c>
      <c r="H17" s="27">
        <f>SUM('Ե-07:Ե-12'!H17)</f>
        <v>0</v>
      </c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SUM('Ե-07:Ե-12'!F18)</f>
        <v>0</v>
      </c>
      <c r="G18" s="7" t="str">
        <f t="shared" si="0"/>
        <v/>
      </c>
      <c r="H18" s="27">
        <f>SUM('Ե-07:Ե-12'!H18)</f>
        <v>0</v>
      </c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P10:P13"/>
    <mergeCell ref="C9:C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Q10:Q13"/>
    <mergeCell ref="E11:J11"/>
    <mergeCell ref="E12:G12"/>
    <mergeCell ref="H12:J12"/>
    <mergeCell ref="E13:G13"/>
    <mergeCell ref="H13:J13"/>
    <mergeCell ref="E9:J9"/>
    <mergeCell ref="D9:D13"/>
  </mergeCells>
  <printOptions horizontalCentered="1"/>
  <pageMargins left="0" right="0" top="0.25" bottom="0" header="0.3" footer="0.3"/>
  <pageSetup scale="8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2:T25"/>
  <sheetViews>
    <sheetView topLeftCell="B1" workbookViewId="0">
      <selection activeCell="E7" sqref="E7:J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11.57031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31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8674</v>
      </c>
      <c r="D9" s="109">
        <f>SUM('Ե-01:Ե-12'!D9:D13)</f>
        <v>5575</v>
      </c>
      <c r="E9" s="63">
        <f>E13</f>
        <v>2891</v>
      </c>
      <c r="F9" s="64"/>
      <c r="G9" s="64"/>
      <c r="H9" s="64"/>
      <c r="I9" s="64"/>
      <c r="J9" s="65"/>
      <c r="K9" s="33">
        <f>SUM('Ե-01:Ե-12'!K9)</f>
        <v>208</v>
      </c>
      <c r="L9" s="96"/>
      <c r="M9" s="32">
        <f>SUM('Ե-01:Ե-12'!M9)</f>
        <v>511</v>
      </c>
      <c r="N9" s="28">
        <f>SUM('Ե-01:Ե-12'!N9)</f>
        <v>390</v>
      </c>
      <c r="O9" s="28">
        <f>SUM('Ե-01:Ե-12'!O9)</f>
        <v>19</v>
      </c>
      <c r="P9" s="28">
        <f>SUM('Ե-01:Ե-12'!P9)</f>
        <v>102</v>
      </c>
      <c r="Q9" s="28">
        <f>SUM('Ե-01:Ե-12'!Q9)</f>
        <v>106</v>
      </c>
    </row>
    <row r="10" spans="1:20" ht="38.25" customHeight="1" x14ac:dyDescent="0.25">
      <c r="A10" s="104"/>
      <c r="B10" s="67"/>
      <c r="C10" s="107"/>
      <c r="D10" s="110"/>
      <c r="E10" s="75"/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2937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f>SUM('Ե-01:Ե-12'!E13:G13)</f>
        <v>2891</v>
      </c>
      <c r="F13" s="79"/>
      <c r="G13" s="80"/>
      <c r="H13" s="78">
        <f>SUM('Ե-01:Ե-12'!H13:J13)</f>
        <v>46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f>SUM('Ե-01:Ե-12'!F15)</f>
        <v>1199</v>
      </c>
      <c r="G15" s="7">
        <f t="shared" ref="G15:G18" si="0">IFERROR(F15/$E$13,"")</f>
        <v>0.41473538567969559</v>
      </c>
      <c r="H15" s="27">
        <f>SUM('Ե-01:Ե-12'!H15)</f>
        <v>41</v>
      </c>
      <c r="I15" s="24">
        <f>IFERROR(H15/$H$13,"")</f>
        <v>0.89130434782608692</v>
      </c>
      <c r="J15" s="18">
        <f>F15+H15</f>
        <v>1240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f>SUM('Ե-01:Ե-12'!F16)</f>
        <v>459</v>
      </c>
      <c r="G16" s="7">
        <f t="shared" si="0"/>
        <v>0.15876859218263575</v>
      </c>
      <c r="H16" s="27">
        <f>SUM('Ե-01:Ե-12'!H16)</f>
        <v>2</v>
      </c>
      <c r="I16" s="24">
        <f t="shared" ref="I16:I18" si="1">IFERROR(H16/$H$13,"")</f>
        <v>4.3478260869565216E-2</v>
      </c>
      <c r="J16" s="18">
        <f t="shared" ref="J16:J18" si="2">F16+H16</f>
        <v>461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f>SUM('Ե-01:Ե-12'!F17)</f>
        <v>1143</v>
      </c>
      <c r="G17" s="7">
        <f t="shared" si="0"/>
        <v>0.39536492563126946</v>
      </c>
      <c r="H17" s="27">
        <f>SUM('Ե-01:Ե-12'!H17)</f>
        <v>3</v>
      </c>
      <c r="I17" s="24">
        <f t="shared" si="1"/>
        <v>6.5217391304347824E-2</v>
      </c>
      <c r="J17" s="18">
        <f t="shared" si="2"/>
        <v>1146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27">
        <f>SUM('Ե-01:Ե-12'!F18)</f>
        <v>90</v>
      </c>
      <c r="G18" s="7">
        <f t="shared" si="0"/>
        <v>3.113109650639917E-2</v>
      </c>
      <c r="H18" s="27">
        <f>SUM('Ե-01:Ե-12'!H18)</f>
        <v>0</v>
      </c>
      <c r="I18" s="24">
        <f t="shared" si="1"/>
        <v>0</v>
      </c>
      <c r="J18" s="18">
        <f t="shared" si="2"/>
        <v>90</v>
      </c>
      <c r="K18" s="20"/>
      <c r="L18" s="15"/>
      <c r="M18" s="53"/>
      <c r="N18" s="54"/>
      <c r="O18" s="54"/>
      <c r="P18" s="54"/>
      <c r="Q18" s="5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29">
    <mergeCell ref="M14:Q18"/>
    <mergeCell ref="K7:K8"/>
    <mergeCell ref="M7:P7"/>
    <mergeCell ref="A9:A13"/>
    <mergeCell ref="B9:B13"/>
    <mergeCell ref="E10:J10"/>
    <mergeCell ref="K10:K13"/>
    <mergeCell ref="M10:M13"/>
    <mergeCell ref="N10:N13"/>
    <mergeCell ref="O10:O13"/>
    <mergeCell ref="E9:J9"/>
    <mergeCell ref="D9:D13"/>
    <mergeCell ref="A14:D18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C9:C13"/>
  </mergeCells>
  <printOptions horizontalCentered="1"/>
  <pageMargins left="0" right="0" top="0.25" bottom="0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8"/>
  <sheetViews>
    <sheetView zoomScale="86" zoomScaleNormal="86" workbookViewId="0">
      <selection activeCell="B24" sqref="B24:P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3.710937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33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2895</v>
      </c>
      <c r="D9" s="109">
        <v>1911</v>
      </c>
      <c r="E9" s="63">
        <f>E13</f>
        <v>922</v>
      </c>
      <c r="F9" s="64"/>
      <c r="G9" s="64"/>
      <c r="H9" s="64"/>
      <c r="I9" s="64"/>
      <c r="J9" s="65"/>
      <c r="K9" s="33">
        <f>P9+Q9</f>
        <v>62</v>
      </c>
      <c r="L9" s="96"/>
      <c r="M9" s="34">
        <f>N9+O9+P9</f>
        <v>144</v>
      </c>
      <c r="N9" s="35">
        <v>111</v>
      </c>
      <c r="O9" s="35">
        <v>7</v>
      </c>
      <c r="P9" s="36">
        <v>26</v>
      </c>
      <c r="Q9" s="37">
        <v>36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938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922</v>
      </c>
      <c r="F13" s="79"/>
      <c r="G13" s="80"/>
      <c r="H13" s="78">
        <v>16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363</v>
      </c>
      <c r="G15" s="7">
        <f>IFERROR(F15/$E$13,"")</f>
        <v>0.39370932754880694</v>
      </c>
      <c r="H15" s="27">
        <v>14</v>
      </c>
      <c r="I15" s="7">
        <f>IFERROR(H15/$E$13,"")</f>
        <v>1.5184381778741865E-2</v>
      </c>
      <c r="J15" s="18">
        <f>F15+H15</f>
        <v>377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139</v>
      </c>
      <c r="G16" s="7">
        <f t="shared" ref="G16:G18" si="0">IFERROR(F16/$E$13,"")</f>
        <v>0.15075921908893708</v>
      </c>
      <c r="H16" s="27">
        <v>1</v>
      </c>
      <c r="I16" s="7">
        <f t="shared" ref="I16:I18" si="1">IFERROR(H16/$E$13,"")</f>
        <v>1.0845986984815619E-3</v>
      </c>
      <c r="J16" s="18">
        <f t="shared" ref="J16:J18" si="2">F16+H16</f>
        <v>140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390</v>
      </c>
      <c r="G17" s="7">
        <f t="shared" si="0"/>
        <v>0.42299349240780909</v>
      </c>
      <c r="H17" s="27">
        <v>1</v>
      </c>
      <c r="I17" s="7">
        <f t="shared" si="1"/>
        <v>1.0845986984815619E-3</v>
      </c>
      <c r="J17" s="18">
        <f t="shared" si="2"/>
        <v>391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30</v>
      </c>
      <c r="G18" s="7">
        <f t="shared" si="0"/>
        <v>3.2537960954446853E-2</v>
      </c>
      <c r="H18" s="12">
        <v>0</v>
      </c>
      <c r="I18" s="7">
        <f t="shared" si="1"/>
        <v>0</v>
      </c>
      <c r="J18" s="18">
        <f t="shared" si="2"/>
        <v>30</v>
      </c>
      <c r="K18" s="20"/>
      <c r="L18" s="15"/>
      <c r="M18" s="53"/>
      <c r="N18" s="54"/>
      <c r="O18" s="54"/>
      <c r="P18" s="54"/>
      <c r="Q18" s="59"/>
    </row>
    <row r="24" spans="1:17" ht="16.5" x14ac:dyDescent="0.25">
      <c r="B24" s="42" t="s">
        <v>48</v>
      </c>
      <c r="C24" s="42"/>
      <c r="D24" s="42"/>
      <c r="E24" s="42"/>
      <c r="F24" s="42"/>
      <c r="G24" s="42"/>
      <c r="H24" s="42"/>
      <c r="I24" s="42"/>
      <c r="J24" s="42"/>
      <c r="K24" s="43"/>
      <c r="L24" s="44"/>
      <c r="M24" s="43"/>
      <c r="N24" s="43"/>
      <c r="O24" s="43"/>
      <c r="P24" s="43"/>
      <c r="Q24" s="14"/>
    </row>
    <row r="25" spans="1:17" ht="16.5" x14ac:dyDescent="0.3">
      <c r="B25" s="39"/>
      <c r="C25" s="40"/>
      <c r="D25" s="41"/>
      <c r="E25" s="41"/>
      <c r="F25" s="41"/>
      <c r="G25" s="41"/>
      <c r="H25" s="41"/>
      <c r="I25" s="41"/>
      <c r="J25" s="41"/>
    </row>
    <row r="26" spans="1:17" ht="16.5" x14ac:dyDescent="0.25">
      <c r="B26" s="114" t="s">
        <v>49</v>
      </c>
      <c r="C26" s="114"/>
      <c r="D26" s="114"/>
      <c r="E26" s="114"/>
      <c r="F26" s="114"/>
      <c r="G26" s="114"/>
      <c r="H26" s="115"/>
      <c r="I26" s="41"/>
      <c r="J26" s="41"/>
    </row>
    <row r="27" spans="1:17" ht="16.5" x14ac:dyDescent="0.25">
      <c r="B27" s="39"/>
      <c r="C27" s="41"/>
      <c r="D27" s="41"/>
      <c r="E27" s="41"/>
      <c r="F27" s="41"/>
      <c r="G27" s="41"/>
      <c r="H27" s="41"/>
      <c r="I27" s="41"/>
      <c r="J27" s="41"/>
    </row>
    <row r="28" spans="1:17" ht="16.5" x14ac:dyDescent="0.25">
      <c r="B28" s="116" t="s">
        <v>47</v>
      </c>
      <c r="C28" s="116"/>
      <c r="D28" s="116"/>
      <c r="E28" s="116"/>
      <c r="F28" s="116"/>
      <c r="G28" s="116"/>
      <c r="H28" s="116"/>
      <c r="I28" s="116"/>
      <c r="J28" s="38"/>
    </row>
  </sheetData>
  <mergeCells count="31">
    <mergeCell ref="B26:H26"/>
    <mergeCell ref="B28:I28"/>
    <mergeCell ref="M14:Q18"/>
    <mergeCell ref="E9:J9"/>
    <mergeCell ref="E13:G13"/>
    <mergeCell ref="H12:J12"/>
    <mergeCell ref="M10:M13"/>
    <mergeCell ref="N10:N13"/>
    <mergeCell ref="A14:D18"/>
    <mergeCell ref="C9:C13"/>
    <mergeCell ref="D9:D13"/>
    <mergeCell ref="E11:J11"/>
    <mergeCell ref="H13:J13"/>
    <mergeCell ref="E12:G12"/>
    <mergeCell ref="E10:J10"/>
    <mergeCell ref="B2:Q2"/>
    <mergeCell ref="B3:Q3"/>
    <mergeCell ref="B4:Q4"/>
    <mergeCell ref="A7:B8"/>
    <mergeCell ref="C7:C8"/>
    <mergeCell ref="D7:D8"/>
    <mergeCell ref="K7:K8"/>
    <mergeCell ref="M7:P7"/>
    <mergeCell ref="E7:J8"/>
    <mergeCell ref="L7:L13"/>
    <mergeCell ref="O10:O13"/>
    <mergeCell ref="P10:P13"/>
    <mergeCell ref="Q10:Q13"/>
    <mergeCell ref="K10:K13"/>
    <mergeCell ref="A9:A13"/>
    <mergeCell ref="B9:B13"/>
  </mergeCells>
  <pageMargins left="0" right="0" top="0.25" bottom="0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8"/>
  <sheetViews>
    <sheetView tabSelected="1" topLeftCell="A7" zoomScaleNormal="100" workbookViewId="0">
      <selection activeCell="B22" sqref="B22:P28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12.5703125" style="1" customWidth="1"/>
    <col min="14" max="14" width="10.28515625" style="1" customWidth="1"/>
    <col min="15" max="15" width="10.42578125" style="1" customWidth="1"/>
    <col min="16" max="16" width="11.140625" style="1" customWidth="1"/>
    <col min="17" max="17" width="16.710937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34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3495</v>
      </c>
      <c r="D9" s="109">
        <v>2186</v>
      </c>
      <c r="E9" s="63">
        <f>E13</f>
        <v>1213</v>
      </c>
      <c r="F9" s="64"/>
      <c r="G9" s="64"/>
      <c r="H9" s="64"/>
      <c r="I9" s="64"/>
      <c r="J9" s="65"/>
      <c r="K9" s="33">
        <f>P9+Q9</f>
        <v>96</v>
      </c>
      <c r="L9" s="96"/>
      <c r="M9" s="32">
        <f>N9+O9+P9</f>
        <v>215</v>
      </c>
      <c r="N9" s="29">
        <v>155</v>
      </c>
      <c r="O9" s="29">
        <v>7</v>
      </c>
      <c r="P9" s="30">
        <v>53</v>
      </c>
      <c r="Q9" s="31">
        <v>43</v>
      </c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1218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>
        <v>1213</v>
      </c>
      <c r="F13" s="79"/>
      <c r="G13" s="80"/>
      <c r="H13" s="78">
        <v>5</v>
      </c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>
        <v>467</v>
      </c>
      <c r="G15" s="7">
        <f>IFERROR(F15/$E$13,"")</f>
        <v>0.38499587798845836</v>
      </c>
      <c r="H15" s="27">
        <v>3</v>
      </c>
      <c r="I15" s="7">
        <f>IFERROR(H15/$E$13,"")</f>
        <v>2.4732069249793899E-3</v>
      </c>
      <c r="J15" s="18">
        <f>F15+H15</f>
        <v>470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>
        <v>278</v>
      </c>
      <c r="G16" s="7">
        <f t="shared" ref="G16:G18" si="0">IFERROR(F16/$E$13,"")</f>
        <v>0.22918384171475681</v>
      </c>
      <c r="H16" s="27">
        <v>0</v>
      </c>
      <c r="I16" s="7">
        <f t="shared" ref="I16:I18" si="1">IFERROR(H16/$E$13,"")</f>
        <v>0</v>
      </c>
      <c r="J16" s="18">
        <f t="shared" ref="J16:J18" si="2">F16+H16</f>
        <v>278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>
        <v>432</v>
      </c>
      <c r="G17" s="7">
        <f t="shared" si="0"/>
        <v>0.35614179719703215</v>
      </c>
      <c r="H17" s="27">
        <v>2</v>
      </c>
      <c r="I17" s="7">
        <f t="shared" si="1"/>
        <v>1.6488046166529267E-3</v>
      </c>
      <c r="J17" s="18">
        <f t="shared" si="2"/>
        <v>434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>
        <v>36</v>
      </c>
      <c r="G18" s="7">
        <f t="shared" si="0"/>
        <v>2.967848309975268E-2</v>
      </c>
      <c r="H18" s="12">
        <v>0</v>
      </c>
      <c r="I18" s="7">
        <f t="shared" si="1"/>
        <v>0</v>
      </c>
      <c r="J18" s="18">
        <f t="shared" si="2"/>
        <v>36</v>
      </c>
      <c r="K18" s="20"/>
      <c r="L18" s="15"/>
      <c r="M18" s="53"/>
      <c r="N18" s="54"/>
      <c r="O18" s="54"/>
      <c r="P18" s="54"/>
      <c r="Q18" s="59"/>
    </row>
  </sheetData>
  <mergeCells count="29"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K10:K13"/>
    <mergeCell ref="M10:M13"/>
    <mergeCell ref="N10:N13"/>
    <mergeCell ref="O10:O13"/>
    <mergeCell ref="B2:Q2"/>
    <mergeCell ref="B3:Q3"/>
    <mergeCell ref="B4:Q4"/>
    <mergeCell ref="A7:B8"/>
    <mergeCell ref="C7:C8"/>
    <mergeCell ref="D7:D8"/>
    <mergeCell ref="E7:J8"/>
    <mergeCell ref="L7:L13"/>
    <mergeCell ref="P10:P13"/>
    <mergeCell ref="Q10:Q13"/>
    <mergeCell ref="E11:J11"/>
    <mergeCell ref="E12:G12"/>
    <mergeCell ref="H12:J12"/>
    <mergeCell ref="E13:G13"/>
    <mergeCell ref="H13:J13"/>
    <mergeCell ref="E10:J10"/>
  </mergeCells>
  <printOptions horizontalCentered="1"/>
  <pageMargins left="0" right="0" top="0.25" bottom="0" header="0.3" footer="0.3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11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7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>IFERROR(F18/$E$13,"")</f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3" spans="1:17" ht="14.45" customHeight="1" x14ac:dyDescent="0.25">
      <c r="C23" s="117"/>
      <c r="D23" s="117"/>
      <c r="E23" s="117"/>
      <c r="F23" s="117"/>
      <c r="G23" s="117"/>
      <c r="H23" s="117"/>
      <c r="I23" s="117"/>
      <c r="J23" s="117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C23:J2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36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7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>IFERROR(F18/$E$13,"")</f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19"/>
      <c r="C21" s="119"/>
      <c r="D21" s="119"/>
      <c r="E21" s="119"/>
      <c r="F21" s="119"/>
      <c r="G21" s="119"/>
      <c r="H21" s="11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scale="6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19"/>
      <c r="C21" s="119"/>
      <c r="D21" s="119"/>
      <c r="E21" s="119"/>
      <c r="F21" s="119"/>
      <c r="G21" s="119"/>
      <c r="H21" s="11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ageMargins left="0" right="0" top="0.25" bottom="0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38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 t="shared" ref="G15:G18" si="0"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si="0"/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ht="14.45" customHeight="1" x14ac:dyDescent="0.25">
      <c r="B21" s="119" t="s">
        <v>30</v>
      </c>
      <c r="C21" s="119"/>
      <c r="D21" s="119"/>
      <c r="E21" s="119"/>
      <c r="F21" s="119"/>
      <c r="G21" s="119"/>
      <c r="H21" s="11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E13:G13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1:H21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</mergeCells>
  <printOptions horizontalCentered="1"/>
  <pageMargins left="0" right="0" top="0.25" bottom="0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4.14062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4.28515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1406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39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 t="s">
        <v>15</v>
      </c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1" spans="1:17" x14ac:dyDescent="0.25">
      <c r="B21" s="119"/>
      <c r="C21" s="119"/>
      <c r="D21" s="119"/>
      <c r="E21" s="119"/>
      <c r="F21" s="119"/>
      <c r="G21" s="119"/>
      <c r="H21" s="119"/>
    </row>
    <row r="22" spans="1:17" x14ac:dyDescent="0.25">
      <c r="C22" s="119"/>
      <c r="D22" s="119"/>
      <c r="E22" s="119"/>
      <c r="F22" s="119"/>
      <c r="G22" s="119"/>
      <c r="H22" s="119"/>
      <c r="I22" s="119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1">
    <mergeCell ref="C22:I22"/>
    <mergeCell ref="B21:H21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H13:J13"/>
    <mergeCell ref="B2:Q2"/>
    <mergeCell ref="B3:Q3"/>
    <mergeCell ref="B4:Q4"/>
    <mergeCell ref="A7:B8"/>
    <mergeCell ref="C7:C8"/>
    <mergeCell ref="D7:D8"/>
    <mergeCell ref="E7:J8"/>
    <mergeCell ref="L7:L13"/>
    <mergeCell ref="N10:N13"/>
    <mergeCell ref="O10:O13"/>
    <mergeCell ref="P10:P13"/>
    <mergeCell ref="Q10:Q13"/>
    <mergeCell ref="E11:J11"/>
    <mergeCell ref="E12:G12"/>
    <mergeCell ref="H12:J12"/>
    <mergeCell ref="E13:G13"/>
  </mergeCells>
  <printOptions horizontalCentered="1"/>
  <pageMargins left="0" right="0" top="0.25" bottom="0" header="0.3" footer="0.3"/>
  <pageSetup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25"/>
  <sheetViews>
    <sheetView topLeftCell="B1" zoomScaleSheetLayoutView="100" workbookViewId="0">
      <selection activeCell="B3" sqref="B3:Q3"/>
    </sheetView>
  </sheetViews>
  <sheetFormatPr defaultColWidth="9.140625" defaultRowHeight="15" x14ac:dyDescent="0.25"/>
  <cols>
    <col min="1" max="1" width="3.42578125" style="1" customWidth="1"/>
    <col min="2" max="2" width="20.85546875" style="5" customWidth="1"/>
    <col min="3" max="3" width="17.28515625" style="1" customWidth="1"/>
    <col min="4" max="4" width="11.85546875" style="1" customWidth="1"/>
    <col min="5" max="5" width="19" style="1" customWidth="1"/>
    <col min="6" max="6" width="8.7109375" style="1" customWidth="1"/>
    <col min="7" max="7" width="7.7109375" style="1" customWidth="1"/>
    <col min="8" max="8" width="9.140625" style="1" customWidth="1"/>
    <col min="9" max="9" width="7.7109375" style="1" customWidth="1"/>
    <col min="10" max="10" width="12.42578125" style="1" customWidth="1"/>
    <col min="11" max="11" width="18.140625" style="1" customWidth="1"/>
    <col min="12" max="12" width="3.7109375" style="1" customWidth="1"/>
    <col min="13" max="13" width="9.42578125" style="1" customWidth="1"/>
    <col min="14" max="14" width="8.85546875" style="1" customWidth="1"/>
    <col min="15" max="15" width="10.42578125" style="1" customWidth="1"/>
    <col min="16" max="16" width="10" style="1" customWidth="1"/>
    <col min="17" max="17" width="15.5703125" style="1" customWidth="1"/>
    <col min="18" max="16384" width="9.140625" style="3"/>
  </cols>
  <sheetData>
    <row r="2" spans="1:20" ht="18" x14ac:dyDescent="0.25">
      <c r="B2" s="82" t="s">
        <v>22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20" ht="18" x14ac:dyDescent="0.25">
      <c r="B3" s="82" t="s">
        <v>40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2"/>
      <c r="S3" s="2"/>
      <c r="T3" s="2"/>
    </row>
    <row r="4" spans="1:20" ht="18" x14ac:dyDescent="0.35">
      <c r="B4" s="83" t="s">
        <v>23</v>
      </c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4"/>
      <c r="S4" s="4"/>
      <c r="T4" s="4"/>
    </row>
    <row r="6" spans="1:20" ht="15.75" thickBot="1" x14ac:dyDescent="0.3"/>
    <row r="7" spans="1:20" ht="51" customHeight="1" x14ac:dyDescent="0.25">
      <c r="A7" s="84" t="s">
        <v>13</v>
      </c>
      <c r="B7" s="85"/>
      <c r="C7" s="85" t="s">
        <v>0</v>
      </c>
      <c r="D7" s="49"/>
      <c r="E7" s="89" t="s">
        <v>1</v>
      </c>
      <c r="F7" s="90"/>
      <c r="G7" s="90"/>
      <c r="H7" s="90"/>
      <c r="I7" s="90"/>
      <c r="J7" s="91"/>
      <c r="K7" s="112" t="s">
        <v>11</v>
      </c>
      <c r="L7" s="95" t="s">
        <v>12</v>
      </c>
      <c r="M7" s="48" t="s">
        <v>10</v>
      </c>
      <c r="N7" s="49"/>
      <c r="O7" s="49"/>
      <c r="P7" s="50"/>
      <c r="Q7" s="21" t="s">
        <v>9</v>
      </c>
    </row>
    <row r="8" spans="1:20" ht="43.5" customHeight="1" thickBot="1" x14ac:dyDescent="0.3">
      <c r="A8" s="86"/>
      <c r="B8" s="87"/>
      <c r="C8" s="87"/>
      <c r="D8" s="88"/>
      <c r="E8" s="92"/>
      <c r="F8" s="93"/>
      <c r="G8" s="93"/>
      <c r="H8" s="93"/>
      <c r="I8" s="93"/>
      <c r="J8" s="94"/>
      <c r="K8" s="113"/>
      <c r="L8" s="96"/>
      <c r="M8" s="16" t="s">
        <v>0</v>
      </c>
      <c r="N8" s="10" t="s">
        <v>16</v>
      </c>
      <c r="O8" s="10" t="s">
        <v>1</v>
      </c>
      <c r="P8" s="25" t="s">
        <v>11</v>
      </c>
      <c r="Q8" s="22" t="s">
        <v>11</v>
      </c>
    </row>
    <row r="9" spans="1:20" ht="33" customHeight="1" x14ac:dyDescent="0.25">
      <c r="A9" s="103" t="s">
        <v>14</v>
      </c>
      <c r="B9" s="66" t="s">
        <v>21</v>
      </c>
      <c r="C9" s="106">
        <f>D9+E9+K9</f>
        <v>0</v>
      </c>
      <c r="D9" s="109"/>
      <c r="E9" s="63">
        <f>E13</f>
        <v>0</v>
      </c>
      <c r="F9" s="64"/>
      <c r="G9" s="64"/>
      <c r="H9" s="64"/>
      <c r="I9" s="64"/>
      <c r="J9" s="65"/>
      <c r="K9" s="33">
        <f>P9+Q9</f>
        <v>0</v>
      </c>
      <c r="L9" s="96"/>
      <c r="M9" s="32">
        <f>N9+O9+P9</f>
        <v>0</v>
      </c>
      <c r="N9" s="29"/>
      <c r="O9" s="29"/>
      <c r="P9" s="30"/>
      <c r="Q9" s="31"/>
    </row>
    <row r="10" spans="1:20" ht="38.25" customHeight="1" x14ac:dyDescent="0.25">
      <c r="A10" s="104"/>
      <c r="B10" s="67"/>
      <c r="C10" s="107"/>
      <c r="D10" s="110"/>
      <c r="E10" s="75" t="s">
        <v>18</v>
      </c>
      <c r="F10" s="76"/>
      <c r="G10" s="76"/>
      <c r="H10" s="76"/>
      <c r="I10" s="76"/>
      <c r="J10" s="77"/>
      <c r="K10" s="97"/>
      <c r="L10" s="96"/>
      <c r="M10" s="100"/>
      <c r="N10" s="69"/>
      <c r="O10" s="69"/>
      <c r="P10" s="72"/>
      <c r="Q10" s="60"/>
    </row>
    <row r="11" spans="1:20" ht="24" customHeight="1" x14ac:dyDescent="0.25">
      <c r="A11" s="104"/>
      <c r="B11" s="67"/>
      <c r="C11" s="107"/>
      <c r="D11" s="110"/>
      <c r="E11" s="63">
        <f>E13+H13</f>
        <v>0</v>
      </c>
      <c r="F11" s="64"/>
      <c r="G11" s="64"/>
      <c r="H11" s="64"/>
      <c r="I11" s="64"/>
      <c r="J11" s="65"/>
      <c r="K11" s="98"/>
      <c r="L11" s="96"/>
      <c r="M11" s="101"/>
      <c r="N11" s="70"/>
      <c r="O11" s="70"/>
      <c r="P11" s="73"/>
      <c r="Q11" s="61"/>
    </row>
    <row r="12" spans="1:20" ht="31.5" customHeight="1" x14ac:dyDescent="0.25">
      <c r="A12" s="104"/>
      <c r="B12" s="67"/>
      <c r="C12" s="107"/>
      <c r="D12" s="110"/>
      <c r="E12" s="75" t="s">
        <v>19</v>
      </c>
      <c r="F12" s="76"/>
      <c r="G12" s="77"/>
      <c r="H12" s="75" t="s">
        <v>20</v>
      </c>
      <c r="I12" s="76"/>
      <c r="J12" s="77"/>
      <c r="K12" s="98"/>
      <c r="L12" s="96"/>
      <c r="M12" s="101"/>
      <c r="N12" s="70"/>
      <c r="O12" s="70"/>
      <c r="P12" s="73"/>
      <c r="Q12" s="61"/>
    </row>
    <row r="13" spans="1:20" ht="31.5" customHeight="1" thickBot="1" x14ac:dyDescent="0.3">
      <c r="A13" s="105"/>
      <c r="B13" s="68"/>
      <c r="C13" s="108"/>
      <c r="D13" s="111"/>
      <c r="E13" s="78"/>
      <c r="F13" s="79"/>
      <c r="G13" s="80"/>
      <c r="H13" s="78"/>
      <c r="I13" s="79"/>
      <c r="J13" s="80"/>
      <c r="K13" s="99"/>
      <c r="L13" s="96"/>
      <c r="M13" s="102"/>
      <c r="N13" s="71"/>
      <c r="O13" s="71"/>
      <c r="P13" s="74"/>
      <c r="Q13" s="62"/>
    </row>
    <row r="14" spans="1:20" x14ac:dyDescent="0.25">
      <c r="A14" s="51"/>
      <c r="B14" s="52"/>
      <c r="C14" s="52"/>
      <c r="D14" s="52"/>
      <c r="E14" s="9" t="s">
        <v>4</v>
      </c>
      <c r="F14" s="9" t="s">
        <v>2</v>
      </c>
      <c r="G14" s="9" t="s">
        <v>3</v>
      </c>
      <c r="H14" s="9" t="s">
        <v>2</v>
      </c>
      <c r="I14" s="9" t="s">
        <v>3</v>
      </c>
      <c r="J14" s="23" t="s">
        <v>17</v>
      </c>
      <c r="K14" s="19"/>
      <c r="L14" s="13"/>
      <c r="M14" s="55"/>
      <c r="N14" s="56"/>
      <c r="O14" s="56"/>
      <c r="P14" s="56"/>
      <c r="Q14" s="57"/>
    </row>
    <row r="15" spans="1:20" x14ac:dyDescent="0.25">
      <c r="A15" s="51"/>
      <c r="B15" s="52"/>
      <c r="C15" s="52"/>
      <c r="D15" s="52"/>
      <c r="E15" s="6" t="s">
        <v>5</v>
      </c>
      <c r="F15" s="27"/>
      <c r="G15" s="7" t="str">
        <f>IFERROR(F15/$E$13,"")</f>
        <v/>
      </c>
      <c r="H15" s="26"/>
      <c r="I15" s="24" t="str">
        <f>IFERROR(H15/$H$13,"")</f>
        <v/>
      </c>
      <c r="J15" s="18">
        <f>F15+H15</f>
        <v>0</v>
      </c>
      <c r="K15" s="19"/>
      <c r="L15" s="14"/>
      <c r="M15" s="51"/>
      <c r="N15" s="52"/>
      <c r="O15" s="52"/>
      <c r="P15" s="52"/>
      <c r="Q15" s="58"/>
    </row>
    <row r="16" spans="1:20" x14ac:dyDescent="0.25">
      <c r="A16" s="51"/>
      <c r="B16" s="52"/>
      <c r="C16" s="52"/>
      <c r="D16" s="52"/>
      <c r="E16" s="6" t="s">
        <v>6</v>
      </c>
      <c r="F16" s="27"/>
      <c r="G16" s="7" t="str">
        <f t="shared" ref="G16:G18" si="0">IFERROR(F16/$E$13,"")</f>
        <v/>
      </c>
      <c r="H16" s="26"/>
      <c r="I16" s="24" t="str">
        <f t="shared" ref="I16:I18" si="1">IFERROR(H16/$H$13,"")</f>
        <v/>
      </c>
      <c r="J16" s="18">
        <f t="shared" ref="J16:J18" si="2">F16+H16</f>
        <v>0</v>
      </c>
      <c r="K16" s="19"/>
      <c r="L16" s="14"/>
      <c r="M16" s="51"/>
      <c r="N16" s="52"/>
      <c r="O16" s="52"/>
      <c r="P16" s="52"/>
      <c r="Q16" s="58"/>
    </row>
    <row r="17" spans="1:17" x14ac:dyDescent="0.25">
      <c r="A17" s="51"/>
      <c r="B17" s="52"/>
      <c r="C17" s="52"/>
      <c r="D17" s="52"/>
      <c r="E17" s="6" t="s">
        <v>7</v>
      </c>
      <c r="F17" s="27"/>
      <c r="G17" s="7" t="str">
        <f t="shared" si="0"/>
        <v/>
      </c>
      <c r="H17" s="26"/>
      <c r="I17" s="24" t="str">
        <f t="shared" si="1"/>
        <v/>
      </c>
      <c r="J17" s="18">
        <f t="shared" si="2"/>
        <v>0</v>
      </c>
      <c r="K17" s="19"/>
      <c r="L17" s="14"/>
      <c r="M17" s="51"/>
      <c r="N17" s="52"/>
      <c r="O17" s="52"/>
      <c r="P17" s="52"/>
      <c r="Q17" s="58"/>
    </row>
    <row r="18" spans="1:17" ht="15.75" thickBot="1" x14ac:dyDescent="0.3">
      <c r="A18" s="53"/>
      <c r="B18" s="54"/>
      <c r="C18" s="54"/>
      <c r="D18" s="54"/>
      <c r="E18" s="11" t="s">
        <v>8</v>
      </c>
      <c r="F18" s="12"/>
      <c r="G18" s="7" t="str">
        <f t="shared" si="0"/>
        <v/>
      </c>
      <c r="H18" s="26"/>
      <c r="I18" s="24" t="str">
        <f t="shared" si="1"/>
        <v/>
      </c>
      <c r="J18" s="18">
        <f t="shared" si="2"/>
        <v>0</v>
      </c>
      <c r="K18" s="20"/>
      <c r="L18" s="15"/>
      <c r="M18" s="53"/>
      <c r="N18" s="54"/>
      <c r="O18" s="54"/>
      <c r="P18" s="54"/>
      <c r="Q18" s="59"/>
    </row>
    <row r="20" spans="1:17" x14ac:dyDescent="0.25">
      <c r="D20" s="120"/>
      <c r="E20" s="120"/>
      <c r="F20" s="120"/>
      <c r="G20" s="120"/>
      <c r="H20" s="120"/>
      <c r="I20" s="120"/>
      <c r="J20" s="120"/>
      <c r="K20" s="120"/>
    </row>
    <row r="24" spans="1:17" x14ac:dyDescent="0.25">
      <c r="F24" s="14"/>
      <c r="G24" s="14"/>
      <c r="H24" s="14"/>
      <c r="I24" s="14"/>
      <c r="J24" s="14"/>
      <c r="K24" s="14"/>
      <c r="M24" s="14"/>
      <c r="N24" s="14"/>
      <c r="O24" s="14"/>
      <c r="P24" s="14"/>
      <c r="Q24" s="14"/>
    </row>
    <row r="25" spans="1:17" x14ac:dyDescent="0.25">
      <c r="C25" s="17"/>
    </row>
  </sheetData>
  <mergeCells count="30">
    <mergeCell ref="D20:K20"/>
    <mergeCell ref="A14:D18"/>
    <mergeCell ref="M14:Q18"/>
    <mergeCell ref="K7:K8"/>
    <mergeCell ref="M7:P7"/>
    <mergeCell ref="E9:J9"/>
    <mergeCell ref="A9:A13"/>
    <mergeCell ref="B9:B13"/>
    <mergeCell ref="C9:C13"/>
    <mergeCell ref="D9:D13"/>
    <mergeCell ref="E10:J10"/>
    <mergeCell ref="K10:K13"/>
    <mergeCell ref="M10:M13"/>
    <mergeCell ref="N10:N13"/>
    <mergeCell ref="O10:O13"/>
    <mergeCell ref="P10:P13"/>
    <mergeCell ref="Q10:Q13"/>
    <mergeCell ref="B2:Q2"/>
    <mergeCell ref="B3:Q3"/>
    <mergeCell ref="B4:Q4"/>
    <mergeCell ref="A7:B8"/>
    <mergeCell ref="C7:C8"/>
    <mergeCell ref="D7:D8"/>
    <mergeCell ref="E7:J8"/>
    <mergeCell ref="L7:L13"/>
    <mergeCell ref="E11:J11"/>
    <mergeCell ref="E12:G12"/>
    <mergeCell ref="H12:J12"/>
    <mergeCell ref="E13:G13"/>
    <mergeCell ref="H13:J13"/>
  </mergeCells>
  <pageMargins left="0" right="0" top="0.25" bottom="0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</vt:i4>
      </vt:variant>
    </vt:vector>
  </HeadingPairs>
  <TitlesOfParts>
    <vt:vector size="20" baseType="lpstr">
      <vt:lpstr>Ե-01</vt:lpstr>
      <vt:lpstr>Ե-02</vt:lpstr>
      <vt:lpstr>Ե-03</vt:lpstr>
      <vt:lpstr>Ե-04</vt:lpstr>
      <vt:lpstr>Ե-05</vt:lpstr>
      <vt:lpstr>Ե-06</vt:lpstr>
      <vt:lpstr>Ե-07</vt:lpstr>
      <vt:lpstr>Ե-08</vt:lpstr>
      <vt:lpstr>Ե-09</vt:lpstr>
      <vt:lpstr>Ե-10</vt:lpstr>
      <vt:lpstr>Ե-11</vt:lpstr>
      <vt:lpstr>Ե-12</vt:lpstr>
      <vt:lpstr>Ե_1-ին եռ.</vt:lpstr>
      <vt:lpstr>Ե_2-րդ եռ.</vt:lpstr>
      <vt:lpstr>Ե_3-րդ եռ.</vt:lpstr>
      <vt:lpstr>Ե_4-րդ եռ.</vt:lpstr>
      <vt:lpstr>Ե_1-ին կիս.</vt:lpstr>
      <vt:lpstr>Ե_2-րդ կիս.</vt:lpstr>
      <vt:lpstr>2021-տարեկան</vt:lpstr>
      <vt:lpstr>'Ե-09'!Print_Area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Armine.Xachatryan</cp:lastModifiedBy>
  <cp:lastPrinted>2022-04-11T11:46:21Z</cp:lastPrinted>
  <dcterms:created xsi:type="dcterms:W3CDTF">2017-02-24T10:04:03Z</dcterms:created>
  <dcterms:modified xsi:type="dcterms:W3CDTF">2022-05-05T12:43:17Z</dcterms:modified>
</cp:coreProperties>
</file>