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2022-HASHVETVUTYUNNER\03-mart-2022-Armine\"/>
    </mc:Choice>
  </mc:AlternateContent>
  <bookViews>
    <workbookView xWindow="0" yWindow="0" windowWidth="28800" windowHeight="11430" tabRatio="877" activeTab="2"/>
  </bookViews>
  <sheets>
    <sheet name="Մ-01" sheetId="24" r:id="rId1"/>
    <sheet name="Մ-02" sheetId="23" r:id="rId2"/>
    <sheet name="Մ-03" sheetId="22" r:id="rId3"/>
    <sheet name="Մ-04" sheetId="21" r:id="rId4"/>
    <sheet name="Մ-05" sheetId="25" r:id="rId5"/>
    <sheet name="06" sheetId="26" r:id="rId6"/>
    <sheet name="Մ-07" sheetId="7" r:id="rId7"/>
    <sheet name="Մ-08" sheetId="8" r:id="rId8"/>
    <sheet name="Մ-09" sheetId="9" r:id="rId9"/>
    <sheet name="Մ-10" sheetId="10" r:id="rId10"/>
    <sheet name="Մ-11" sheetId="11" r:id="rId11"/>
    <sheet name="Մ-12" sheetId="12" r:id="rId12"/>
    <sheet name="Մ-1-ին Եռ." sheetId="15" r:id="rId13"/>
    <sheet name="Մ-2-րդ Եռ." sheetId="16" r:id="rId14"/>
    <sheet name="Մ-3-րդ Եռ." sheetId="17" r:id="rId15"/>
    <sheet name="Մ-4-րդ Եռ." sheetId="18" r:id="rId16"/>
    <sheet name="Մ-1-ին կիս." sheetId="19" r:id="rId17"/>
    <sheet name="Մ-2-րդ կիս." sheetId="20" r:id="rId18"/>
    <sheet name="2021" sheetId="13" r:id="rId19"/>
  </sheets>
  <definedNames>
    <definedName name="_xlnm.Print_Area" localSheetId="0">'Մ-01'!$A$1:$S$36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5" i="15" l="1"/>
  <c r="N36" i="15"/>
  <c r="N34" i="15"/>
  <c r="L35" i="15"/>
  <c r="L36" i="15"/>
  <c r="L34" i="15"/>
  <c r="M28" i="15"/>
  <c r="L28" i="15"/>
  <c r="L29" i="15"/>
  <c r="M27" i="15"/>
  <c r="N27" i="15"/>
  <c r="O27" i="15"/>
  <c r="L27" i="15"/>
  <c r="R31" i="15"/>
  <c r="S30" i="15"/>
  <c r="S29" i="15"/>
  <c r="Q30" i="15"/>
  <c r="Q29" i="15"/>
  <c r="P29" i="15"/>
  <c r="Q28" i="15"/>
  <c r="P28" i="15"/>
  <c r="J9" i="15"/>
  <c r="K9" i="15"/>
  <c r="I9" i="15"/>
  <c r="H9" i="15"/>
  <c r="G9" i="15"/>
  <c r="E15" i="15"/>
  <c r="F15" i="15"/>
  <c r="E14" i="15"/>
  <c r="F14" i="15"/>
  <c r="E12" i="15"/>
  <c r="F12" i="15"/>
  <c r="E10" i="15"/>
  <c r="F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10" i="15"/>
  <c r="P8" i="8" l="1"/>
  <c r="N9" i="23" l="1"/>
  <c r="N35" i="18" l="1"/>
  <c r="N36" i="18"/>
  <c r="N34" i="18"/>
  <c r="L35" i="18"/>
  <c r="L36" i="18"/>
  <c r="L34" i="18"/>
  <c r="R31" i="18"/>
  <c r="S30" i="18"/>
  <c r="S29" i="18"/>
  <c r="Q29" i="18"/>
  <c r="Q30" i="18"/>
  <c r="Q28" i="18"/>
  <c r="P29" i="18"/>
  <c r="P28" i="18"/>
  <c r="M28" i="18"/>
  <c r="M27" i="18"/>
  <c r="N27" i="18"/>
  <c r="O27" i="18"/>
  <c r="L28" i="18"/>
  <c r="L29" i="18"/>
  <c r="L27" i="18"/>
  <c r="G9" i="18"/>
  <c r="H9" i="18"/>
  <c r="I9" i="18"/>
  <c r="J9" i="18"/>
  <c r="K9" i="18"/>
  <c r="E14" i="18"/>
  <c r="F14" i="18"/>
  <c r="E15" i="18"/>
  <c r="F15" i="18"/>
  <c r="E12" i="18"/>
  <c r="F12" i="18"/>
  <c r="E10" i="18"/>
  <c r="F10" i="18"/>
  <c r="D10" i="18"/>
  <c r="D11" i="18"/>
  <c r="D12" i="18"/>
  <c r="D13" i="18"/>
  <c r="D14" i="18"/>
  <c r="D15" i="18"/>
  <c r="D16" i="18"/>
  <c r="D17" i="18"/>
  <c r="D18" i="18"/>
  <c r="D19" i="18"/>
  <c r="D20" i="18"/>
  <c r="D21" i="18"/>
  <c r="D22" i="18"/>
  <c r="D23" i="18"/>
  <c r="D24" i="18"/>
  <c r="D25" i="18"/>
  <c r="Q8" i="10" l="1"/>
  <c r="C29" i="7" l="1"/>
  <c r="C28" i="7"/>
  <c r="C27" i="7"/>
  <c r="M11" i="7"/>
  <c r="L11" i="7"/>
  <c r="N9" i="7"/>
  <c r="F9" i="7"/>
  <c r="E9" i="7"/>
  <c r="D9" i="7"/>
  <c r="R8" i="7"/>
  <c r="Q8" i="7"/>
  <c r="P8" i="7"/>
  <c r="K8" i="7"/>
  <c r="I8" i="7"/>
  <c r="G8" i="7"/>
  <c r="D8" i="7" l="1"/>
  <c r="L9" i="7"/>
  <c r="L8" i="7" s="1"/>
  <c r="C8" i="7" s="1"/>
  <c r="E10" i="17" l="1"/>
  <c r="E10" i="20" s="1"/>
  <c r="F10" i="17"/>
  <c r="F10" i="20" s="1"/>
  <c r="N35" i="17" l="1"/>
  <c r="N35" i="20" s="1"/>
  <c r="N36" i="17"/>
  <c r="N36" i="20" s="1"/>
  <c r="N34" i="17"/>
  <c r="N34" i="20" s="1"/>
  <c r="L35" i="17"/>
  <c r="L35" i="20" s="1"/>
  <c r="L36" i="17"/>
  <c r="L36" i="20" s="1"/>
  <c r="L34" i="17"/>
  <c r="L34" i="20" s="1"/>
  <c r="S30" i="17"/>
  <c r="S30" i="20" s="1"/>
  <c r="S29" i="17"/>
  <c r="S29" i="20" s="1"/>
  <c r="R31" i="17"/>
  <c r="R31" i="20" s="1"/>
  <c r="Q28" i="17"/>
  <c r="Q28" i="20" s="1"/>
  <c r="Q30" i="17"/>
  <c r="Q30" i="20" s="1"/>
  <c r="Q29" i="17"/>
  <c r="Q29" i="20" s="1"/>
  <c r="P29" i="17"/>
  <c r="P29" i="20" s="1"/>
  <c r="P28" i="17"/>
  <c r="P28" i="20" s="1"/>
  <c r="M28" i="17"/>
  <c r="L28" i="17"/>
  <c r="L29" i="17"/>
  <c r="L29" i="20" s="1"/>
  <c r="M27" i="17"/>
  <c r="M27" i="20" s="1"/>
  <c r="N27" i="17"/>
  <c r="N9" i="17" s="1"/>
  <c r="O27" i="17"/>
  <c r="O27" i="20" s="1"/>
  <c r="L27" i="17"/>
  <c r="L27" i="20" s="1"/>
  <c r="P8" i="17"/>
  <c r="H9" i="17"/>
  <c r="H9" i="20" s="1"/>
  <c r="I9" i="17"/>
  <c r="I9" i="20" s="1"/>
  <c r="J9" i="17"/>
  <c r="J9" i="20" s="1"/>
  <c r="K9" i="17"/>
  <c r="G9" i="17"/>
  <c r="G9" i="20" s="1"/>
  <c r="E15" i="17"/>
  <c r="E15" i="20" s="1"/>
  <c r="F15" i="17"/>
  <c r="F15" i="20" s="1"/>
  <c r="E12" i="17"/>
  <c r="E12" i="20" s="1"/>
  <c r="F12" i="17"/>
  <c r="F12" i="20" s="1"/>
  <c r="E14" i="17"/>
  <c r="E14" i="20" s="1"/>
  <c r="F14" i="17"/>
  <c r="F14" i="20" s="1"/>
  <c r="D11" i="17"/>
  <c r="D11" i="20" s="1"/>
  <c r="D12" i="17"/>
  <c r="D12" i="20" s="1"/>
  <c r="D13" i="17"/>
  <c r="D13" i="20" s="1"/>
  <c r="D14" i="17"/>
  <c r="D14" i="20" s="1"/>
  <c r="D15" i="17"/>
  <c r="D15" i="20" s="1"/>
  <c r="D16" i="17"/>
  <c r="D16" i="20" s="1"/>
  <c r="D17" i="17"/>
  <c r="D17" i="20" s="1"/>
  <c r="D18" i="17"/>
  <c r="D18" i="20" s="1"/>
  <c r="D19" i="17"/>
  <c r="D19" i="20" s="1"/>
  <c r="D20" i="17"/>
  <c r="D20" i="20" s="1"/>
  <c r="D21" i="17"/>
  <c r="D21" i="20" s="1"/>
  <c r="D22" i="17"/>
  <c r="D22" i="20" s="1"/>
  <c r="D23" i="17"/>
  <c r="D23" i="20" s="1"/>
  <c r="D24" i="17"/>
  <c r="D24" i="20" s="1"/>
  <c r="D25" i="17"/>
  <c r="D25" i="20" s="1"/>
  <c r="D10" i="17"/>
  <c r="D10" i="20" s="1"/>
  <c r="E9" i="23"/>
  <c r="S31" i="12"/>
  <c r="R8" i="12" s="1"/>
  <c r="C29" i="12"/>
  <c r="C27" i="12"/>
  <c r="M11" i="12"/>
  <c r="L11" i="12"/>
  <c r="N9" i="12"/>
  <c r="F9" i="12"/>
  <c r="E9" i="12"/>
  <c r="D9" i="12"/>
  <c r="Q8" i="12"/>
  <c r="P8" i="12"/>
  <c r="K8" i="12"/>
  <c r="I8" i="12"/>
  <c r="G8" i="12"/>
  <c r="S31" i="11"/>
  <c r="C29" i="11"/>
  <c r="C27" i="11"/>
  <c r="M11" i="11"/>
  <c r="L11" i="11"/>
  <c r="N9" i="11"/>
  <c r="F9" i="11"/>
  <c r="E9" i="11"/>
  <c r="D9" i="11"/>
  <c r="Q8" i="11"/>
  <c r="P8" i="11"/>
  <c r="K8" i="11"/>
  <c r="I8" i="11"/>
  <c r="G8" i="11"/>
  <c r="S31" i="10"/>
  <c r="R8" i="10" s="1"/>
  <c r="C29" i="10"/>
  <c r="C27" i="10"/>
  <c r="M11" i="10"/>
  <c r="L11" i="10"/>
  <c r="N9" i="10"/>
  <c r="F9" i="10"/>
  <c r="E9" i="10"/>
  <c r="D9" i="10"/>
  <c r="P8" i="10"/>
  <c r="K8" i="10"/>
  <c r="I8" i="10"/>
  <c r="G8" i="10"/>
  <c r="S31" i="9"/>
  <c r="R8" i="9" s="1"/>
  <c r="C29" i="9"/>
  <c r="C27" i="9"/>
  <c r="M11" i="9"/>
  <c r="L11" i="9"/>
  <c r="N9" i="9"/>
  <c r="F9" i="9"/>
  <c r="E9" i="9"/>
  <c r="D9" i="9"/>
  <c r="Q8" i="9"/>
  <c r="P8" i="9"/>
  <c r="K8" i="9"/>
  <c r="I8" i="9"/>
  <c r="G8" i="9"/>
  <c r="S31" i="8"/>
  <c r="R8" i="8" s="1"/>
  <c r="C29" i="8"/>
  <c r="C27" i="8"/>
  <c r="M11" i="8"/>
  <c r="L11" i="8"/>
  <c r="N9" i="8"/>
  <c r="F9" i="8"/>
  <c r="E9" i="8"/>
  <c r="D9" i="8"/>
  <c r="Q8" i="8"/>
  <c r="K8" i="8"/>
  <c r="I8" i="8"/>
  <c r="G8" i="8"/>
  <c r="Q8" i="18" l="1"/>
  <c r="C29" i="18"/>
  <c r="N9" i="18"/>
  <c r="L11" i="18"/>
  <c r="D9" i="18"/>
  <c r="E9" i="18"/>
  <c r="M11" i="18"/>
  <c r="P8" i="18"/>
  <c r="F9" i="18"/>
  <c r="C27" i="18"/>
  <c r="R8" i="11"/>
  <c r="R8" i="18" s="1"/>
  <c r="S31" i="18"/>
  <c r="L9" i="9"/>
  <c r="L8" i="9" s="1"/>
  <c r="L9" i="11"/>
  <c r="D8" i="10"/>
  <c r="D8" i="12"/>
  <c r="L9" i="12"/>
  <c r="L8" i="12" s="1"/>
  <c r="C28" i="8"/>
  <c r="Q28" i="16"/>
  <c r="C28" i="10"/>
  <c r="C28" i="11"/>
  <c r="C28" i="12"/>
  <c r="M11" i="17"/>
  <c r="K8" i="17"/>
  <c r="K9" i="20"/>
  <c r="L28" i="20"/>
  <c r="D8" i="11"/>
  <c r="M28" i="20"/>
  <c r="C28" i="9"/>
  <c r="L9" i="10"/>
  <c r="L8" i="10" s="1"/>
  <c r="F9" i="17"/>
  <c r="I8" i="17"/>
  <c r="N27" i="20"/>
  <c r="D8" i="9"/>
  <c r="S31" i="17"/>
  <c r="R8" i="17"/>
  <c r="Q8" i="17"/>
  <c r="C29" i="17"/>
  <c r="L11" i="17"/>
  <c r="D9" i="17"/>
  <c r="G8" i="17"/>
  <c r="C27" i="17"/>
  <c r="L9" i="17"/>
  <c r="L8" i="17" s="1"/>
  <c r="E9" i="17"/>
  <c r="L9" i="8"/>
  <c r="L8" i="8" s="1"/>
  <c r="D8" i="8"/>
  <c r="S31" i="26"/>
  <c r="R8" i="26" s="1"/>
  <c r="C29" i="26"/>
  <c r="C27" i="26"/>
  <c r="M11" i="26"/>
  <c r="L11" i="26"/>
  <c r="N9" i="26"/>
  <c r="F9" i="26"/>
  <c r="E9" i="26"/>
  <c r="D9" i="26"/>
  <c r="Q8" i="26"/>
  <c r="P8" i="26"/>
  <c r="K8" i="26"/>
  <c r="I8" i="26"/>
  <c r="G8" i="26"/>
  <c r="S31" i="20" l="1"/>
  <c r="Q28" i="19"/>
  <c r="Q28" i="13" s="1"/>
  <c r="C28" i="26"/>
  <c r="D8" i="18"/>
  <c r="C8" i="12"/>
  <c r="L9" i="18"/>
  <c r="C28" i="18"/>
  <c r="L8" i="11"/>
  <c r="L8" i="18" s="1"/>
  <c r="C8" i="10"/>
  <c r="D8" i="26"/>
  <c r="L9" i="26"/>
  <c r="L8" i="26" s="1"/>
  <c r="C28" i="17"/>
  <c r="C8" i="9"/>
  <c r="C8" i="8"/>
  <c r="C8" i="26" l="1"/>
  <c r="C8" i="11"/>
  <c r="C8" i="18" s="1"/>
  <c r="D10" i="16"/>
  <c r="E10" i="16"/>
  <c r="F10" i="16"/>
  <c r="D11" i="16"/>
  <c r="D12" i="16"/>
  <c r="E12" i="16"/>
  <c r="F12" i="16"/>
  <c r="D13" i="16"/>
  <c r="D14" i="16"/>
  <c r="E14" i="16"/>
  <c r="F14" i="16"/>
  <c r="D15" i="16"/>
  <c r="E15" i="16"/>
  <c r="F15" i="16"/>
  <c r="D16" i="16"/>
  <c r="D17" i="16"/>
  <c r="D18" i="16"/>
  <c r="D19" i="16"/>
  <c r="D20" i="16"/>
  <c r="D21" i="16"/>
  <c r="D22" i="16"/>
  <c r="D23" i="16"/>
  <c r="D24" i="16"/>
  <c r="D25" i="16"/>
  <c r="G9" i="16"/>
  <c r="H9" i="16"/>
  <c r="I9" i="16"/>
  <c r="J9" i="16"/>
  <c r="K9" i="16"/>
  <c r="L27" i="16"/>
  <c r="M27" i="16"/>
  <c r="N27" i="16"/>
  <c r="O27" i="16"/>
  <c r="L28" i="16"/>
  <c r="M28" i="16"/>
  <c r="P28" i="16"/>
  <c r="L29" i="16"/>
  <c r="P29" i="16"/>
  <c r="Q29" i="16"/>
  <c r="S29" i="16"/>
  <c r="Q30" i="16"/>
  <c r="S30" i="16"/>
  <c r="R31" i="16"/>
  <c r="L34" i="16"/>
  <c r="N34" i="16"/>
  <c r="L35" i="16"/>
  <c r="N35" i="16"/>
  <c r="L36" i="16"/>
  <c r="N36" i="16"/>
  <c r="C29" i="20"/>
  <c r="P8" i="20"/>
  <c r="N9" i="20"/>
  <c r="E9" i="20"/>
  <c r="D9" i="20"/>
  <c r="G8" i="20"/>
  <c r="F9" i="20"/>
  <c r="R8" i="20"/>
  <c r="Q8" i="20"/>
  <c r="K8" i="20"/>
  <c r="I8" i="20"/>
  <c r="L11" i="20"/>
  <c r="M11" i="20"/>
  <c r="K8" i="18"/>
  <c r="I8" i="18"/>
  <c r="C28" i="20" l="1"/>
  <c r="G8" i="18"/>
  <c r="D8" i="20"/>
  <c r="C27" i="20"/>
  <c r="L9" i="20"/>
  <c r="L8" i="20" s="1"/>
  <c r="N9" i="16" l="1"/>
  <c r="P8" i="16"/>
  <c r="K8" i="16"/>
  <c r="C29" i="16" l="1"/>
  <c r="Q8" i="16"/>
  <c r="I8" i="16"/>
  <c r="G8" i="16"/>
  <c r="F9" i="16"/>
  <c r="E9" i="16"/>
  <c r="D9" i="16"/>
  <c r="C27" i="16"/>
  <c r="C28" i="16" l="1"/>
  <c r="D8" i="16"/>
  <c r="N36" i="19" l="1"/>
  <c r="K8" i="15"/>
  <c r="K8" i="19" s="1"/>
  <c r="K9" i="19"/>
  <c r="K9" i="13" s="1"/>
  <c r="K8" i="13" s="1"/>
  <c r="Q8" i="15"/>
  <c r="Q8" i="19" s="1"/>
  <c r="Q30" i="19"/>
  <c r="Q30" i="13" s="1"/>
  <c r="L11" i="15"/>
  <c r="L27" i="19"/>
  <c r="L27" i="13" s="1"/>
  <c r="M11" i="15"/>
  <c r="M27" i="19"/>
  <c r="M27" i="13" s="1"/>
  <c r="F10" i="19"/>
  <c r="F10" i="13" s="1"/>
  <c r="N9" i="15"/>
  <c r="N27" i="19"/>
  <c r="P8" i="15"/>
  <c r="P8" i="19" s="1"/>
  <c r="P28" i="19"/>
  <c r="P28" i="13" s="1"/>
  <c r="P8" i="13" s="1"/>
  <c r="I8" i="15"/>
  <c r="I8" i="19" s="1"/>
  <c r="C29" i="15"/>
  <c r="C27" i="15"/>
  <c r="G8" i="15"/>
  <c r="L9" i="15" l="1"/>
  <c r="L8" i="15" s="1"/>
  <c r="G8" i="19"/>
  <c r="N9" i="19"/>
  <c r="N27" i="13"/>
  <c r="N9" i="13" s="1"/>
  <c r="L36" i="19"/>
  <c r="N36" i="13"/>
  <c r="F9" i="25"/>
  <c r="E9" i="25"/>
  <c r="D9" i="25"/>
  <c r="N35" i="19" l="1"/>
  <c r="L36" i="13"/>
  <c r="D8" i="25"/>
  <c r="S31" i="25"/>
  <c r="R8" i="25" s="1"/>
  <c r="C29" i="25"/>
  <c r="C27" i="25"/>
  <c r="M11" i="25"/>
  <c r="L11" i="25"/>
  <c r="N9" i="25"/>
  <c r="Q8" i="25"/>
  <c r="P8" i="25"/>
  <c r="I8" i="25"/>
  <c r="G8" i="25"/>
  <c r="C28" i="25" s="1"/>
  <c r="L35" i="19" l="1"/>
  <c r="N35" i="13"/>
  <c r="L9" i="25"/>
  <c r="L8" i="25" s="1"/>
  <c r="C8" i="25" s="1"/>
  <c r="Q8" i="21"/>
  <c r="P8" i="21"/>
  <c r="L11" i="21"/>
  <c r="L11" i="16" s="1"/>
  <c r="M11" i="21"/>
  <c r="M11" i="16" s="1"/>
  <c r="N9" i="21"/>
  <c r="S31" i="21"/>
  <c r="S31" i="16" s="1"/>
  <c r="C30" i="21"/>
  <c r="C29" i="21"/>
  <c r="C27" i="21"/>
  <c r="F9" i="21"/>
  <c r="E9" i="21"/>
  <c r="D9" i="21"/>
  <c r="K8" i="21"/>
  <c r="I8" i="21"/>
  <c r="G8" i="21"/>
  <c r="Q8" i="23"/>
  <c r="P8" i="23"/>
  <c r="S31" i="23"/>
  <c r="N9" i="22"/>
  <c r="L9" i="16" l="1"/>
  <c r="L8" i="16" s="1"/>
  <c r="L8" i="19" s="1"/>
  <c r="R8" i="21"/>
  <c r="N34" i="19"/>
  <c r="L35" i="13"/>
  <c r="L9" i="21"/>
  <c r="L8" i="21" s="1"/>
  <c r="D8" i="21"/>
  <c r="C28" i="21"/>
  <c r="K8" i="23"/>
  <c r="I8" i="23"/>
  <c r="K8" i="24"/>
  <c r="I8" i="24"/>
  <c r="C8" i="21" l="1"/>
  <c r="C8" i="16" s="1"/>
  <c r="D8" i="17"/>
  <c r="L34" i="19"/>
  <c r="N34" i="13"/>
  <c r="K8" i="22"/>
  <c r="E9" i="22"/>
  <c r="I8" i="22"/>
  <c r="L34" i="13" l="1"/>
  <c r="E9" i="24"/>
  <c r="E9" i="15" s="1"/>
  <c r="C28" i="15" s="1"/>
  <c r="F9" i="22" l="1"/>
  <c r="F9" i="24"/>
  <c r="F9" i="23"/>
  <c r="F9" i="15" l="1"/>
  <c r="S31" i="22"/>
  <c r="R8" i="22" s="1"/>
  <c r="C29" i="22"/>
  <c r="C27" i="22"/>
  <c r="M11" i="22"/>
  <c r="L11" i="22"/>
  <c r="D9" i="22"/>
  <c r="D8" i="22" s="1"/>
  <c r="Q8" i="22"/>
  <c r="P8" i="22"/>
  <c r="G8" i="22"/>
  <c r="L9" i="22" l="1"/>
  <c r="L8" i="22" s="1"/>
  <c r="C8" i="22" s="1"/>
  <c r="C28" i="22"/>
  <c r="Q8" i="24" l="1"/>
  <c r="P8" i="24" l="1"/>
  <c r="S31" i="24"/>
  <c r="S31" i="15" s="1"/>
  <c r="R8" i="15" s="1"/>
  <c r="R8" i="16" l="1"/>
  <c r="R8" i="19" s="1"/>
  <c r="S31" i="19"/>
  <c r="S31" i="13" s="1"/>
  <c r="C30" i="23"/>
  <c r="N9" i="24" l="1"/>
  <c r="D9" i="24" l="1"/>
  <c r="D9" i="23" l="1"/>
  <c r="D9" i="15" s="1"/>
  <c r="D8" i="15" s="1"/>
  <c r="D8" i="19" s="1"/>
  <c r="D8" i="13" s="1"/>
  <c r="C29" i="23" l="1"/>
  <c r="C27" i="23"/>
  <c r="M11" i="23"/>
  <c r="L11" i="23"/>
  <c r="G8" i="23"/>
  <c r="L9" i="23" l="1"/>
  <c r="L8" i="23" s="1"/>
  <c r="D8" i="23"/>
  <c r="C28" i="23"/>
  <c r="R8" i="23"/>
  <c r="M11" i="24"/>
  <c r="L11" i="24"/>
  <c r="L9" i="24" l="1"/>
  <c r="C8" i="23"/>
  <c r="C29" i="24"/>
  <c r="R8" i="24" l="1"/>
  <c r="C27" i="24" l="1"/>
  <c r="G8" i="24"/>
  <c r="D8" i="24" l="1"/>
  <c r="C28" i="24"/>
  <c r="L8" i="24"/>
  <c r="C8" i="24" l="1"/>
  <c r="C8" i="15" s="1"/>
  <c r="C8" i="19" s="1"/>
  <c r="R31" i="19"/>
  <c r="R31" i="13" s="1"/>
  <c r="R8" i="13" s="1"/>
  <c r="S30" i="19"/>
  <c r="S30" i="13" s="1"/>
  <c r="S29" i="19"/>
  <c r="S29" i="13" s="1"/>
  <c r="Q29" i="19"/>
  <c r="Q29" i="13" s="1"/>
  <c r="Q8" i="13" s="1"/>
  <c r="P29" i="19"/>
  <c r="P29" i="13" s="1"/>
  <c r="L29" i="19"/>
  <c r="M28" i="19"/>
  <c r="L28" i="19"/>
  <c r="L28" i="13" s="1"/>
  <c r="O27" i="19"/>
  <c r="D25" i="19"/>
  <c r="D25" i="13" s="1"/>
  <c r="D24" i="19"/>
  <c r="D24" i="13" s="1"/>
  <c r="D23" i="19"/>
  <c r="D23" i="13" s="1"/>
  <c r="D22" i="19"/>
  <c r="D22" i="13" s="1"/>
  <c r="D21" i="19"/>
  <c r="D21" i="13" s="1"/>
  <c r="D20" i="19"/>
  <c r="D20" i="13" s="1"/>
  <c r="D19" i="19"/>
  <c r="D19" i="13" s="1"/>
  <c r="D18" i="19"/>
  <c r="D18" i="13" s="1"/>
  <c r="D17" i="19"/>
  <c r="D17" i="13" s="1"/>
  <c r="D16" i="19"/>
  <c r="D16" i="13" s="1"/>
  <c r="F15" i="19"/>
  <c r="F15" i="13" s="1"/>
  <c r="E15" i="19"/>
  <c r="E15" i="13" s="1"/>
  <c r="D15" i="19"/>
  <c r="D15" i="13" s="1"/>
  <c r="F14" i="19"/>
  <c r="F14" i="13" s="1"/>
  <c r="E14" i="19"/>
  <c r="E14" i="13" s="1"/>
  <c r="D14" i="19"/>
  <c r="D14" i="13" s="1"/>
  <c r="D13" i="19"/>
  <c r="D13" i="13" s="1"/>
  <c r="F12" i="19"/>
  <c r="E12" i="19"/>
  <c r="E12" i="13" s="1"/>
  <c r="D12" i="19"/>
  <c r="D12" i="13" s="1"/>
  <c r="D11" i="19"/>
  <c r="D11" i="13" s="1"/>
  <c r="E10" i="19"/>
  <c r="E10" i="13" s="1"/>
  <c r="D10" i="19"/>
  <c r="D10" i="13" s="1"/>
  <c r="J9" i="19"/>
  <c r="J9" i="13" s="1"/>
  <c r="I9" i="19"/>
  <c r="I9" i="13" s="1"/>
  <c r="H9" i="19"/>
  <c r="H9" i="13" s="1"/>
  <c r="G9" i="19"/>
  <c r="G9" i="13" s="1"/>
  <c r="G8" i="13" l="1"/>
  <c r="D9" i="13"/>
  <c r="I8" i="13"/>
  <c r="E9" i="19"/>
  <c r="E9" i="13"/>
  <c r="M11" i="19"/>
  <c r="M11" i="13" s="1"/>
  <c r="M28" i="13"/>
  <c r="F9" i="19"/>
  <c r="F12" i="13"/>
  <c r="F9" i="13" s="1"/>
  <c r="C29" i="19"/>
  <c r="L29" i="13"/>
  <c r="C29" i="13" s="1"/>
  <c r="C27" i="19"/>
  <c r="O27" i="13"/>
  <c r="C27" i="13" s="1"/>
  <c r="D9" i="19"/>
  <c r="L11" i="19"/>
  <c r="C28" i="19"/>
  <c r="C8" i="17"/>
  <c r="C8" i="20" s="1"/>
  <c r="C8" i="13" s="1"/>
  <c r="C28" i="13" l="1"/>
  <c r="L9" i="19"/>
  <c r="L11" i="13"/>
  <c r="L9" i="13" s="1"/>
  <c r="L8" i="13" s="1"/>
</calcChain>
</file>

<file path=xl/sharedStrings.xml><?xml version="1.0" encoding="utf-8"?>
<sst xmlns="http://schemas.openxmlformats.org/spreadsheetml/2006/main" count="1067" uniqueCount="98">
  <si>
    <t>Գրավոր</t>
  </si>
  <si>
    <t>Բանավոր</t>
  </si>
  <si>
    <t>Ամրագրված ժամկետներ</t>
  </si>
  <si>
    <t>Հսկողական</t>
  </si>
  <si>
    <t>Ն/Փ</t>
  </si>
  <si>
    <t>Նախարարություն դիմած քաղաքացիներ</t>
  </si>
  <si>
    <t>Փաստաթուղթ</t>
  </si>
  <si>
    <t>Փաստաթղթերի քանակը ըստ տեսակների</t>
  </si>
  <si>
    <t xml:space="preserve">Կառավարությունից ստացված </t>
  </si>
  <si>
    <t xml:space="preserve">ՊԿՄ-ներից ստացված </t>
  </si>
  <si>
    <t>Ընդհանուր
բանավոր</t>
  </si>
  <si>
    <t>Բանավոր ինֆո</t>
  </si>
  <si>
    <t>ՊԱՇՏՈՆԱԿԱՆ ԳՐՈՒԹՅՈՒՆ</t>
  </si>
  <si>
    <t>ԴԻՄՈՒՄ</t>
  </si>
  <si>
    <t>ՕՐԵՆՍԴՐԱԿԱՆ ԱԿՏԵՐԻ ՆԱԽԱԳԾԵՐ</t>
  </si>
  <si>
    <t>Տեղեկատվություն</t>
  </si>
  <si>
    <t>Քաղաքացիների ընդունելություններ</t>
  </si>
  <si>
    <t>Ընդունելության քանակ</t>
  </si>
  <si>
    <t>Մասնակիցների քանակ</t>
  </si>
  <si>
    <t>6. Քաղ. ընդուն. Արձանագրութ.</t>
  </si>
  <si>
    <t>Մուտքագրված
փաստաթղթերի ընդհանուր քանակ</t>
  </si>
  <si>
    <t>ՍՏՈՐԱԳՐՎԱԾ ՀՐԱՄԱՆՆԵՐ</t>
  </si>
  <si>
    <t>Աշխ. ղեկ</t>
  </si>
  <si>
    <t>Նախարար</t>
  </si>
  <si>
    <t>ԱՅԴ ԹՎՈՒՄ՝ ՎԵՐԱՀՍԿՎՈՂ ՓԱՍՏԱԹՂԹԵՐ</t>
  </si>
  <si>
    <t>Քաղաքացի</t>
  </si>
  <si>
    <t>Իրավ.անձ</t>
  </si>
  <si>
    <t>Ընդունելություն Նախարարի մոտ</t>
  </si>
  <si>
    <t>Ընդունելություն փոխնախարարի մոտ</t>
  </si>
  <si>
    <t>2. Հրամանի նախագիծ</t>
  </si>
  <si>
    <t>10․Համաձայնագիր, պայմանագիր</t>
  </si>
  <si>
    <t>11․Ներքին փաստաթուղթ</t>
  </si>
  <si>
    <t>12. Զեկուցագիր</t>
  </si>
  <si>
    <t>1. Հրաման</t>
  </si>
  <si>
    <t>3. Հանձնարարական</t>
  </si>
  <si>
    <t>4․Հանձնարարականի նախագիծ</t>
  </si>
  <si>
    <t>8. Ընդունելության ցուցակ</t>
  </si>
  <si>
    <t>9. Դիմում համակարգի աշխատակիցներից</t>
  </si>
  <si>
    <t xml:space="preserve">5․Նիստերի արձանագրություն </t>
  </si>
  <si>
    <t>7. Արձանագրության նախագիծ</t>
  </si>
  <si>
    <t>Ընդունելություն գլխավոր քարտուղարի մոտ</t>
  </si>
  <si>
    <t>Ընդհանուր բաժնի կողմից մուտքագրված</t>
  </si>
  <si>
    <t>Գլխ․քարտ</t>
  </si>
  <si>
    <t>13.Արձակման թերթիկ և տեղային գործուղում</t>
  </si>
  <si>
    <t>14.Կադրային հրաման</t>
  </si>
  <si>
    <t>15.Համակարգի կազմ-ներից ստացվող գր.</t>
  </si>
  <si>
    <t>16.Կատարողականի գնահատման զեկուց.</t>
  </si>
  <si>
    <t>Նախարարությունում գրանցված մտից և ներքին փաստաթղթերի վերաբերյալ</t>
  </si>
  <si>
    <t>Հաշվետվություն</t>
  </si>
  <si>
    <t>քարտուղարության կողմից նախարարությունում գրանցված մտից և ներքին փաստաթղթերի վերաբերյալ</t>
  </si>
  <si>
    <t>Տեղեկացում</t>
  </si>
  <si>
    <t>Հրաման կետերով</t>
  </si>
  <si>
    <t>Կետերի քանակ</t>
  </si>
  <si>
    <t>ՍՏՈՐԱԳՐՎԱԾ ՀԱՆՁՆԱՐԱՐԱԿԱՆՆԵՐ</t>
  </si>
  <si>
    <t>ՍՏՈՐԱԳՐՎԱԾ ՆԻՍՏԻ ԱՐՁԱՆԱԳՐՈՒԹՅՈՒՆՆԵՐ</t>
  </si>
  <si>
    <t>Տեղեկացում կետերով</t>
  </si>
  <si>
    <t>ՄՏԻՑ ՉԳՐԱՆՑՎՈՂ ՓԱՍՏԱԹՂԹԵՐ - 25, ԱՎԱՐՏՎԱԾ՝ 25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</si>
  <si>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2106 + </t>
    </r>
    <r>
      <rPr>
        <b/>
        <i/>
        <u/>
        <sz val="10"/>
        <color theme="1"/>
        <rFont val="GHEA Grapalat"/>
        <family val="3"/>
      </rPr>
      <t xml:space="preserve">2 </t>
    </r>
    <r>
      <rPr>
        <b/>
        <i/>
        <sz val="10"/>
        <color theme="1"/>
        <rFont val="GHEA Grapalat"/>
        <family val="3"/>
      </rPr>
      <t>ՀԱՆՐԱԳԻՐ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2108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</si>
  <si>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Մայիսի 1-ից մտիցի համարը սկսվում է 27994-ից ավարտվում  ՝ 33913    ԸՆԴԱՄԵՆԸ  5919, որից՝  </t>
  </si>
  <si>
    <t>ԾԱՆՈԹՈՒԹՅՈՒՆ․ ՄՏԻՑ ՉԳՐԱՆՑՎՈՂ ՓԱՍՏԱԹՂԹԵՐ - 150</t>
  </si>
  <si>
    <t>ՀԱՆԴԻՊՄԱՆ ՀԱՅՏ՝ 4</t>
  </si>
  <si>
    <t xml:space="preserve">ԳՐԱՎՈՐ ԴԻՄՈՒՄՆԵՐ՝  3008+ 2 ՀԱՆՐԱԳԻՐ=3010
</t>
  </si>
  <si>
    <t>ԾԱՆՈԹՈՒԹՅՈՒՆ․ ՄՏԻՑ ՉԳՐԱՆՑՎՈՂ ՓԱՍՏԱԹՂԹԵՐ - 144</t>
  </si>
  <si>
    <t>ՀԱՆԴԻՊՄԱՆ ՀԱՅՏ՝ 6</t>
  </si>
  <si>
    <t xml:space="preserve">ԴԻՄՈՒՄՆԵՐ՝  2925+ 2 ՀԱՆՐԱԳԻՐ=2927
</t>
  </si>
  <si>
    <t>ՄՏԻՑ ՉԳՐԱՆՑՎՈՂ ՓԱՍՏԱԹՂԹԵՐ - 107, ԱՎԱՐՏՎԱԾ՝ 31</t>
  </si>
  <si>
    <r>
      <t xml:space="preserve">ԳՐԱՎՈՐ ԴԻՄՈՒՄՆԵՐ՝  </t>
    </r>
    <r>
      <rPr>
        <b/>
        <u/>
        <sz val="10"/>
        <color theme="1"/>
        <rFont val="GHEA Grapalat"/>
        <family val="3"/>
      </rPr>
      <t xml:space="preserve">2688-5 ավարտված -բանավոր 916+ 14 հանդիպման հայտ  </t>
    </r>
    <r>
      <rPr>
        <b/>
        <sz val="10"/>
        <color theme="1"/>
        <rFont val="GHEA Grapalat"/>
        <family val="3"/>
      </rPr>
      <t xml:space="preserve">= </t>
    </r>
    <r>
      <rPr>
        <b/>
        <u/>
        <sz val="10"/>
        <color theme="1"/>
        <rFont val="GHEA Grapalat"/>
        <family val="3"/>
      </rPr>
      <t>1781</t>
    </r>
    <r>
      <rPr>
        <b/>
        <sz val="10"/>
        <color theme="1"/>
        <rFont val="GHEA Grapalat"/>
        <family val="3"/>
      </rPr>
      <t xml:space="preserve">
</t>
    </r>
  </si>
  <si>
    <t xml:space="preserve">ԾԱՆՈԹՈՒԹՅՈՒՆ․ Օգոստոսի 2-ից մտիցի համարը սկսվում է 44791-ից ավարտվում  ՝ 49790   ԸՆԴԱՄԵՆԸ  5137, որից՝  </t>
  </si>
  <si>
    <t>.</t>
  </si>
  <si>
    <t>2021թ.առաջին եռամսյակի ընթացքում</t>
  </si>
  <si>
    <t>2021թ. երկրորդ եռամսյակի ընթացքում</t>
  </si>
  <si>
    <t>2021թ. երրորդ եռամսյակի ընթացքում</t>
  </si>
  <si>
    <t>2021թ. չորորդ եռամսյակի ընթացքում</t>
  </si>
  <si>
    <t>2021թ. 1-ին կիսամյակի ընթացքում</t>
  </si>
  <si>
    <t>2021թ. 2-րդ կիսամյակի ընթացքում</t>
  </si>
  <si>
    <t>2021թ-ի   ընթացքում</t>
  </si>
  <si>
    <t>ՄՏԻՑ ՉԳՐԱՆՑՎՈՂ ՓԱՍՏԱԹՂԹԵՐ - 15, ԱՎԱՐՏՎԱԾ՝ 20</t>
  </si>
  <si>
    <t xml:space="preserve">ԾԱՆՈԹՈՒԹՅՈՒՆ․ սեպտեմբերի 1-ից մտիցի համարը սկսվում է 49791-ից ավարտվում  ՝ 54799  ԸՆԴԱՄԵՆԸ  5151, որից՝  </t>
  </si>
  <si>
    <t xml:space="preserve">ԳՐԱՎՈՐ ԴԻՄՈՒՄՆԵՐ՝  1481-ից 6-ը հանդիպման հայտ  է
</t>
  </si>
  <si>
    <t xml:space="preserve">ԾԱՆՈԹՈՒԹՅՈՒՆ․ նոյեմեբրի 1-ից մտիցի համարը սկսվում է 60084-ից ավարտվում  ՝ 65105  ԸՆԴԱՄԵՆԸ  5021, որից՝  </t>
  </si>
  <si>
    <t xml:space="preserve">ԱՎԱՐՏՎԱԾ՝ 86,  ՉԵՂԱՐԿՎԱԾ՝ 86  </t>
  </si>
  <si>
    <t xml:space="preserve">ԾԱՆՈԹՈՒԹՅՈՒՆ․ դեկտեմբերի 1-ից մտիցի համարը սկսվում է 65106-ից ավարտվում  ՝ 70000  ԸՆԴԱՄԵՆԸ  4894, որից՝  </t>
  </si>
  <si>
    <t xml:space="preserve">ԱՎԱՐՏՎԱԾ՝ 21 ,  ՉԵՂԱՐԿՎԱԾ՝  17 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</si>
  <si>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</si>
  <si>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</si>
  <si>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</si>
  <si>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</si>
  <si>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</si>
  <si>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</si>
  <si>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</si>
  <si>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</si>
  <si>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</si>
  <si>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</si>
  <si>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</si>
  <si>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</si>
  <si>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ԾԱՆՈԹՈՒԹՅՈՒՆ․ ՄՏԻՑ ՉԳՐԱՆՑՎՈՂ ՓԱՍՏԱԹՂԹԵՐ - 91</t>
  </si>
  <si>
    <t>ԾԱՆՈԹՈՒԹՅՈՒՆ՝ ՄՏԻՑ ՉԳՐԱՆՑՎՈՂ - 81</t>
  </si>
  <si>
    <t>ՀԱՆԴԻՊՈՒՄ ՔԱՂԱՔԱՑՈՒ ՀԵՏ - 1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</si>
</sst>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color rgb="FFFF0000"/>
      <name val="Sylfaen"/>
      <family val="1"/>
    </font>
    <font>
      <b/>
      <sz val="12"/>
      <color theme="1"/>
      <name val="Sylfaen"/>
      <family val="1"/>
    </font>
    <font>
      <sz val="10"/>
      <color rgb="FF00B0F0"/>
      <name val="Sylfaen"/>
      <family val="1"/>
    </font>
    <font>
      <i/>
      <sz val="10"/>
      <color theme="1"/>
      <name val="Sylfaen"/>
      <family val="1"/>
      <charset val="204"/>
    </font>
    <font>
      <i/>
      <sz val="9"/>
      <color theme="1"/>
      <name val="Sylfaen"/>
      <family val="1"/>
      <charset val="204"/>
    </font>
    <font>
      <b/>
      <sz val="10"/>
      <color theme="1"/>
      <name val="Sylfaen"/>
      <family val="1"/>
      <charset val="204"/>
    </font>
    <font>
      <b/>
      <sz val="12"/>
      <color theme="1"/>
      <name val="Sylfaen"/>
      <family val="1"/>
      <charset val="204"/>
    </font>
    <font>
      <b/>
      <sz val="11"/>
      <color theme="1"/>
      <name val="Sylfaen"/>
      <family val="1"/>
      <charset val="204"/>
    </font>
    <font>
      <sz val="8"/>
      <color theme="1"/>
      <name val="Sylfaen"/>
      <family val="1"/>
    </font>
    <font>
      <b/>
      <sz val="11"/>
      <color theme="1"/>
      <name val="Sylfaen"/>
      <family val="1"/>
    </font>
    <font>
      <b/>
      <sz val="8"/>
      <color theme="1"/>
      <name val="Sylfaen"/>
      <family val="1"/>
    </font>
    <font>
      <b/>
      <sz val="10"/>
      <name val="Sylfaen"/>
      <family val="1"/>
    </font>
    <font>
      <b/>
      <i/>
      <sz val="10"/>
      <color theme="1"/>
      <name val="Sylfaen"/>
      <family val="1"/>
    </font>
    <font>
      <b/>
      <sz val="10"/>
      <color theme="0"/>
      <name val="Sylfaen"/>
      <family val="1"/>
    </font>
    <font>
      <b/>
      <sz val="10"/>
      <color theme="1"/>
      <name val="GHEA Grapalat"/>
      <family val="3"/>
    </font>
    <font>
      <b/>
      <sz val="14"/>
      <color theme="1"/>
      <name val="Sylfaen"/>
      <family val="1"/>
    </font>
    <font>
      <b/>
      <i/>
      <sz val="10"/>
      <color theme="1"/>
      <name val="GHEA Grapalat"/>
      <family val="3"/>
    </font>
    <font>
      <b/>
      <u/>
      <sz val="10"/>
      <color theme="1"/>
      <name val="GHEA Grapalat"/>
      <family val="3"/>
    </font>
    <font>
      <b/>
      <i/>
      <u/>
      <sz val="10"/>
      <color theme="1"/>
      <name val="GHEA Grapalat"/>
      <family val="3"/>
    </font>
    <font>
      <sz val="9"/>
      <color theme="1"/>
      <name val="Sylfaen"/>
      <family val="1"/>
    </font>
    <font>
      <sz val="10"/>
      <name val="Sylfaen"/>
      <family val="1"/>
    </font>
    <font>
      <b/>
      <sz val="10"/>
      <name val="GHEA Grapalat"/>
      <family val="3"/>
    </font>
    <font>
      <b/>
      <sz val="8"/>
      <color theme="1"/>
      <name val="Sylfaen"/>
      <family val="1"/>
      <charset val="204"/>
    </font>
    <font>
      <b/>
      <sz val="10"/>
      <color rgb="FFFF0000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Sylfaen"/>
      <family val="1"/>
    </font>
  </fonts>
  <fills count="9">
    <fill>
      <patternFill patternType="none"/>
    </fill>
    <fill>
      <patternFill patternType="gray125"/>
    </fill>
    <fill>
      <patternFill patternType="darkUp">
        <fgColor theme="0" tint="-0.24994659260841701"/>
        <bgColor theme="0" tint="-4.9989318521683403E-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9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8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14" fillId="8" borderId="9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6" fillId="4" borderId="13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43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41" xfId="0" applyFont="1" applyFill="1" applyBorder="1" applyAlignment="1">
      <alignment vertical="center"/>
    </xf>
    <xf numFmtId="0" fontId="17" fillId="0" borderId="0" xfId="0" applyFont="1" applyBorder="1" applyAlignment="1"/>
    <xf numFmtId="0" fontId="1" fillId="0" borderId="0" xfId="0" applyFont="1" applyBorder="1" applyAlignment="1"/>
    <xf numFmtId="0" fontId="8" fillId="5" borderId="1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8" borderId="22" xfId="0" applyFont="1" applyFill="1" applyBorder="1" applyAlignment="1">
      <alignment horizontal="center" vertical="center"/>
    </xf>
    <xf numFmtId="0" fontId="16" fillId="2" borderId="2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vertical="center" wrapText="1"/>
    </xf>
    <xf numFmtId="0" fontId="1" fillId="2" borderId="41" xfId="0" applyFont="1" applyFill="1" applyBorder="1" applyAlignment="1">
      <alignment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center" vertical="center" wrapText="1"/>
    </xf>
    <xf numFmtId="0" fontId="1" fillId="2" borderId="51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2" borderId="54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19" fillId="0" borderId="1" xfId="0" applyFont="1" applyBorder="1" applyAlignment="1"/>
    <xf numFmtId="0" fontId="19" fillId="0" borderId="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0" fontId="1" fillId="2" borderId="5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58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5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0" fontId="8" fillId="5" borderId="1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8" fillId="0" borderId="0" xfId="0" applyFont="1" applyAlignment="1">
      <alignment horizontal="center" vertical="center"/>
    </xf>
    <xf numFmtId="0" fontId="13" fillId="7" borderId="7" xfId="0" applyFont="1" applyFill="1" applyBorder="1" applyAlignment="1">
      <alignment horizontal="center" vertical="center" wrapText="1"/>
    </xf>
    <xf numFmtId="0" fontId="13" fillId="7" borderId="25" xfId="0" applyFont="1" applyFill="1" applyBorder="1" applyAlignment="1">
      <alignment horizontal="center" vertical="center" wrapText="1"/>
    </xf>
    <xf numFmtId="0" fontId="13" fillId="7" borderId="52" xfId="0" applyFont="1" applyFill="1" applyBorder="1" applyAlignment="1">
      <alignment horizontal="center" vertical="center" wrapText="1"/>
    </xf>
    <xf numFmtId="0" fontId="13" fillId="7" borderId="53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" fillId="2" borderId="49" xfId="0" applyFont="1" applyFill="1" applyBorder="1" applyAlignment="1">
      <alignment horizontal="center" vertical="center"/>
    </xf>
    <xf numFmtId="0" fontId="1" fillId="2" borderId="5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42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45" xfId="0" applyFont="1" applyFill="1" applyBorder="1" applyAlignment="1">
      <alignment horizontal="center" vertical="center"/>
    </xf>
    <xf numFmtId="0" fontId="1" fillId="2" borderId="4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left" vertical="center"/>
    </xf>
    <xf numFmtId="0" fontId="2" fillId="3" borderId="24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center" vertical="center"/>
    </xf>
    <xf numFmtId="0" fontId="1" fillId="2" borderId="4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9" fillId="7" borderId="6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1" fillId="5" borderId="32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7" borderId="25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28" xfId="0" applyFont="1" applyFill="1" applyBorder="1" applyAlignment="1">
      <alignment horizontal="center" vertical="center"/>
    </xf>
    <xf numFmtId="0" fontId="8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28" xfId="0" applyFont="1" applyFill="1" applyBorder="1" applyAlignment="1">
      <alignment horizontal="center" vertical="center"/>
    </xf>
    <xf numFmtId="0" fontId="1" fillId="7" borderId="2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6" fillId="2" borderId="37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" fillId="8" borderId="37" xfId="0" applyFont="1" applyFill="1" applyBorder="1" applyAlignment="1">
      <alignment horizontal="center" vertical="center"/>
    </xf>
    <xf numFmtId="0" fontId="1" fillId="8" borderId="5" xfId="0" applyFont="1" applyFill="1" applyBorder="1" applyAlignment="1">
      <alignment horizontal="center" vertical="center"/>
    </xf>
    <xf numFmtId="0" fontId="1" fillId="8" borderId="16" xfId="0" applyFont="1" applyFill="1" applyBorder="1" applyAlignment="1">
      <alignment horizontal="center" vertical="center"/>
    </xf>
    <xf numFmtId="0" fontId="1" fillId="8" borderId="10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1" fillId="8" borderId="17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/>
    </xf>
    <xf numFmtId="0" fontId="16" fillId="2" borderId="3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25" fillId="7" borderId="7" xfId="0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5" fillId="7" borderId="5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8" fillId="5" borderId="56" xfId="0" applyFont="1" applyFill="1" applyBorder="1" applyAlignment="1">
      <alignment horizontal="center" vertical="center"/>
    </xf>
    <xf numFmtId="0" fontId="1" fillId="5" borderId="37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opLeftCell="A14" workbookViewId="0">
      <selection activeCell="C58" sqref="C5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9.42578125" style="3" customWidth="1"/>
    <col min="5" max="5" width="11.140625" style="3" customWidth="1"/>
    <col min="6" max="6" width="8.710937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7.1406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48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49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2.2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30.7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D8+L8+Q8+P8</f>
        <v>4782</v>
      </c>
      <c r="D8" s="362">
        <f>D9+E9+F9</f>
        <v>1010</v>
      </c>
      <c r="E8" s="363"/>
      <c r="F8" s="364"/>
      <c r="G8" s="280">
        <f>G9+H9</f>
        <v>11</v>
      </c>
      <c r="H8" s="281"/>
      <c r="I8" s="280">
        <f>I9+J9</f>
        <v>11</v>
      </c>
      <c r="J8" s="281"/>
      <c r="K8" s="96">
        <f>K9</f>
        <v>0</v>
      </c>
      <c r="L8" s="329">
        <f>L9+N9</f>
        <v>1794</v>
      </c>
      <c r="M8" s="330"/>
      <c r="N8" s="330"/>
      <c r="O8" s="331"/>
      <c r="P8" s="37">
        <f>P28</f>
        <v>1936</v>
      </c>
      <c r="Q8" s="70">
        <f t="shared" ref="Q8" si="0">SUM(Q29:Q30)</f>
        <v>42</v>
      </c>
      <c r="R8" s="315">
        <f>S31+R31</f>
        <v>1541</v>
      </c>
      <c r="S8" s="281"/>
    </row>
    <row r="9" spans="1:19" ht="18.75" customHeight="1" x14ac:dyDescent="0.3">
      <c r="A9" s="336"/>
      <c r="B9" s="338"/>
      <c r="C9" s="281"/>
      <c r="D9" s="28">
        <f>SUM(D10:D25)</f>
        <v>996</v>
      </c>
      <c r="E9" s="18">
        <f>E10</f>
        <v>5</v>
      </c>
      <c r="F9" s="18">
        <f>F10+F12+F14+F15</f>
        <v>9</v>
      </c>
      <c r="G9" s="4">
        <v>7</v>
      </c>
      <c r="H9" s="20">
        <v>4</v>
      </c>
      <c r="I9" s="4">
        <v>7</v>
      </c>
      <c r="J9" s="20">
        <v>4</v>
      </c>
      <c r="K9" s="88">
        <v>0</v>
      </c>
      <c r="L9" s="316">
        <f>L11+M11</f>
        <v>839</v>
      </c>
      <c r="M9" s="317"/>
      <c r="N9" s="318">
        <f>N27</f>
        <v>955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6</v>
      </c>
      <c r="E10" s="29">
        <v>5</v>
      </c>
      <c r="F10" s="29">
        <v>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22</v>
      </c>
      <c r="E11" s="64"/>
      <c r="F11" s="81"/>
      <c r="G11" s="284"/>
      <c r="H11" s="285"/>
      <c r="I11" s="284"/>
      <c r="J11" s="285"/>
      <c r="K11" s="92"/>
      <c r="L11" s="28">
        <f>L27+L28</f>
        <v>816</v>
      </c>
      <c r="M11" s="18">
        <f>M27+M28</f>
        <v>23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9</v>
      </c>
      <c r="E12" s="46">
        <v>0</v>
      </c>
      <c r="F12" s="29">
        <v>2</v>
      </c>
      <c r="G12" s="284"/>
      <c r="H12" s="285"/>
      <c r="I12" s="284"/>
      <c r="J12" s="285"/>
      <c r="K12" s="92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10</v>
      </c>
      <c r="E13" s="65"/>
      <c r="F13" s="81"/>
      <c r="G13" s="284"/>
      <c r="H13" s="285"/>
      <c r="I13" s="284"/>
      <c r="J13" s="285"/>
      <c r="K13" s="92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0</v>
      </c>
      <c r="E14" s="46">
        <v>0</v>
      </c>
      <c r="F14" s="46">
        <v>0</v>
      </c>
      <c r="G14" s="284"/>
      <c r="H14" s="285"/>
      <c r="I14" s="284"/>
      <c r="J14" s="285"/>
      <c r="K14" s="92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46">
        <v>0</v>
      </c>
      <c r="G15" s="284"/>
      <c r="H15" s="285"/>
      <c r="I15" s="284"/>
      <c r="J15" s="285"/>
      <c r="K15" s="92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0</v>
      </c>
      <c r="E16" s="65"/>
      <c r="F16" s="98"/>
      <c r="G16" s="284"/>
      <c r="H16" s="285"/>
      <c r="I16" s="284"/>
      <c r="J16" s="285"/>
      <c r="K16" s="92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98"/>
      <c r="G17" s="284"/>
      <c r="H17" s="285"/>
      <c r="I17" s="284"/>
      <c r="J17" s="285"/>
      <c r="K17" s="92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33</v>
      </c>
      <c r="E18" s="65"/>
      <c r="F18" s="98"/>
      <c r="G18" s="284"/>
      <c r="H18" s="285"/>
      <c r="I18" s="284"/>
      <c r="J18" s="285"/>
      <c r="K18" s="92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80</v>
      </c>
      <c r="E19" s="65"/>
      <c r="F19" s="98"/>
      <c r="G19" s="284"/>
      <c r="H19" s="285"/>
      <c r="I19" s="284"/>
      <c r="J19" s="285"/>
      <c r="K19" s="92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25" t="s">
        <v>31</v>
      </c>
      <c r="B20" s="26"/>
      <c r="C20" s="27"/>
      <c r="D20" s="46">
        <v>139</v>
      </c>
      <c r="E20" s="65"/>
      <c r="F20" s="98"/>
      <c r="G20" s="284"/>
      <c r="H20" s="285"/>
      <c r="I20" s="284"/>
      <c r="J20" s="285"/>
      <c r="K20" s="92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180</v>
      </c>
      <c r="E21" s="65"/>
      <c r="F21" s="98"/>
      <c r="G21" s="284"/>
      <c r="H21" s="285"/>
      <c r="I21" s="284"/>
      <c r="J21" s="285"/>
      <c r="K21" s="92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54</v>
      </c>
      <c r="E22" s="65"/>
      <c r="F22" s="98"/>
      <c r="G22" s="284"/>
      <c r="H22" s="285"/>
      <c r="I22" s="284"/>
      <c r="J22" s="285"/>
      <c r="K22" s="92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55</v>
      </c>
      <c r="E23" s="65"/>
      <c r="F23" s="98"/>
      <c r="G23" s="284"/>
      <c r="H23" s="285"/>
      <c r="I23" s="284"/>
      <c r="J23" s="285"/>
      <c r="K23" s="92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408</v>
      </c>
      <c r="E24" s="65"/>
      <c r="F24" s="98"/>
      <c r="G24" s="284"/>
      <c r="H24" s="285"/>
      <c r="I24" s="284"/>
      <c r="J24" s="285"/>
      <c r="K24" s="92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98"/>
      <c r="G25" s="284"/>
      <c r="H25" s="285"/>
      <c r="I25" s="284"/>
      <c r="J25" s="285"/>
      <c r="K25" s="92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38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1244</v>
      </c>
      <c r="D27" s="307"/>
      <c r="E27" s="308"/>
      <c r="F27" s="308"/>
      <c r="G27" s="308"/>
      <c r="H27" s="309"/>
      <c r="I27" s="97"/>
      <c r="J27" s="97"/>
      <c r="K27" s="97"/>
      <c r="L27" s="19">
        <v>108</v>
      </c>
      <c r="M27" s="33">
        <v>0</v>
      </c>
      <c r="N27" s="4">
        <v>955</v>
      </c>
      <c r="O27" s="20">
        <v>181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L28+M28+P28+E9+G8+Q28+D11+D13+D16</f>
        <v>2757</v>
      </c>
      <c r="D28" s="373"/>
      <c r="E28" s="374"/>
      <c r="F28" s="374"/>
      <c r="G28" s="374"/>
      <c r="H28" s="375"/>
      <c r="I28" s="97"/>
      <c r="J28" s="97"/>
      <c r="K28" s="97"/>
      <c r="L28" s="19">
        <v>708</v>
      </c>
      <c r="M28" s="33">
        <v>23</v>
      </c>
      <c r="N28" s="308"/>
      <c r="O28" s="309"/>
      <c r="P28" s="6">
        <v>1936</v>
      </c>
      <c r="Q28" s="49">
        <v>42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233</v>
      </c>
      <c r="D29" s="307"/>
      <c r="E29" s="308"/>
      <c r="F29" s="308"/>
      <c r="G29" s="308"/>
      <c r="H29" s="309"/>
      <c r="I29" s="97"/>
      <c r="J29" s="97"/>
      <c r="K29" s="97"/>
      <c r="L29" s="6">
        <v>55</v>
      </c>
      <c r="M29" s="385"/>
      <c r="N29" s="386"/>
      <c r="O29" s="387"/>
      <c r="P29" s="6">
        <v>155</v>
      </c>
      <c r="Q29" s="49">
        <v>23</v>
      </c>
      <c r="R29" s="321"/>
      <c r="S29" s="21">
        <v>216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19</v>
      </c>
      <c r="R30" s="322"/>
      <c r="S30" s="22">
        <v>134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1191</v>
      </c>
      <c r="S31" s="40">
        <f>SUM(S29:S30)</f>
        <v>350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95"/>
      <c r="J33" s="95"/>
      <c r="K33" s="95"/>
      <c r="L33" s="388" t="s">
        <v>17</v>
      </c>
      <c r="M33" s="388"/>
      <c r="N33" s="12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94"/>
      <c r="J34" s="94"/>
      <c r="K34" s="94"/>
      <c r="L34" s="303">
        <v>0</v>
      </c>
      <c r="M34" s="303"/>
      <c r="N34" s="5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94"/>
      <c r="J35" s="94"/>
      <c r="K35" s="94"/>
      <c r="L35" s="303">
        <v>0</v>
      </c>
      <c r="M35" s="303"/>
      <c r="N35" s="5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93"/>
      <c r="J36" s="93"/>
      <c r="K36" s="93"/>
      <c r="L36" s="299">
        <v>0</v>
      </c>
      <c r="M36" s="299"/>
      <c r="N36" s="11">
        <v>0</v>
      </c>
      <c r="O36" s="293"/>
      <c r="P36" s="294"/>
      <c r="Q36" s="294"/>
      <c r="R36" s="294"/>
      <c r="S36" s="295"/>
    </row>
    <row r="39" spans="1:19" x14ac:dyDescent="0.3">
      <c r="A39" s="24"/>
      <c r="I39" s="8"/>
      <c r="J39" s="8"/>
      <c r="K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2" spans="1:19" x14ac:dyDescent="0.3">
      <c r="B42" s="368" t="s">
        <v>95</v>
      </c>
      <c r="C42" s="368"/>
      <c r="D42" s="368"/>
      <c r="E42" s="368"/>
      <c r="F42" s="368"/>
      <c r="G42" s="368"/>
      <c r="H42" s="368"/>
      <c r="I42" s="368"/>
      <c r="J42" s="368"/>
      <c r="K42" s="368"/>
      <c r="L42" s="368"/>
    </row>
  </sheetData>
  <mergeCells count="76">
    <mergeCell ref="B42:L42"/>
    <mergeCell ref="S27:S28"/>
    <mergeCell ref="L26:M26"/>
    <mergeCell ref="A28:B28"/>
    <mergeCell ref="D28:H28"/>
    <mergeCell ref="N28:O28"/>
    <mergeCell ref="A26:C26"/>
    <mergeCell ref="D26:H26"/>
    <mergeCell ref="R27:R30"/>
    <mergeCell ref="L30:O30"/>
    <mergeCell ref="M29:O29"/>
    <mergeCell ref="A29:B29"/>
    <mergeCell ref="D29:H29"/>
    <mergeCell ref="A30:B30"/>
    <mergeCell ref="L33:M33"/>
    <mergeCell ref="A31:Q31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D8:F8"/>
    <mergeCell ref="D6:F6"/>
    <mergeCell ref="R8:S8"/>
    <mergeCell ref="L9:M9"/>
    <mergeCell ref="N9:O9"/>
    <mergeCell ref="G8:H8"/>
    <mergeCell ref="R9:R25"/>
    <mergeCell ref="S9:S25"/>
    <mergeCell ref="O10:O25"/>
    <mergeCell ref="P9:P25"/>
    <mergeCell ref="Q9:Q25"/>
    <mergeCell ref="L12:L25"/>
    <mergeCell ref="M12:M25"/>
    <mergeCell ref="N10:N25"/>
    <mergeCell ref="L8:O8"/>
    <mergeCell ref="G10:H25"/>
    <mergeCell ref="D27:H27"/>
    <mergeCell ref="D30:H30"/>
    <mergeCell ref="A27:B27"/>
    <mergeCell ref="A10:C10"/>
    <mergeCell ref="A11:C11"/>
    <mergeCell ref="A12:C12"/>
    <mergeCell ref="A18:C18"/>
    <mergeCell ref="A24:C24"/>
    <mergeCell ref="A25:C25"/>
    <mergeCell ref="A13:C13"/>
    <mergeCell ref="A14:C14"/>
    <mergeCell ref="A15:C15"/>
    <mergeCell ref="A16:C16"/>
    <mergeCell ref="A17:C17"/>
    <mergeCell ref="A19:C19"/>
    <mergeCell ref="A21:C21"/>
    <mergeCell ref="O33:S36"/>
    <mergeCell ref="B36:H36"/>
    <mergeCell ref="L36:M36"/>
    <mergeCell ref="B34:H34"/>
    <mergeCell ref="L34:M34"/>
    <mergeCell ref="B35:H35"/>
    <mergeCell ref="L35:M35"/>
    <mergeCell ref="A33:H33"/>
    <mergeCell ref="I6:J6"/>
    <mergeCell ref="K6:K7"/>
    <mergeCell ref="I8:J8"/>
    <mergeCell ref="I10:J25"/>
    <mergeCell ref="A22:C22"/>
    <mergeCell ref="A23:C23"/>
  </mergeCells>
  <pageMargins left="0.7" right="0.59" top="0.75" bottom="0.75" header="0.31" footer="0.3"/>
  <pageSetup paperSize="9" scale="61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92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</sheetData>
  <mergeCells count="73">
    <mergeCell ref="Q9:Q25"/>
    <mergeCell ref="R9:R25"/>
    <mergeCell ref="N10:N25"/>
    <mergeCell ref="R8:S8"/>
    <mergeCell ref="S9:S25"/>
    <mergeCell ref="P9:P25"/>
    <mergeCell ref="A27:B27"/>
    <mergeCell ref="A29:B29"/>
    <mergeCell ref="A28:B28"/>
    <mergeCell ref="A23:C23"/>
    <mergeCell ref="A30:B30"/>
    <mergeCell ref="A26:C26"/>
    <mergeCell ref="C8:C9"/>
    <mergeCell ref="A10:C10"/>
    <mergeCell ref="A11:C11"/>
    <mergeCell ref="A12:C12"/>
    <mergeCell ref="D8:F8"/>
    <mergeCell ref="A5:B9"/>
    <mergeCell ref="C5:C7"/>
    <mergeCell ref="G10:H25"/>
    <mergeCell ref="I10:J25"/>
    <mergeCell ref="O10:O25"/>
    <mergeCell ref="A13:C13"/>
    <mergeCell ref="A24:C24"/>
    <mergeCell ref="A25:C25"/>
    <mergeCell ref="A18:C18"/>
    <mergeCell ref="A19:C19"/>
    <mergeCell ref="A21:C21"/>
    <mergeCell ref="A22:C22"/>
    <mergeCell ref="A14:C14"/>
    <mergeCell ref="A15:C15"/>
    <mergeCell ref="A16:C16"/>
    <mergeCell ref="A17:C17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2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93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414" t="s">
        <v>21</v>
      </c>
      <c r="H6" s="415"/>
      <c r="I6" s="414" t="s">
        <v>53</v>
      </c>
      <c r="J6" s="415"/>
      <c r="K6" s="416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417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71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71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7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8" t="s">
        <v>79</v>
      </c>
      <c r="C41" s="368"/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9" x14ac:dyDescent="0.3">
      <c r="B42" s="411" t="s">
        <v>80</v>
      </c>
      <c r="C42" s="412"/>
      <c r="D42" s="412"/>
      <c r="E42" s="412"/>
      <c r="F42" s="412"/>
      <c r="G42" s="412"/>
      <c r="H42" s="412"/>
      <c r="I42" s="412"/>
      <c r="J42" s="412"/>
      <c r="K42" s="412"/>
      <c r="L42" s="413"/>
    </row>
  </sheetData>
  <mergeCells count="75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94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8" t="s">
        <v>81</v>
      </c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R40" s="8"/>
      <c r="S40" s="24"/>
    </row>
    <row r="41" spans="1:19" x14ac:dyDescent="0.3">
      <c r="B41" s="411" t="s">
        <v>82</v>
      </c>
      <c r="C41" s="412"/>
      <c r="D41" s="412"/>
      <c r="E41" s="412"/>
      <c r="F41" s="412"/>
      <c r="G41" s="412"/>
      <c r="H41" s="412"/>
      <c r="I41" s="412"/>
      <c r="J41" s="412"/>
      <c r="K41" s="412"/>
      <c r="L41" s="413"/>
    </row>
  </sheetData>
  <mergeCells count="75">
    <mergeCell ref="B40:L40"/>
    <mergeCell ref="B41:L41"/>
    <mergeCell ref="G10:H25"/>
    <mergeCell ref="I10:J25"/>
    <mergeCell ref="A30:B30"/>
    <mergeCell ref="A10:C10"/>
    <mergeCell ref="A22:C22"/>
    <mergeCell ref="A23:C23"/>
    <mergeCell ref="A24:C24"/>
    <mergeCell ref="A25:C25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9:B29"/>
    <mergeCell ref="A26:C26"/>
    <mergeCell ref="A27:B27"/>
    <mergeCell ref="A28:B28"/>
    <mergeCell ref="A21:C21"/>
    <mergeCell ref="N10:N25"/>
    <mergeCell ref="P9:P25"/>
    <mergeCell ref="Q9:Q25"/>
    <mergeCell ref="R8:S8"/>
    <mergeCell ref="R9:R25"/>
    <mergeCell ref="S9:S25"/>
    <mergeCell ref="O10:O25"/>
    <mergeCell ref="C8:C9"/>
    <mergeCell ref="D8:F8"/>
    <mergeCell ref="G8:H8"/>
    <mergeCell ref="I8:J8"/>
    <mergeCell ref="L8:O8"/>
    <mergeCell ref="L9:M9"/>
    <mergeCell ref="N9:O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5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Q34" sqref="Q3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69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'Մ-01'!C8:C9+'Մ-02'!C8:C9+'Մ-03'!C8:C9</f>
        <v>16762</v>
      </c>
      <c r="D8" s="362">
        <f>D9+E9+F9</f>
        <v>4014</v>
      </c>
      <c r="E8" s="363"/>
      <c r="F8" s="364"/>
      <c r="G8" s="280">
        <f>G9+H9</f>
        <v>92</v>
      </c>
      <c r="H8" s="281"/>
      <c r="I8" s="280">
        <f>I9+J9</f>
        <v>23</v>
      </c>
      <c r="J8" s="281"/>
      <c r="K8" s="136">
        <f>K9</f>
        <v>4</v>
      </c>
      <c r="L8" s="329">
        <f>L9+N9</f>
        <v>5586</v>
      </c>
      <c r="M8" s="330"/>
      <c r="N8" s="330"/>
      <c r="O8" s="331"/>
      <c r="P8" s="135">
        <f>P28</f>
        <v>7015</v>
      </c>
      <c r="Q8" s="134">
        <f t="shared" ref="Q8" si="0">SUM(Q29:Q30)</f>
        <v>147</v>
      </c>
      <c r="R8" s="315">
        <f>S31+R31</f>
        <v>5360</v>
      </c>
      <c r="S8" s="281"/>
    </row>
    <row r="9" spans="1:19" ht="18.75" customHeight="1" x14ac:dyDescent="0.3">
      <c r="A9" s="336"/>
      <c r="B9" s="338"/>
      <c r="C9" s="281"/>
      <c r="D9" s="28">
        <f>'Մ-01'!D9+'Մ-02'!D9+'Մ-03'!D9</f>
        <v>3849</v>
      </c>
      <c r="E9" s="28">
        <f>'Մ-01'!E9+'Մ-02'!E9+'Մ-03'!E9</f>
        <v>41</v>
      </c>
      <c r="F9" s="28">
        <f>'Մ-01'!F9+'Մ-02'!F9+'Մ-03'!F9</f>
        <v>124</v>
      </c>
      <c r="G9" s="43">
        <f>'Մ-01'!G9+'Մ-02'!G9+'Մ-03'!G9</f>
        <v>32</v>
      </c>
      <c r="H9" s="43">
        <f>'Մ-01'!H9+'Մ-02'!H9+'Մ-03'!H9</f>
        <v>60</v>
      </c>
      <c r="I9" s="44">
        <f>'Մ-01'!I9+'Մ-02'!I9+'Մ-03'!I9</f>
        <v>13</v>
      </c>
      <c r="J9" s="44">
        <f>'Մ-01'!J9+'Մ-02'!J9+'Մ-03'!J9</f>
        <v>10</v>
      </c>
      <c r="K9" s="44">
        <f>'Մ-01'!K9+'Մ-02'!K9+'Մ-03'!K9</f>
        <v>4</v>
      </c>
      <c r="L9" s="316">
        <f>L11+M11</f>
        <v>3170</v>
      </c>
      <c r="M9" s="317"/>
      <c r="N9" s="318">
        <f>N27</f>
        <v>2416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'Մ-01'!D10+'Մ-02'!D10+'Մ-03'!D10</f>
        <v>53</v>
      </c>
      <c r="E10" s="42">
        <f>'Մ-01'!E10+'Մ-02'!E10+'Մ-03'!E10</f>
        <v>39</v>
      </c>
      <c r="F10" s="42">
        <f>'Մ-01'!F10+'Մ-02'!F10+'Մ-03'!F10</f>
        <v>103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'Մ-01'!D11+'Մ-02'!D11+'Մ-03'!D11</f>
        <v>108</v>
      </c>
      <c r="E11" s="64"/>
      <c r="F11" s="81"/>
      <c r="G11" s="284"/>
      <c r="H11" s="285"/>
      <c r="I11" s="284"/>
      <c r="J11" s="285"/>
      <c r="K11" s="143"/>
      <c r="L11" s="28">
        <f>L27+L28</f>
        <v>3056</v>
      </c>
      <c r="M11" s="18">
        <f>M27+M28</f>
        <v>114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'Մ-01'!D12+'Մ-02'!D12+'Մ-03'!D12</f>
        <v>18</v>
      </c>
      <c r="E12" s="42">
        <f>'Մ-01'!E12+'Մ-02'!E12+'Մ-03'!E12</f>
        <v>1</v>
      </c>
      <c r="F12" s="42">
        <f>'Մ-01'!F12+'Մ-02'!F12+'Մ-03'!F12</f>
        <v>20</v>
      </c>
      <c r="G12" s="284"/>
      <c r="H12" s="285"/>
      <c r="I12" s="284"/>
      <c r="J12" s="285"/>
      <c r="K12" s="143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'Մ-01'!D13+'Մ-02'!D13+'Մ-03'!D13</f>
        <v>20</v>
      </c>
      <c r="E13" s="65"/>
      <c r="F13" s="81"/>
      <c r="G13" s="284"/>
      <c r="H13" s="285"/>
      <c r="I13" s="284"/>
      <c r="J13" s="285"/>
      <c r="K13" s="143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'Մ-01'!D14+'Մ-02'!D14+'Մ-03'!D14</f>
        <v>2</v>
      </c>
      <c r="E14" s="42">
        <f>'Մ-01'!E14+'Մ-02'!E14+'Մ-03'!E14</f>
        <v>1</v>
      </c>
      <c r="F14" s="42">
        <f>'Մ-01'!F14+'Մ-02'!F14+'Մ-03'!F14</f>
        <v>1</v>
      </c>
      <c r="G14" s="284"/>
      <c r="H14" s="285"/>
      <c r="I14" s="284"/>
      <c r="J14" s="285"/>
      <c r="K14" s="143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'Մ-01'!D15+'Մ-02'!D15+'Մ-03'!D15</f>
        <v>0</v>
      </c>
      <c r="E15" s="42">
        <f>'Մ-01'!E15+'Մ-02'!E15+'Մ-03'!E15</f>
        <v>0</v>
      </c>
      <c r="F15" s="42">
        <f>'Մ-01'!F15+'Մ-02'!F15+'Մ-03'!F15</f>
        <v>0</v>
      </c>
      <c r="G15" s="284"/>
      <c r="H15" s="285"/>
      <c r="I15" s="284"/>
      <c r="J15" s="285"/>
      <c r="K15" s="143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'Մ-01'!D16+'Մ-02'!D16+'Մ-03'!D16</f>
        <v>3</v>
      </c>
      <c r="E16" s="65"/>
      <c r="F16" s="137"/>
      <c r="G16" s="284"/>
      <c r="H16" s="285"/>
      <c r="I16" s="284"/>
      <c r="J16" s="285"/>
      <c r="K16" s="143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'Մ-01'!D17+'Մ-02'!D17+'Մ-03'!D17</f>
        <v>0</v>
      </c>
      <c r="E17" s="65"/>
      <c r="F17" s="137"/>
      <c r="G17" s="284"/>
      <c r="H17" s="285"/>
      <c r="I17" s="284"/>
      <c r="J17" s="285"/>
      <c r="K17" s="143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'Մ-01'!D18+'Մ-02'!D18+'Մ-03'!D18</f>
        <v>98</v>
      </c>
      <c r="E18" s="65"/>
      <c r="F18" s="137"/>
      <c r="G18" s="284"/>
      <c r="H18" s="285"/>
      <c r="I18" s="284"/>
      <c r="J18" s="285"/>
      <c r="K18" s="143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'Մ-01'!D19+'Մ-02'!D19+'Մ-03'!D19</f>
        <v>250</v>
      </c>
      <c r="E19" s="65"/>
      <c r="F19" s="137"/>
      <c r="G19" s="284"/>
      <c r="H19" s="285"/>
      <c r="I19" s="284"/>
      <c r="J19" s="285"/>
      <c r="K19" s="143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39" t="s">
        <v>31</v>
      </c>
      <c r="B20" s="140"/>
      <c r="C20" s="141"/>
      <c r="D20" s="42">
        <f>'Մ-01'!D20+'Մ-02'!D20+'Մ-03'!D20</f>
        <v>475</v>
      </c>
      <c r="E20" s="65"/>
      <c r="F20" s="137"/>
      <c r="G20" s="284"/>
      <c r="H20" s="285"/>
      <c r="I20" s="284"/>
      <c r="J20" s="285"/>
      <c r="K20" s="143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42">
        <f>'Մ-01'!D21+'Մ-02'!D21+'Մ-03'!D21</f>
        <v>1123</v>
      </c>
      <c r="E21" s="65"/>
      <c r="F21" s="137"/>
      <c r="G21" s="284"/>
      <c r="H21" s="285"/>
      <c r="I21" s="284"/>
      <c r="J21" s="285"/>
      <c r="K21" s="143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42">
        <f>'Մ-01'!D22+'Մ-02'!D22+'Մ-03'!D22</f>
        <v>218</v>
      </c>
      <c r="E22" s="65"/>
      <c r="F22" s="137"/>
      <c r="G22" s="284"/>
      <c r="H22" s="285"/>
      <c r="I22" s="284"/>
      <c r="J22" s="285"/>
      <c r="K22" s="143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42">
        <f>'Մ-01'!D23+'Մ-02'!D23+'Մ-03'!D23</f>
        <v>232</v>
      </c>
      <c r="E23" s="65"/>
      <c r="F23" s="137"/>
      <c r="G23" s="284"/>
      <c r="H23" s="285"/>
      <c r="I23" s="284"/>
      <c r="J23" s="285"/>
      <c r="K23" s="143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42">
        <f>'Մ-01'!D24+'Մ-02'!D24+'Մ-03'!D24</f>
        <v>1248</v>
      </c>
      <c r="E24" s="65"/>
      <c r="F24" s="137"/>
      <c r="G24" s="284"/>
      <c r="H24" s="285"/>
      <c r="I24" s="284"/>
      <c r="J24" s="285"/>
      <c r="K24" s="143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42">
        <f>'Մ-01'!D25+'Մ-02'!D25+'Մ-03'!D25</f>
        <v>1</v>
      </c>
      <c r="E25" s="66"/>
      <c r="F25" s="137"/>
      <c r="G25" s="284"/>
      <c r="H25" s="285"/>
      <c r="I25" s="284"/>
      <c r="J25" s="285"/>
      <c r="K25" s="143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4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3551</v>
      </c>
      <c r="D27" s="307"/>
      <c r="E27" s="308"/>
      <c r="F27" s="308"/>
      <c r="G27" s="308"/>
      <c r="H27" s="309"/>
      <c r="I27" s="131"/>
      <c r="J27" s="131"/>
      <c r="K27" s="131"/>
      <c r="L27" s="42">
        <f>'Մ-01'!L27+'Մ-02'!L27+'Մ-03'!L27</f>
        <v>379</v>
      </c>
      <c r="M27" s="42">
        <f>'Մ-01'!M27+'Մ-02'!M27+'Մ-03'!M27</f>
        <v>4</v>
      </c>
      <c r="N27" s="42">
        <f>'Մ-01'!N27+'Մ-02'!N27+'Մ-03'!N27</f>
        <v>2416</v>
      </c>
      <c r="O27" s="42">
        <f>'Մ-01'!O27+'Մ-02'!O27+'Մ-03'!O27</f>
        <v>752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10066</v>
      </c>
      <c r="D28" s="373"/>
      <c r="E28" s="374"/>
      <c r="F28" s="374"/>
      <c r="G28" s="374"/>
      <c r="H28" s="375"/>
      <c r="I28" s="131"/>
      <c r="J28" s="131"/>
      <c r="K28" s="131"/>
      <c r="L28" s="42">
        <f>'Մ-01'!L28+'Մ-02'!L28+'Մ-03'!L28</f>
        <v>2677</v>
      </c>
      <c r="M28" s="42">
        <f>'Մ-01'!M28+'Մ-02'!M28+'Մ-03'!M28</f>
        <v>110</v>
      </c>
      <c r="N28" s="308"/>
      <c r="O28" s="309"/>
      <c r="P28" s="42">
        <f>'Մ-01'!P28+'Մ-02'!P28+'Մ-03'!P28</f>
        <v>7015</v>
      </c>
      <c r="Q28" s="42">
        <f>'Մ-01'!Q28+'Մ-02'!Q28+'Մ-03'!Q28</f>
        <v>147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748</v>
      </c>
      <c r="D29" s="307"/>
      <c r="E29" s="308"/>
      <c r="F29" s="308"/>
      <c r="G29" s="308"/>
      <c r="H29" s="309"/>
      <c r="I29" s="131"/>
      <c r="J29" s="131"/>
      <c r="K29" s="131"/>
      <c r="L29" s="42">
        <f>'Մ-01'!L29+'Մ-02'!L29+'Մ-03'!L29</f>
        <v>200</v>
      </c>
      <c r="M29" s="385"/>
      <c r="N29" s="386"/>
      <c r="O29" s="387"/>
      <c r="P29" s="42">
        <f>'Մ-01'!P29+'Մ-02'!P29+'Մ-03'!P29</f>
        <v>472</v>
      </c>
      <c r="Q29" s="42">
        <f>'Մ-01'!Q29+'Մ-02'!Q29+'Մ-03'!Q29</f>
        <v>76</v>
      </c>
      <c r="R29" s="321"/>
      <c r="S29" s="44">
        <f>'Մ-01'!S29+'Մ-02'!S29+'Մ-03'!S29</f>
        <v>642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32"/>
      <c r="Q30" s="42">
        <f>'Մ-01'!Q30+'Մ-02'!Q30+'Մ-03'!Q30</f>
        <v>71</v>
      </c>
      <c r="R30" s="322"/>
      <c r="S30" s="44">
        <f>'Մ-01'!S30+'Մ-02'!S30+'Մ-03'!S30</f>
        <v>542</v>
      </c>
    </row>
    <row r="31" spans="1:19" ht="22.15" customHeight="1" x14ac:dyDescent="0.3">
      <c r="A31" s="132"/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3"/>
      <c r="R31" s="44">
        <f>'Մ-01'!R31+'Մ-02'!R31+'Մ-03'!R31</f>
        <v>4176</v>
      </c>
      <c r="S31" s="44">
        <f>'Մ-01'!S31+'Մ-02'!S31+'Մ-03'!S31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48"/>
      <c r="J33" s="148"/>
      <c r="K33" s="148"/>
      <c r="L33" s="388" t="s">
        <v>17</v>
      </c>
      <c r="M33" s="388"/>
      <c r="N33" s="421" t="s">
        <v>18</v>
      </c>
      <c r="O33" s="422"/>
      <c r="P33" s="143"/>
      <c r="Q33" s="143"/>
      <c r="R33" s="143"/>
      <c r="S33" s="142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47"/>
      <c r="J34" s="147"/>
      <c r="K34" s="147"/>
      <c r="L34" s="419">
        <f>'Մ-01'!L34:M34+'Մ-02'!L34:M34+'Մ-03'!L34:M34</f>
        <v>0</v>
      </c>
      <c r="M34" s="420"/>
      <c r="N34" s="419">
        <f>'Մ-01'!N34:O34+'Մ-02'!N34:O34+'Մ-03'!N34:O34</f>
        <v>0</v>
      </c>
      <c r="O34" s="420"/>
      <c r="P34" s="143"/>
      <c r="Q34" s="143"/>
      <c r="R34" s="143"/>
      <c r="S34" s="138"/>
    </row>
    <row r="35" spans="1:19" ht="15.75" customHeight="1" thickBot="1" x14ac:dyDescent="0.35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47"/>
      <c r="J35" s="147"/>
      <c r="K35" s="147"/>
      <c r="L35" s="419">
        <f>'Մ-01'!L35:M35+'Մ-02'!L35:M35+'Մ-03'!L35:M35</f>
        <v>0</v>
      </c>
      <c r="M35" s="420"/>
      <c r="N35" s="419">
        <f>'Մ-01'!N35:O35+'Մ-02'!N35:O35+'Մ-03'!N35:O35</f>
        <v>0</v>
      </c>
      <c r="O35" s="420"/>
      <c r="P35" s="144"/>
      <c r="Q35" s="143"/>
      <c r="R35" s="143"/>
      <c r="S35" s="138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46"/>
      <c r="J36" s="146"/>
      <c r="K36" s="146"/>
      <c r="L36" s="419">
        <f>'Մ-01'!L36:M36+'Մ-02'!L36:M36+'Մ-03'!L36:M36</f>
        <v>0</v>
      </c>
      <c r="M36" s="420"/>
      <c r="N36" s="419">
        <f>'Մ-01'!N36:O36+'Մ-02'!N36:O36+'Մ-03'!N36:O36</f>
        <v>0</v>
      </c>
      <c r="O36" s="420"/>
      <c r="P36" s="272"/>
      <c r="Q36" s="144"/>
      <c r="R36" s="144"/>
      <c r="S36" s="14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N34:O34"/>
    <mergeCell ref="N35:O35"/>
    <mergeCell ref="N36:O36"/>
    <mergeCell ref="N33:O33"/>
    <mergeCell ref="A24:C24"/>
    <mergeCell ref="A33:H33"/>
    <mergeCell ref="L33:M33"/>
    <mergeCell ref="B36:H36"/>
    <mergeCell ref="L36:M36"/>
    <mergeCell ref="B34:H34"/>
    <mergeCell ref="L34:M34"/>
    <mergeCell ref="B35:H35"/>
    <mergeCell ref="L35:M35"/>
    <mergeCell ref="L26:M26"/>
    <mergeCell ref="A26:C26"/>
    <mergeCell ref="A30:B30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5:C25"/>
    <mergeCell ref="S27:S28"/>
    <mergeCell ref="A27:B27"/>
    <mergeCell ref="R27:R30"/>
    <mergeCell ref="D30:H30"/>
    <mergeCell ref="L30:O30"/>
    <mergeCell ref="A28:B28"/>
    <mergeCell ref="D28:H28"/>
    <mergeCell ref="N28:O28"/>
    <mergeCell ref="A29:B29"/>
    <mergeCell ref="D29:H29"/>
    <mergeCell ref="M29:O29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L8:O8"/>
    <mergeCell ref="R8:S8"/>
    <mergeCell ref="L9:M9"/>
    <mergeCell ref="N9:O9"/>
    <mergeCell ref="S9:S25"/>
    <mergeCell ref="N10:N25"/>
    <mergeCell ref="O10:O25"/>
    <mergeCell ref="P9:P25"/>
    <mergeCell ref="Q9:Q25"/>
    <mergeCell ref="R9:R25"/>
    <mergeCell ref="L12:L25"/>
    <mergeCell ref="M12:M25"/>
    <mergeCell ref="I6:J6"/>
    <mergeCell ref="K6:K7"/>
    <mergeCell ref="I8:J8"/>
    <mergeCell ref="I10:J25"/>
    <mergeCell ref="D27:H27"/>
    <mergeCell ref="D6:F6"/>
    <mergeCell ref="D8:F8"/>
    <mergeCell ref="G10:H25"/>
    <mergeCell ref="D26:H26"/>
  </mergeCells>
  <printOptions horizontalCentered="1"/>
  <pageMargins left="0" right="0" top="0" bottom="0" header="0.3" footer="0.3"/>
  <pageSetup paperSize="9" scale="6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topLeftCell="A7" workbookViewId="0">
      <selection activeCell="R8" sqref="R8:S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70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'Մ-04'!C8:C9+'Մ-05'!C8:C9+'06'!C8:C9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56">
        <f>K9</f>
        <v>0</v>
      </c>
      <c r="L8" s="329">
        <f>L9+N9</f>
        <v>0</v>
      </c>
      <c r="M8" s="330"/>
      <c r="N8" s="330"/>
      <c r="O8" s="331"/>
      <c r="P8" s="155">
        <f>P28</f>
        <v>0</v>
      </c>
      <c r="Q8" s="154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'Մ-04'!G9+'Մ-05'!G9+'06'!G9</f>
        <v>0</v>
      </c>
      <c r="H9" s="43">
        <f>'Մ-04'!H9+'Մ-05'!H9+'06'!H9</f>
        <v>0</v>
      </c>
      <c r="I9" s="43">
        <f>'Մ-04'!I9+'Մ-05'!I9+'06'!I9</f>
        <v>0</v>
      </c>
      <c r="J9" s="43">
        <f>'Մ-04'!J9+'Մ-05'!J9+'06'!J9</f>
        <v>0</v>
      </c>
      <c r="K9" s="43">
        <f>'Մ-04'!K9+'Մ-05'!K9+'06'!K9</f>
        <v>0</v>
      </c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'Մ-04'!D10+'Մ-05'!D10+'06'!D11</f>
        <v>0</v>
      </c>
      <c r="E10" s="42">
        <f>'Մ-04'!E10+'Մ-05'!E10+'06'!E11</f>
        <v>0</v>
      </c>
      <c r="F10" s="42">
        <f>'Մ-04'!F10+'Մ-05'!F10+'06'!F11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170"/>
      <c r="O10" s="171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'Մ-04'!D11+'Մ-05'!D11+'06'!D12</f>
        <v>0</v>
      </c>
      <c r="E11" s="64"/>
      <c r="F11" s="81"/>
      <c r="G11" s="284"/>
      <c r="H11" s="285"/>
      <c r="I11" s="284"/>
      <c r="J11" s="285"/>
      <c r="K11" s="163"/>
      <c r="L11" s="43">
        <f>'Մ-04'!L11+'Մ-05'!L11+'06'!L11</f>
        <v>0</v>
      </c>
      <c r="M11" s="43">
        <f>'Մ-04'!M11+'Մ-05'!M11+'06'!M11</f>
        <v>0</v>
      </c>
      <c r="N11" s="172"/>
      <c r="O11" s="173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'Մ-04'!D12+'Մ-05'!D12+'06'!D13</f>
        <v>0</v>
      </c>
      <c r="E12" s="42">
        <f>'Մ-04'!E12+'Մ-05'!E12+'06'!E13</f>
        <v>0</v>
      </c>
      <c r="F12" s="42">
        <f>'Մ-04'!F12+'Մ-05'!F12+'06'!F13</f>
        <v>0</v>
      </c>
      <c r="G12" s="284"/>
      <c r="H12" s="285"/>
      <c r="I12" s="284"/>
      <c r="J12" s="285"/>
      <c r="K12" s="163"/>
      <c r="L12" s="320"/>
      <c r="M12" s="326"/>
      <c r="N12" s="172"/>
      <c r="O12" s="173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'Մ-04'!D13+'Մ-05'!D13+'06'!D14</f>
        <v>0</v>
      </c>
      <c r="E13" s="65"/>
      <c r="F13" s="81"/>
      <c r="G13" s="284"/>
      <c r="H13" s="285"/>
      <c r="I13" s="284"/>
      <c r="J13" s="285"/>
      <c r="K13" s="163"/>
      <c r="L13" s="321"/>
      <c r="M13" s="327"/>
      <c r="N13" s="172"/>
      <c r="O13" s="173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'Մ-04'!D14+'Մ-05'!D14+'06'!D15</f>
        <v>0</v>
      </c>
      <c r="E14" s="42">
        <f>'Մ-04'!E14+'Մ-05'!E14+'06'!E15</f>
        <v>0</v>
      </c>
      <c r="F14" s="42">
        <f>'Մ-04'!F14+'Մ-05'!F14+'06'!F15</f>
        <v>0</v>
      </c>
      <c r="G14" s="284"/>
      <c r="H14" s="285"/>
      <c r="I14" s="284"/>
      <c r="J14" s="285"/>
      <c r="K14" s="163"/>
      <c r="L14" s="321"/>
      <c r="M14" s="327"/>
      <c r="N14" s="172"/>
      <c r="O14" s="173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'Մ-04'!D15+'Մ-05'!D15+'06'!D16</f>
        <v>0</v>
      </c>
      <c r="E15" s="42">
        <f>'Մ-04'!E15+'Մ-05'!E15+'06'!E16</f>
        <v>0</v>
      </c>
      <c r="F15" s="42">
        <f>'Մ-04'!F15+'Մ-05'!F15+'06'!F16</f>
        <v>0</v>
      </c>
      <c r="G15" s="284"/>
      <c r="H15" s="285"/>
      <c r="I15" s="284"/>
      <c r="J15" s="285"/>
      <c r="K15" s="163"/>
      <c r="L15" s="321"/>
      <c r="M15" s="327"/>
      <c r="N15" s="172"/>
      <c r="O15" s="173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'Մ-04'!D16+'Մ-05'!D16+'06'!D17</f>
        <v>0</v>
      </c>
      <c r="E16" s="65"/>
      <c r="F16" s="157"/>
      <c r="G16" s="284"/>
      <c r="H16" s="285"/>
      <c r="I16" s="284"/>
      <c r="J16" s="285"/>
      <c r="K16" s="163"/>
      <c r="L16" s="321"/>
      <c r="M16" s="327"/>
      <c r="N16" s="172"/>
      <c r="O16" s="173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'Մ-04'!D17+'Մ-05'!D17+'06'!D18</f>
        <v>0</v>
      </c>
      <c r="E17" s="65"/>
      <c r="F17" s="157"/>
      <c r="G17" s="284"/>
      <c r="H17" s="285"/>
      <c r="I17" s="284"/>
      <c r="J17" s="285"/>
      <c r="K17" s="163"/>
      <c r="L17" s="321"/>
      <c r="M17" s="327"/>
      <c r="N17" s="172"/>
      <c r="O17" s="173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'Մ-04'!D18+'Մ-05'!D18+'06'!D19</f>
        <v>0</v>
      </c>
      <c r="E18" s="65"/>
      <c r="F18" s="157"/>
      <c r="G18" s="284"/>
      <c r="H18" s="285"/>
      <c r="I18" s="284"/>
      <c r="J18" s="285"/>
      <c r="K18" s="163"/>
      <c r="L18" s="321"/>
      <c r="M18" s="327"/>
      <c r="N18" s="172"/>
      <c r="O18" s="173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'Մ-04'!D19+'Մ-05'!D19+'06'!D20</f>
        <v>0</v>
      </c>
      <c r="E19" s="65"/>
      <c r="F19" s="157"/>
      <c r="G19" s="284"/>
      <c r="H19" s="285"/>
      <c r="I19" s="284"/>
      <c r="J19" s="285"/>
      <c r="K19" s="163"/>
      <c r="L19" s="321"/>
      <c r="M19" s="327"/>
      <c r="N19" s="172"/>
      <c r="O19" s="173"/>
      <c r="P19" s="321"/>
      <c r="Q19" s="324"/>
      <c r="R19" s="321"/>
      <c r="S19" s="324"/>
    </row>
    <row r="20" spans="1:19" ht="15.75" customHeight="1" x14ac:dyDescent="0.3">
      <c r="A20" s="159" t="s">
        <v>31</v>
      </c>
      <c r="B20" s="160"/>
      <c r="C20" s="161"/>
      <c r="D20" s="42">
        <f>'Մ-04'!D20+'Մ-05'!D20+'06'!D21</f>
        <v>0</v>
      </c>
      <c r="E20" s="65"/>
      <c r="F20" s="157"/>
      <c r="G20" s="284"/>
      <c r="H20" s="285"/>
      <c r="I20" s="284"/>
      <c r="J20" s="285"/>
      <c r="K20" s="163"/>
      <c r="L20" s="321"/>
      <c r="M20" s="327"/>
      <c r="N20" s="172"/>
      <c r="O20" s="173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42">
        <f>'Մ-04'!D21+'Մ-05'!D21+'06'!D22</f>
        <v>0</v>
      </c>
      <c r="E21" s="65"/>
      <c r="F21" s="157"/>
      <c r="G21" s="284"/>
      <c r="H21" s="285"/>
      <c r="I21" s="284"/>
      <c r="J21" s="285"/>
      <c r="K21" s="163"/>
      <c r="L21" s="321"/>
      <c r="M21" s="327"/>
      <c r="N21" s="172"/>
      <c r="O21" s="173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42">
        <f>'Մ-04'!D22+'Մ-05'!D22+'06'!D23</f>
        <v>0</v>
      </c>
      <c r="E22" s="65"/>
      <c r="F22" s="157"/>
      <c r="G22" s="284"/>
      <c r="H22" s="285"/>
      <c r="I22" s="284"/>
      <c r="J22" s="285"/>
      <c r="K22" s="163"/>
      <c r="L22" s="321"/>
      <c r="M22" s="327"/>
      <c r="N22" s="172"/>
      <c r="O22" s="173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42">
        <f>'Մ-04'!D23+'Մ-05'!D23+'06'!D24</f>
        <v>0</v>
      </c>
      <c r="E23" s="65"/>
      <c r="F23" s="157"/>
      <c r="G23" s="284"/>
      <c r="H23" s="285"/>
      <c r="I23" s="284"/>
      <c r="J23" s="285"/>
      <c r="K23" s="163"/>
      <c r="L23" s="321"/>
      <c r="M23" s="327"/>
      <c r="N23" s="172"/>
      <c r="O23" s="173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42">
        <f>'Մ-04'!D24+'Մ-05'!D24+'06'!D25</f>
        <v>0</v>
      </c>
      <c r="E24" s="65"/>
      <c r="F24" s="157"/>
      <c r="G24" s="284"/>
      <c r="H24" s="285"/>
      <c r="I24" s="284"/>
      <c r="J24" s="285"/>
      <c r="K24" s="163"/>
      <c r="L24" s="321"/>
      <c r="M24" s="327"/>
      <c r="N24" s="172"/>
      <c r="O24" s="173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42">
        <f>'Մ-04'!D25+'Մ-05'!D25+'06'!D26</f>
        <v>0</v>
      </c>
      <c r="E25" s="66"/>
      <c r="F25" s="157"/>
      <c r="G25" s="284"/>
      <c r="H25" s="285"/>
      <c r="I25" s="284"/>
      <c r="J25" s="285"/>
      <c r="K25" s="163"/>
      <c r="L25" s="322"/>
      <c r="M25" s="328"/>
      <c r="N25" s="174"/>
      <c r="O25" s="17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6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151"/>
      <c r="J27" s="151"/>
      <c r="K27" s="151"/>
      <c r="L27" s="42">
        <f>'Մ-04'!L27+'Մ-05'!L27+'06'!L27</f>
        <v>0</v>
      </c>
      <c r="M27" s="42">
        <f>'Մ-04'!M27+'Մ-05'!M27+'06'!M27</f>
        <v>0</v>
      </c>
      <c r="N27" s="42">
        <f>'Մ-04'!N27+'Մ-05'!N27+'06'!N27</f>
        <v>0</v>
      </c>
      <c r="O27" s="42">
        <f>'Մ-04'!O27+'Մ-05'!O27+'06'!O27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151"/>
      <c r="J28" s="151"/>
      <c r="K28" s="151"/>
      <c r="L28" s="42">
        <f>'Մ-04'!L28+'Մ-05'!L28+'06'!L28</f>
        <v>0</v>
      </c>
      <c r="M28" s="42">
        <f>'Մ-04'!M28+'Մ-05'!M28+'06'!M28</f>
        <v>0</v>
      </c>
      <c r="N28" s="308"/>
      <c r="O28" s="309"/>
      <c r="P28" s="42">
        <f>'Մ-04'!P28+'Մ-05'!P28+'06'!P28</f>
        <v>0</v>
      </c>
      <c r="Q28" s="42">
        <f>'Մ-04'!Q28+'Մ-05'!Q28+'06'!Q28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151"/>
      <c r="J29" s="151"/>
      <c r="K29" s="151"/>
      <c r="L29" s="42">
        <f>'Մ-04'!L29+'Մ-05'!L29+'06'!L29</f>
        <v>0</v>
      </c>
      <c r="M29" s="385"/>
      <c r="N29" s="386"/>
      <c r="O29" s="387"/>
      <c r="P29" s="42">
        <f>'Մ-04'!P29+'Մ-05'!P29+'06'!P29</f>
        <v>0</v>
      </c>
      <c r="Q29" s="42">
        <f>'Մ-04'!Q29+'Մ-05'!Q29+'06'!Q29</f>
        <v>0</v>
      </c>
      <c r="R29" s="321"/>
      <c r="S29" s="44">
        <f>'Մ-04'!S29+'Մ-05'!S29+'06'!S29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52"/>
      <c r="Q30" s="42">
        <f>'Մ-04'!Q30+'Մ-05'!Q30+'06'!Q30</f>
        <v>0</v>
      </c>
      <c r="R30" s="322"/>
      <c r="S30" s="44">
        <f>'Մ-04'!S30+'Մ-05'!S30+'06'!S30</f>
        <v>0</v>
      </c>
    </row>
    <row r="31" spans="1:19" ht="22.15" customHeight="1" x14ac:dyDescent="0.3">
      <c r="A31" s="152"/>
      <c r="B31" s="152"/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3"/>
      <c r="R31" s="44">
        <f>'Մ-04'!R31+'Մ-05'!R31+'06'!R31</f>
        <v>0</v>
      </c>
      <c r="S31" s="44">
        <f>'Մ-04'!S31+'Մ-05'!S31+'06'!S31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68"/>
      <c r="J33" s="168"/>
      <c r="K33" s="168"/>
      <c r="L33" s="388" t="s">
        <v>17</v>
      </c>
      <c r="M33" s="388"/>
      <c r="N33" s="424" t="s">
        <v>18</v>
      </c>
      <c r="O33" s="424"/>
      <c r="P33" s="163"/>
      <c r="Q33" s="163"/>
      <c r="R33" s="163"/>
      <c r="S33" s="162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67"/>
      <c r="J34" s="167"/>
      <c r="K34" s="167"/>
      <c r="L34" s="419">
        <f>'Մ-04'!L34:M34+'Մ-05'!L34:M34+'06'!L34:M34</f>
        <v>0</v>
      </c>
      <c r="M34" s="420"/>
      <c r="N34" s="423">
        <f>'Մ-04'!N34:O34+'Մ-05'!N34:O34+'06'!N34:O34</f>
        <v>0</v>
      </c>
      <c r="O34" s="423"/>
      <c r="P34" s="163"/>
      <c r="Q34" s="163"/>
      <c r="R34" s="163"/>
      <c r="S34" s="158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67"/>
      <c r="J35" s="167"/>
      <c r="K35" s="167"/>
      <c r="L35" s="419">
        <f>'Մ-04'!L35:M35+'Մ-05'!L35:M35+'06'!L35:M35</f>
        <v>0</v>
      </c>
      <c r="M35" s="420"/>
      <c r="N35" s="423">
        <f>'Մ-04'!N35:O35+'Մ-05'!N35:O35+'06'!N35:O35</f>
        <v>0</v>
      </c>
      <c r="O35" s="423"/>
      <c r="P35" s="163"/>
      <c r="Q35" s="163"/>
      <c r="R35" s="163"/>
      <c r="S35" s="158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66"/>
      <c r="J36" s="166"/>
      <c r="K36" s="166"/>
      <c r="L36" s="419">
        <f>'Մ-04'!L36:M36+'Մ-05'!L36:M36+'06'!L36:M36</f>
        <v>0</v>
      </c>
      <c r="M36" s="420"/>
      <c r="N36" s="423">
        <f>'Մ-04'!N36:O36+'Մ-05'!N36:O36+'06'!N36:O36</f>
        <v>0</v>
      </c>
      <c r="O36" s="423"/>
      <c r="P36" s="163"/>
      <c r="Q36" s="164"/>
      <c r="R36" s="164"/>
      <c r="S36" s="165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5">
    <mergeCell ref="N34:O34"/>
    <mergeCell ref="N33:O33"/>
    <mergeCell ref="N35:O35"/>
    <mergeCell ref="N36:O36"/>
    <mergeCell ref="M12:M25"/>
    <mergeCell ref="L30:O30"/>
    <mergeCell ref="L35:M35"/>
    <mergeCell ref="L33:M33"/>
    <mergeCell ref="D26:H26"/>
    <mergeCell ref="L26:M26"/>
    <mergeCell ref="B34:H34"/>
    <mergeCell ref="L34:M34"/>
    <mergeCell ref="A22:C22"/>
    <mergeCell ref="A23:C23"/>
    <mergeCell ref="A24:C24"/>
    <mergeCell ref="A25:C25"/>
    <mergeCell ref="A26:C26"/>
    <mergeCell ref="G10:H25"/>
    <mergeCell ref="I10:J25"/>
    <mergeCell ref="D27:H27"/>
    <mergeCell ref="A19:C19"/>
    <mergeCell ref="A21:C21"/>
    <mergeCell ref="A15:C15"/>
    <mergeCell ref="D30:H30"/>
    <mergeCell ref="S9:S25"/>
    <mergeCell ref="A16:C16"/>
    <mergeCell ref="A17:C17"/>
    <mergeCell ref="A18:C18"/>
    <mergeCell ref="A10:C10"/>
    <mergeCell ref="A11:C11"/>
    <mergeCell ref="A12:C12"/>
    <mergeCell ref="A13:C13"/>
    <mergeCell ref="A14:C14"/>
    <mergeCell ref="R9:R25"/>
    <mergeCell ref="L9:M9"/>
    <mergeCell ref="N9:O9"/>
    <mergeCell ref="A5:B9"/>
    <mergeCell ref="D8:F8"/>
    <mergeCell ref="G8:H8"/>
    <mergeCell ref="I8:J8"/>
    <mergeCell ref="P9:P25"/>
    <mergeCell ref="Q9:Q25"/>
    <mergeCell ref="L12:L25"/>
    <mergeCell ref="L8:O8"/>
    <mergeCell ref="R27:R30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C8:C9"/>
    <mergeCell ref="B35:H35"/>
    <mergeCell ref="R8:S8"/>
    <mergeCell ref="C5:C7"/>
    <mergeCell ref="B36:H36"/>
    <mergeCell ref="L36:M36"/>
    <mergeCell ref="S27:S28"/>
    <mergeCell ref="D28:H28"/>
    <mergeCell ref="N28:O28"/>
    <mergeCell ref="D29:H29"/>
    <mergeCell ref="M29:O29"/>
    <mergeCell ref="A30:B30"/>
    <mergeCell ref="A27:B27"/>
    <mergeCell ref="A28:B28"/>
    <mergeCell ref="A29:B29"/>
    <mergeCell ref="A33:H33"/>
  </mergeCells>
  <printOptions horizontalCentered="1"/>
  <pageMargins left="0" right="0" top="0" bottom="0" header="0.3" footer="0.3"/>
  <pageSetup scale="61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5"/>
  <sheetViews>
    <sheetView topLeftCell="A4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'Մ-07'!C8:C9+'Մ-08'!C8:C9+'Մ-09'!C8:C9</f>
        <v>0</v>
      </c>
      <c r="D8" s="362">
        <f>'Մ-07'!D8:F8+'Մ-04'!1:1048576+'Մ-08'!1:1048576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62">
        <f>L9+N9</f>
        <v>0</v>
      </c>
      <c r="M8" s="363"/>
      <c r="N8" s="363"/>
      <c r="O8" s="427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'Մ-07'!G9+'Մ-08'!G9+'Մ-09'!G9</f>
        <v>0</v>
      </c>
      <c r="H9" s="43">
        <f>'Մ-07'!H9+'Մ-08'!H9+'Մ-09'!H9</f>
        <v>0</v>
      </c>
      <c r="I9" s="43">
        <f>'Մ-07'!I9+'Մ-08'!I9+'Մ-09'!I9</f>
        <v>0</v>
      </c>
      <c r="J9" s="43">
        <f>'Մ-07'!J9+'Մ-08'!J9+'Մ-09'!J9</f>
        <v>0</v>
      </c>
      <c r="K9" s="43">
        <f>'Մ-07'!K9+'Մ-08'!K9+'Մ-09'!K9</f>
        <v>0</v>
      </c>
      <c r="L9" s="428">
        <f>L11+M11</f>
        <v>0</v>
      </c>
      <c r="M9" s="429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'Մ-07'!D10+'Մ-08'!D10+'Մ-09'!D10</f>
        <v>0</v>
      </c>
      <c r="E10" s="42">
        <f>'Մ-07'!E10+'Մ-08'!E10+'Մ-09'!E10</f>
        <v>0</v>
      </c>
      <c r="F10" s="42">
        <f>'Մ-07'!F10+'Մ-08'!F10+'Մ-09'!F10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'Մ-07'!D11+'Մ-08'!D11+'Մ-09'!D11</f>
        <v>0</v>
      </c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'Մ-07'!D12+'Մ-08'!D12+'Մ-09'!D12</f>
        <v>0</v>
      </c>
      <c r="E12" s="42">
        <f>'Մ-07'!E12+'Մ-08'!E12+'Մ-09'!E12</f>
        <v>0</v>
      </c>
      <c r="F12" s="42">
        <f>'Մ-07'!F12+'Մ-08'!F12+'Մ-09'!F12</f>
        <v>0</v>
      </c>
      <c r="G12" s="284"/>
      <c r="H12" s="285"/>
      <c r="I12" s="284"/>
      <c r="J12" s="285"/>
      <c r="K12" s="228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'Մ-07'!D13+'Մ-08'!D13+'Մ-09'!D13</f>
        <v>0</v>
      </c>
      <c r="E13" s="65"/>
      <c r="F13" s="81"/>
      <c r="G13" s="284"/>
      <c r="H13" s="285"/>
      <c r="I13" s="284"/>
      <c r="J13" s="285"/>
      <c r="K13" s="228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'Մ-07'!D14+'Մ-08'!D14+'Մ-09'!D14</f>
        <v>0</v>
      </c>
      <c r="E14" s="42">
        <f>'Մ-07'!E14+'Մ-08'!E14+'Մ-09'!E14</f>
        <v>0</v>
      </c>
      <c r="F14" s="42">
        <f>'Մ-07'!F14+'Մ-08'!F14+'Մ-09'!F14</f>
        <v>0</v>
      </c>
      <c r="G14" s="284"/>
      <c r="H14" s="285"/>
      <c r="I14" s="284"/>
      <c r="J14" s="285"/>
      <c r="K14" s="228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'Մ-07'!D15+'Մ-08'!D15+'Մ-09'!D15</f>
        <v>0</v>
      </c>
      <c r="E15" s="42">
        <f>'Մ-07'!E15+'Մ-08'!E15+'Մ-09'!E15</f>
        <v>0</v>
      </c>
      <c r="F15" s="42">
        <f>'Մ-07'!F15+'Մ-08'!F15+'Մ-09'!F15</f>
        <v>0</v>
      </c>
      <c r="G15" s="284"/>
      <c r="H15" s="285"/>
      <c r="I15" s="284"/>
      <c r="J15" s="285"/>
      <c r="K15" s="228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'Մ-07'!D16+'Մ-08'!D16+'Մ-09'!D16</f>
        <v>0</v>
      </c>
      <c r="E16" s="65"/>
      <c r="F16" s="224"/>
      <c r="G16" s="284"/>
      <c r="H16" s="285"/>
      <c r="I16" s="284"/>
      <c r="J16" s="285"/>
      <c r="K16" s="228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'Մ-07'!D17+'Մ-08'!D17+'Մ-09'!D17</f>
        <v>0</v>
      </c>
      <c r="E17" s="65"/>
      <c r="F17" s="224"/>
      <c r="G17" s="284"/>
      <c r="H17" s="285"/>
      <c r="I17" s="284"/>
      <c r="J17" s="285"/>
      <c r="K17" s="228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'Մ-07'!D18+'Մ-08'!D18+'Մ-09'!D18</f>
        <v>0</v>
      </c>
      <c r="E18" s="65"/>
      <c r="F18" s="224"/>
      <c r="G18" s="284"/>
      <c r="H18" s="285"/>
      <c r="I18" s="284"/>
      <c r="J18" s="285"/>
      <c r="K18" s="228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'Մ-07'!D19+'Մ-08'!D19+'Մ-09'!D19</f>
        <v>0</v>
      </c>
      <c r="E19" s="65"/>
      <c r="F19" s="224"/>
      <c r="G19" s="284"/>
      <c r="H19" s="285"/>
      <c r="I19" s="284"/>
      <c r="J19" s="285"/>
      <c r="K19" s="228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2">
        <f>'Մ-07'!D20+'Մ-08'!D20+'Մ-09'!D20</f>
        <v>0</v>
      </c>
      <c r="E20" s="65"/>
      <c r="F20" s="224"/>
      <c r="G20" s="284"/>
      <c r="H20" s="285"/>
      <c r="I20" s="284"/>
      <c r="J20" s="285"/>
      <c r="K20" s="228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42">
        <f>'Մ-07'!D21+'Մ-08'!D21+'Մ-09'!D21</f>
        <v>0</v>
      </c>
      <c r="E21" s="65"/>
      <c r="F21" s="224"/>
      <c r="G21" s="284"/>
      <c r="H21" s="285"/>
      <c r="I21" s="284"/>
      <c r="J21" s="285"/>
      <c r="K21" s="228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42">
        <f>'Մ-07'!D22+'Մ-08'!D22+'Մ-09'!D22</f>
        <v>0</v>
      </c>
      <c r="E22" s="65"/>
      <c r="F22" s="224"/>
      <c r="G22" s="284"/>
      <c r="H22" s="285"/>
      <c r="I22" s="284"/>
      <c r="J22" s="285"/>
      <c r="K22" s="228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42">
        <f>'Մ-07'!D23+'Մ-08'!D23+'Մ-09'!D23</f>
        <v>0</v>
      </c>
      <c r="E23" s="65"/>
      <c r="F23" s="224"/>
      <c r="G23" s="284"/>
      <c r="H23" s="285"/>
      <c r="I23" s="284"/>
      <c r="J23" s="285"/>
      <c r="K23" s="228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42">
        <f>'Մ-07'!D24+'Մ-08'!D24+'Մ-09'!D24</f>
        <v>0</v>
      </c>
      <c r="E24" s="65"/>
      <c r="F24" s="224"/>
      <c r="G24" s="284"/>
      <c r="H24" s="285"/>
      <c r="I24" s="284"/>
      <c r="J24" s="285"/>
      <c r="K24" s="228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42">
        <f>'Մ-07'!D25+'Մ-08'!D25+'Մ-09'!D25</f>
        <v>0</v>
      </c>
      <c r="E25" s="66"/>
      <c r="F25" s="224"/>
      <c r="G25" s="284"/>
      <c r="H25" s="285"/>
      <c r="I25" s="284"/>
      <c r="J25" s="285"/>
      <c r="K25" s="228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42">
        <f>'Մ-07'!L27+'Մ-08'!L27+'Մ-09'!L27</f>
        <v>0</v>
      </c>
      <c r="M27" s="42">
        <f>'Մ-07'!M27+'Մ-08'!M27+'Մ-09'!M27</f>
        <v>0</v>
      </c>
      <c r="N27" s="42">
        <f>'Մ-07'!N27+'Մ-08'!N27+'Մ-09'!N27</f>
        <v>0</v>
      </c>
      <c r="O27" s="42">
        <f>'Մ-07'!O27+'Մ-08'!O27+'Մ-09'!O27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L28+M28+P28+Q28+E9+F9+G8+I8+K8</f>
        <v>0</v>
      </c>
      <c r="D28" s="373"/>
      <c r="E28" s="374"/>
      <c r="F28" s="374"/>
      <c r="G28" s="374"/>
      <c r="H28" s="375"/>
      <c r="I28" s="237"/>
      <c r="J28" s="237"/>
      <c r="K28" s="237"/>
      <c r="L28" s="42">
        <f>'Մ-07'!L28+'Մ-08'!L28+'Մ-09'!L28</f>
        <v>0</v>
      </c>
      <c r="M28" s="42">
        <f>'Մ-07'!M28+'Մ-08'!M28+'Մ-09'!M28</f>
        <v>0</v>
      </c>
      <c r="N28" s="430"/>
      <c r="O28" s="375"/>
      <c r="P28" s="42">
        <f>'Մ-07'!P28+'Մ-08'!P28+'Մ-09'!P28</f>
        <v>0</v>
      </c>
      <c r="Q28" s="42">
        <f>'Մ-07'!Q28+'Մ-08'!Q28+'Մ-09'!Q28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42">
        <f>'Մ-07'!L29+'Մ-08'!L29+'Մ-09'!L29</f>
        <v>0</v>
      </c>
      <c r="M29" s="385"/>
      <c r="N29" s="386"/>
      <c r="O29" s="387"/>
      <c r="P29" s="42">
        <f>'Մ-07'!P29+'Մ-08'!P29+'Մ-09'!P29</f>
        <v>0</v>
      </c>
      <c r="Q29" s="42">
        <f>'Մ-07'!Q29+'Մ-08'!Q29+'Մ-09'!Q29</f>
        <v>0</v>
      </c>
      <c r="R29" s="321"/>
      <c r="S29" s="44">
        <f>'Մ-07'!S29+'Մ-08'!S29+'Մ-09'!S29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239"/>
      <c r="Q30" s="42">
        <f>'Մ-07'!Q30+'Մ-08'!Q30+'Մ-09'!Q30</f>
        <v>0</v>
      </c>
      <c r="R30" s="322"/>
      <c r="S30" s="44">
        <f>'Մ-07'!S30+'Մ-08'!S30+'Մ-09'!S30</f>
        <v>0</v>
      </c>
    </row>
    <row r="31" spans="1:19" ht="22.15" customHeight="1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40"/>
      <c r="R31" s="44">
        <f>'Մ-07'!R31+'Մ-08'!R31+'Մ-09'!R31</f>
        <v>0</v>
      </c>
      <c r="S31" s="44">
        <f>S29+S30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425" t="s">
        <v>18</v>
      </c>
      <c r="O33" s="426"/>
      <c r="P33" s="223"/>
      <c r="Q33" s="89"/>
      <c r="R33" s="89"/>
      <c r="S33" s="244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419">
        <f>'Մ-07'!L34:M34+'Մ-08'!L34:M34+'Մ-09'!L34:M34</f>
        <v>0</v>
      </c>
      <c r="M34" s="420"/>
      <c r="N34" s="419">
        <f>'Մ-07'!N34:O34+'Մ-08'!N34:O34+'Մ-09'!N34:O34</f>
        <v>0</v>
      </c>
      <c r="O34" s="420"/>
      <c r="P34" s="224"/>
      <c r="Q34" s="228"/>
      <c r="R34" s="228"/>
      <c r="S34" s="24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419">
        <f>'Մ-07'!L35:M35+'Մ-08'!L35:M35+'Մ-09'!L35:M35</f>
        <v>0</v>
      </c>
      <c r="M35" s="420"/>
      <c r="N35" s="419">
        <f>'Մ-07'!N35:O35+'Մ-08'!N35:O35+'Մ-09'!N35:O35</f>
        <v>0</v>
      </c>
      <c r="O35" s="420"/>
      <c r="P35" s="224"/>
      <c r="Q35" s="228"/>
      <c r="R35" s="228"/>
      <c r="S35" s="24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419">
        <f>'Մ-07'!L36:M36+'Մ-08'!L36:M36+'Մ-09'!L36:M36</f>
        <v>0</v>
      </c>
      <c r="M36" s="420"/>
      <c r="N36" s="419">
        <f>'Մ-07'!N36:O36+'Մ-08'!N36:O36+'Մ-09'!N36:O36</f>
        <v>0</v>
      </c>
      <c r="O36" s="420"/>
      <c r="P36" s="246"/>
      <c r="Q36" s="247"/>
      <c r="R36" s="247"/>
      <c r="S36" s="248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26:M26"/>
    <mergeCell ref="A23:C23"/>
    <mergeCell ref="A24:C24"/>
    <mergeCell ref="A25:C25"/>
    <mergeCell ref="S27:S28"/>
    <mergeCell ref="D28:H28"/>
    <mergeCell ref="N28:O28"/>
    <mergeCell ref="D27:H27"/>
    <mergeCell ref="R27:R30"/>
    <mergeCell ref="D30:H30"/>
    <mergeCell ref="L30:O30"/>
    <mergeCell ref="A29:B29"/>
    <mergeCell ref="A27:B27"/>
    <mergeCell ref="A30:B30"/>
    <mergeCell ref="A26:C26"/>
    <mergeCell ref="D26:H26"/>
    <mergeCell ref="R8:S8"/>
    <mergeCell ref="L9:M9"/>
    <mergeCell ref="N9:O9"/>
    <mergeCell ref="S9:S25"/>
    <mergeCell ref="N10:N25"/>
    <mergeCell ref="Q9:Q25"/>
    <mergeCell ref="R9:R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P9:P25"/>
    <mergeCell ref="L12:L25"/>
    <mergeCell ref="A10:C10"/>
    <mergeCell ref="A11:C11"/>
    <mergeCell ref="A12:C12"/>
    <mergeCell ref="A13:C13"/>
    <mergeCell ref="A22:C22"/>
    <mergeCell ref="L8:O8"/>
    <mergeCell ref="G10:H25"/>
    <mergeCell ref="I10:J25"/>
    <mergeCell ref="A19:C19"/>
    <mergeCell ref="A21:C21"/>
    <mergeCell ref="C8:C9"/>
    <mergeCell ref="D8:F8"/>
    <mergeCell ref="A14:C14"/>
    <mergeCell ref="A15:C15"/>
    <mergeCell ref="A16:C16"/>
    <mergeCell ref="A17:C17"/>
    <mergeCell ref="A18:C18"/>
    <mergeCell ref="N34:O34"/>
    <mergeCell ref="N35:O35"/>
    <mergeCell ref="N36:O36"/>
    <mergeCell ref="N33:O33"/>
    <mergeCell ref="A28:B28"/>
    <mergeCell ref="D29:H29"/>
    <mergeCell ref="M29:O29"/>
    <mergeCell ref="B36:H36"/>
    <mergeCell ref="L36:M36"/>
    <mergeCell ref="A33:H33"/>
    <mergeCell ref="L33:M33"/>
    <mergeCell ref="B34:H34"/>
    <mergeCell ref="L34:M34"/>
    <mergeCell ref="B35:H35"/>
    <mergeCell ref="L35:M35"/>
  </mergeCells>
  <pageMargins left="0" right="0" top="0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45"/>
  <sheetViews>
    <sheetView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72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'Մ-10'!C8:C9+'Մ-11'!C8:C9+'Մ-12'!C8:C9</f>
        <v>0</v>
      </c>
      <c r="D8" s="362">
        <f>'Մ-10'!D8:F8+'Մ-11'!D8:F8+'Մ-12'!D8:F8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81">
        <f>K9</f>
        <v>0</v>
      </c>
      <c r="L8" s="362">
        <f>'Մ-10'!L8:O8+'Մ-11'!L8:O8+'Մ-12'!L8:O8</f>
        <v>0</v>
      </c>
      <c r="M8" s="363"/>
      <c r="N8" s="363"/>
      <c r="O8" s="427"/>
      <c r="P8" s="180">
        <f>'Մ-10'!P8+'Մ-11'!P8+'Մ-12'!P8</f>
        <v>0</v>
      </c>
      <c r="Q8" s="268">
        <f>'Մ-10'!Q8+'Մ-11'!Q8+'Մ-12'!Q8</f>
        <v>0</v>
      </c>
      <c r="R8" s="315">
        <f>'Մ-10'!R8:S8+'Մ-11'!R8:S8+'Մ-12'!R8:S8</f>
        <v>0</v>
      </c>
      <c r="S8" s="281"/>
    </row>
    <row r="9" spans="1:19" ht="18.75" customHeight="1" x14ac:dyDescent="0.3">
      <c r="A9" s="336"/>
      <c r="B9" s="338"/>
      <c r="C9" s="281"/>
      <c r="D9" s="28">
        <f>'Մ-10'!D9+'Մ-11'!D9+'Մ-12'!D9</f>
        <v>0</v>
      </c>
      <c r="E9" s="28">
        <f>'Մ-10'!E9+'Մ-11'!E9+'Մ-12'!E9</f>
        <v>0</v>
      </c>
      <c r="F9" s="28">
        <f>'Մ-10'!F9+'Մ-11'!F9+'Մ-12'!F9</f>
        <v>0</v>
      </c>
      <c r="G9" s="28">
        <f>'Մ-10'!G9+'Մ-11'!G9+'Մ-12'!G9</f>
        <v>0</v>
      </c>
      <c r="H9" s="28">
        <f>'Մ-10'!H9+'Մ-11'!H9+'Մ-12'!H9</f>
        <v>0</v>
      </c>
      <c r="I9" s="28">
        <f>'Մ-10'!I9+'Մ-11'!I9+'Մ-12'!I9</f>
        <v>0</v>
      </c>
      <c r="J9" s="28">
        <f>'Մ-10'!J9+'Մ-11'!J9+'Մ-12'!J9</f>
        <v>0</v>
      </c>
      <c r="K9" s="28">
        <f>'Մ-10'!K9+'Մ-11'!K9+'Մ-12'!K9</f>
        <v>0</v>
      </c>
      <c r="L9" s="428">
        <f>'Մ-10'!L9:M9+'Մ-11'!L9:M9+'Մ-12'!L9:M9</f>
        <v>0</v>
      </c>
      <c r="M9" s="429"/>
      <c r="N9" s="428">
        <f>'Մ-10'!N9:O9+'Մ-11'!N9:O9+'Մ-12'!N9:O9</f>
        <v>0</v>
      </c>
      <c r="O9" s="42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28">
        <f>'Մ-10'!D10+'Մ-11'!D10+'Մ-12'!D10</f>
        <v>0</v>
      </c>
      <c r="E10" s="28">
        <f>'Մ-10'!E10+'Մ-11'!E10+'Մ-12'!E10</f>
        <v>0</v>
      </c>
      <c r="F10" s="28">
        <f>'Մ-10'!F10+'Մ-11'!F10+'Մ-12'!F10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28">
        <f>'Մ-10'!D11+'Մ-11'!D11+'Մ-12'!D11</f>
        <v>0</v>
      </c>
      <c r="E11" s="64"/>
      <c r="F11" s="81"/>
      <c r="G11" s="284"/>
      <c r="H11" s="285"/>
      <c r="I11" s="284"/>
      <c r="J11" s="285"/>
      <c r="K11" s="189"/>
      <c r="L11" s="28">
        <f>'Մ-10'!L11+'Մ-11'!L11+'Մ-12'!L11</f>
        <v>0</v>
      </c>
      <c r="M11" s="28">
        <f>'Մ-10'!M11+'Մ-11'!M11+'Մ-12'!M11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28">
        <f>'Մ-10'!D12+'Մ-11'!D12+'Մ-12'!D12</f>
        <v>0</v>
      </c>
      <c r="E12" s="28">
        <f>'Մ-10'!E12+'Մ-11'!E12+'Մ-12'!E12</f>
        <v>0</v>
      </c>
      <c r="F12" s="28">
        <f>'Մ-10'!F12+'Մ-11'!F12+'Մ-12'!F12</f>
        <v>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28">
        <f>'Մ-10'!D13+'Մ-11'!D13+'Մ-12'!D13</f>
        <v>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28">
        <f>'Մ-10'!D14+'Մ-11'!D14+'Մ-12'!D14</f>
        <v>0</v>
      </c>
      <c r="E14" s="28">
        <f>'Մ-10'!E14+'Մ-11'!E14+'Մ-12'!E14</f>
        <v>0</v>
      </c>
      <c r="F14" s="28">
        <f>'Մ-10'!F14+'Մ-11'!F14+'Մ-12'!F14</f>
        <v>0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28">
        <f>'Մ-10'!D15+'Մ-11'!D15+'Մ-12'!D15</f>
        <v>0</v>
      </c>
      <c r="E15" s="28">
        <f>'Մ-10'!E15+'Մ-11'!E15+'Մ-12'!E15</f>
        <v>0</v>
      </c>
      <c r="F15" s="28">
        <f>'Մ-10'!F15+'Մ-11'!F15+'Մ-12'!F15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28">
        <f>'Մ-10'!D16+'Մ-11'!D16+'Մ-12'!D16</f>
        <v>0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28">
        <f>'Մ-10'!D17+'Մ-11'!D17+'Մ-12'!D17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28">
        <f>'Մ-10'!D18+'Մ-11'!D18+'Մ-12'!D18</f>
        <v>0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28">
        <f>'Մ-10'!D19+'Մ-11'!D19+'Մ-12'!D19</f>
        <v>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28">
        <f>'Մ-10'!D20+'Մ-11'!D20+'Մ-12'!D20</f>
        <v>0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28">
        <f>'Մ-10'!D21+'Մ-11'!D21+'Մ-12'!D21</f>
        <v>0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28">
        <f>'Մ-10'!D22+'Մ-11'!D22+'Մ-12'!D22</f>
        <v>0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28">
        <f>'Մ-10'!D23+'Մ-11'!D23+'Մ-12'!D23</f>
        <v>0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28">
        <f>'Մ-10'!D24+'Մ-11'!D24+'Մ-12'!D24</f>
        <v>0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28">
        <f>'Մ-10'!D25+'Մ-11'!D25+'Մ-12'!D25</f>
        <v>0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'Մ-10'!C27+'Մ-11'!C27+'Մ-12'!C27</f>
        <v>0</v>
      </c>
      <c r="D27" s="307"/>
      <c r="E27" s="308"/>
      <c r="F27" s="308"/>
      <c r="G27" s="308"/>
      <c r="H27" s="309"/>
      <c r="I27" s="176"/>
      <c r="J27" s="176"/>
      <c r="K27" s="176"/>
      <c r="L27" s="42">
        <f>'Մ-10'!L27+'Մ-11'!L27+'Մ-12'!L27</f>
        <v>0</v>
      </c>
      <c r="M27" s="42">
        <f>'Մ-10'!M27+'Մ-11'!M27+'Մ-12'!M27</f>
        <v>0</v>
      </c>
      <c r="N27" s="42">
        <f>'Մ-10'!N27+'Մ-11'!N27+'Մ-12'!N27</f>
        <v>0</v>
      </c>
      <c r="O27" s="42">
        <f>'Մ-10'!O27+'Մ-11'!O27+'Մ-12'!O27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'Մ-10'!C28+'Մ-11'!C28+'Մ-12'!C28</f>
        <v>0</v>
      </c>
      <c r="D28" s="373"/>
      <c r="E28" s="374"/>
      <c r="F28" s="374"/>
      <c r="G28" s="374"/>
      <c r="H28" s="375"/>
      <c r="I28" s="176"/>
      <c r="J28" s="176"/>
      <c r="K28" s="176"/>
      <c r="L28" s="42">
        <f>'Մ-10'!L28+'Մ-11'!L28+'Մ-12'!L28</f>
        <v>0</v>
      </c>
      <c r="M28" s="42">
        <f>'Մ-10'!M28+'Մ-11'!M28+'Մ-12'!M28</f>
        <v>0</v>
      </c>
      <c r="N28" s="308"/>
      <c r="O28" s="309"/>
      <c r="P28" s="42">
        <f>'Մ-10'!P28+'Մ-11'!P28+'Մ-12'!P28</f>
        <v>0</v>
      </c>
      <c r="Q28" s="42">
        <f>'Մ-10'!Q28+'Մ-11'!Q28+'Մ-12'!Q28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'Մ-10'!C29+'Մ-11'!C29+'Մ-12'!C29</f>
        <v>0</v>
      </c>
      <c r="D29" s="307"/>
      <c r="E29" s="308"/>
      <c r="F29" s="308"/>
      <c r="G29" s="308"/>
      <c r="H29" s="309"/>
      <c r="I29" s="176"/>
      <c r="J29" s="176"/>
      <c r="K29" s="176"/>
      <c r="L29" s="42">
        <f>'Մ-10'!L29+'Մ-11'!L29+'Մ-12'!L29</f>
        <v>0</v>
      </c>
      <c r="M29" s="385"/>
      <c r="N29" s="386"/>
      <c r="O29" s="387"/>
      <c r="P29" s="42">
        <f>'Մ-10'!P29+'Մ-11'!P29+'Մ-12'!P29</f>
        <v>0</v>
      </c>
      <c r="Q29" s="42">
        <f>'Մ-10'!Q29+'Մ-11'!Q29+'Մ-12'!Q29</f>
        <v>0</v>
      </c>
      <c r="R29" s="321"/>
      <c r="S29" s="44">
        <f>'Մ-10'!S29+'Մ-11'!S29+'Մ-12'!S29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'Մ-10'!Q30+'Մ-11'!Q30+'Մ-12'!Q30</f>
        <v>0</v>
      </c>
      <c r="R30" s="322"/>
      <c r="S30" s="44">
        <f>'Մ-10'!S30+'Մ-11'!S30+'Մ-12'!S30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'Մ-10'!R31+'Մ-11'!R31+'Մ-12'!R31</f>
        <v>0</v>
      </c>
      <c r="S31" s="44">
        <f>'Մ-10'!S31+'Մ-11'!S31+'Մ-12'!S31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31" t="s">
        <v>18</v>
      </c>
      <c r="O33" s="431"/>
      <c r="P33" s="269"/>
      <c r="Q33" s="269"/>
      <c r="R33" s="269"/>
      <c r="S33" s="269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19">
        <f>'Մ-10'!L34:M34+'Մ-11'!L34:M34+'Մ-12'!L34:M34</f>
        <v>0</v>
      </c>
      <c r="M34" s="420"/>
      <c r="N34" s="423">
        <f>'Մ-10'!N34:O34+'Մ-11'!N34:O34+'Մ-12'!N34:O34</f>
        <v>0</v>
      </c>
      <c r="O34" s="423"/>
      <c r="P34" s="269"/>
      <c r="Q34" s="269"/>
      <c r="R34" s="269"/>
      <c r="S34" s="269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19">
        <f>'Մ-10'!L35:M35+'Մ-11'!L35:M35+'Մ-12'!L35:M35</f>
        <v>0</v>
      </c>
      <c r="M35" s="420"/>
      <c r="N35" s="423">
        <f>'Մ-10'!N35:O35+'Մ-11'!N35:O35+'Մ-12'!N35:O35</f>
        <v>0</v>
      </c>
      <c r="O35" s="423"/>
      <c r="P35" s="269"/>
      <c r="Q35" s="269"/>
      <c r="R35" s="269"/>
      <c r="S35" s="269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19">
        <f>'Մ-10'!L36:M36+'Մ-11'!L36:M36+'Մ-12'!L36:M36</f>
        <v>0</v>
      </c>
      <c r="M36" s="420"/>
      <c r="N36" s="423">
        <f>'Մ-10'!N36:O36+'Մ-11'!N36:O36+'Մ-12'!N36:O36</f>
        <v>0</v>
      </c>
      <c r="O36" s="423"/>
      <c r="P36" s="269"/>
      <c r="Q36" s="269"/>
      <c r="R36" s="269"/>
      <c r="S36" s="269"/>
    </row>
    <row r="37" spans="1:19" x14ac:dyDescent="0.3">
      <c r="N37" s="24"/>
      <c r="O37" s="24"/>
      <c r="P37" s="24"/>
      <c r="Q37" s="24"/>
      <c r="R37" s="24"/>
      <c r="S37" s="24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D26:H26"/>
    <mergeCell ref="L26:M26"/>
    <mergeCell ref="D27:H27"/>
    <mergeCell ref="R27:R30"/>
    <mergeCell ref="D30:H30"/>
    <mergeCell ref="L30:O30"/>
    <mergeCell ref="R8:S8"/>
    <mergeCell ref="S9:S25"/>
    <mergeCell ref="G10:H25"/>
    <mergeCell ref="I10:J25"/>
    <mergeCell ref="O10:O25"/>
    <mergeCell ref="M12:M25"/>
    <mergeCell ref="L12:L25"/>
    <mergeCell ref="N10:N25"/>
    <mergeCell ref="P9:P25"/>
    <mergeCell ref="Q9:Q25"/>
    <mergeCell ref="R9:R25"/>
    <mergeCell ref="L9:M9"/>
    <mergeCell ref="N9:O9"/>
    <mergeCell ref="N7:O7"/>
    <mergeCell ref="A5:B9"/>
    <mergeCell ref="C5:C7"/>
    <mergeCell ref="P6:P7"/>
    <mergeCell ref="D8:F8"/>
    <mergeCell ref="G8:H8"/>
    <mergeCell ref="I8:J8"/>
    <mergeCell ref="L8:O8"/>
    <mergeCell ref="A23:C23"/>
    <mergeCell ref="A24:C24"/>
    <mergeCell ref="A25:C25"/>
    <mergeCell ref="A26:C26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A17:C17"/>
    <mergeCell ref="A18:C18"/>
    <mergeCell ref="A19:C19"/>
    <mergeCell ref="A21:C21"/>
    <mergeCell ref="A22:C22"/>
    <mergeCell ref="N34:O34"/>
    <mergeCell ref="N35:O35"/>
    <mergeCell ref="N36:O36"/>
    <mergeCell ref="N33:O33"/>
    <mergeCell ref="C8:C9"/>
    <mergeCell ref="A10:C10"/>
    <mergeCell ref="A11:C11"/>
    <mergeCell ref="A16:C16"/>
    <mergeCell ref="A27:B27"/>
    <mergeCell ref="A12:C12"/>
    <mergeCell ref="A13:C13"/>
    <mergeCell ref="A30:B30"/>
    <mergeCell ref="A29:B29"/>
    <mergeCell ref="A14:C14"/>
    <mergeCell ref="A15:C15"/>
    <mergeCell ref="A28:B28"/>
  </mergeCells>
  <printOptions horizontalCentered="1"/>
  <pageMargins left="0" right="0" top="0" bottom="0" header="0.3" footer="0.3"/>
  <pageSetup scale="6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19"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'Մ-1-ին Եռ.'!C8:C9+'Մ-2-րդ Եռ.'!C8:C9</f>
        <v>16762</v>
      </c>
      <c r="D8" s="362">
        <f>'Մ-1-ին Եռ.'!D8:F8+'Մ-2-րդ Եռ.'!D8:F8</f>
        <v>4014</v>
      </c>
      <c r="E8" s="363"/>
      <c r="F8" s="364"/>
      <c r="G8" s="280">
        <f>'Մ-1-ին Եռ.'!G8:H8+'Մ-2-րդ Եռ.'!G8:H8</f>
        <v>92</v>
      </c>
      <c r="H8" s="281"/>
      <c r="I8" s="280">
        <f>'Մ-1-ին Եռ.'!I8:J8+'Մ-2-րդ Եռ.'!I8:J8</f>
        <v>23</v>
      </c>
      <c r="J8" s="281"/>
      <c r="K8" s="181">
        <f>'Մ-1-ին Եռ.'!K8+'Մ-2-րդ Եռ.'!K8</f>
        <v>4</v>
      </c>
      <c r="L8" s="329">
        <f>'Մ-1-ին Եռ.'!L8:O8+'Մ-2-րդ Եռ.'!L8:O8</f>
        <v>5586</v>
      </c>
      <c r="M8" s="330"/>
      <c r="N8" s="330"/>
      <c r="O8" s="331"/>
      <c r="P8" s="180">
        <f>'Մ-1-ին Եռ.'!P8+'Մ-2-րդ Եռ.'!P8</f>
        <v>7015</v>
      </c>
      <c r="Q8" s="179">
        <f>'Մ-1-ին Եռ.'!Q8+'Մ-2-րդ Եռ.'!Q8</f>
        <v>147</v>
      </c>
      <c r="R8" s="315">
        <f>'Մ-1-ին Եռ.'!R8:S8+'Մ-2-րդ Եռ.'!R8:S8</f>
        <v>5360</v>
      </c>
      <c r="S8" s="281"/>
    </row>
    <row r="9" spans="1:19" ht="18.75" customHeight="1" x14ac:dyDescent="0.3">
      <c r="A9" s="336"/>
      <c r="B9" s="338"/>
      <c r="C9" s="281"/>
      <c r="D9" s="28">
        <f>SUM(D10:D25)</f>
        <v>3849</v>
      </c>
      <c r="E9" s="18">
        <f>E10+E12+E14+E15</f>
        <v>41</v>
      </c>
      <c r="F9" s="18">
        <f>F10+F12+F14+F15</f>
        <v>124</v>
      </c>
      <c r="G9" s="43">
        <f>'Մ-1-ին Եռ.'!G9+'Մ-2-րդ Եռ.'!G9</f>
        <v>32</v>
      </c>
      <c r="H9" s="43">
        <f>'Մ-1-ին Եռ.'!H9+'Մ-2-րդ Եռ.'!H9</f>
        <v>60</v>
      </c>
      <c r="I9" s="43">
        <f>'Մ-1-ին Եռ.'!I9+'Մ-2-րդ Եռ.'!I9</f>
        <v>13</v>
      </c>
      <c r="J9" s="43">
        <f>'Մ-1-ին Եռ.'!J9+'Մ-2-րդ Եռ.'!J9</f>
        <v>10</v>
      </c>
      <c r="K9" s="43">
        <f>'Մ-1-ին Եռ.'!K9+'Մ-2-րդ Եռ.'!K9</f>
        <v>4</v>
      </c>
      <c r="L9" s="316">
        <f>L11+M11</f>
        <v>3170</v>
      </c>
      <c r="M9" s="317"/>
      <c r="N9" s="318">
        <f>N27</f>
        <v>2416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'Մ-1-ին Եռ.'!D10+'Մ-2-րդ Եռ.'!D10</f>
        <v>53</v>
      </c>
      <c r="E10" s="42">
        <f>'Մ-1-ին Եռ.'!E10+'Մ-2-րդ Եռ.'!E10</f>
        <v>39</v>
      </c>
      <c r="F10" s="42">
        <f>'Մ-1-ին Եռ.'!F10+'Մ-2-րդ Եռ.'!F10</f>
        <v>103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'Մ-1-ին Եռ.'!D11+'Մ-2-րդ Եռ.'!D11</f>
        <v>108</v>
      </c>
      <c r="E11" s="64"/>
      <c r="F11" s="81"/>
      <c r="G11" s="284"/>
      <c r="H11" s="285"/>
      <c r="I11" s="284"/>
      <c r="J11" s="285"/>
      <c r="K11" s="189"/>
      <c r="L11" s="28">
        <f>L27+L28</f>
        <v>3056</v>
      </c>
      <c r="M11" s="18">
        <f>M27+M28</f>
        <v>114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'Մ-1-ին Եռ.'!D12+'Մ-2-րդ Եռ.'!D12</f>
        <v>18</v>
      </c>
      <c r="E12" s="42">
        <f>'Մ-1-ին Եռ.'!E12+'Մ-2-րդ Եռ.'!E12</f>
        <v>1</v>
      </c>
      <c r="F12" s="42">
        <f>'Մ-1-ին Եռ.'!F12+'Մ-2-րդ Եռ.'!F12</f>
        <v>20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'Մ-1-ին Եռ.'!D13+'Մ-2-րդ Եռ.'!D13</f>
        <v>20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'Մ-1-ին Եռ.'!D14+'Մ-2-րդ Եռ.'!D14</f>
        <v>2</v>
      </c>
      <c r="E14" s="42">
        <f>'Մ-1-ին Եռ.'!E14+'Մ-2-րդ Եռ.'!E14</f>
        <v>1</v>
      </c>
      <c r="F14" s="42">
        <f>'Մ-1-ին Եռ.'!F14+'Մ-2-րդ Եռ.'!F14</f>
        <v>1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'Մ-1-ին Եռ.'!D15+'Մ-2-րդ Եռ.'!D15</f>
        <v>0</v>
      </c>
      <c r="E15" s="42">
        <f>'Մ-1-ին Եռ.'!E15+'Մ-2-րդ Եռ.'!E15</f>
        <v>0</v>
      </c>
      <c r="F15" s="42">
        <f>'Մ-1-ին Եռ.'!F15+'Մ-2-րդ Եռ.'!F15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'Մ-1-ին Եռ.'!D16+'Մ-2-րդ Եռ.'!D16</f>
        <v>3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'Մ-1-ին Եռ.'!D17+'Մ-2-րդ Եռ.'!D17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'Մ-1-ին Եռ.'!D18+'Մ-2-րդ Եռ.'!D18</f>
        <v>98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'Մ-1-ին Եռ.'!D19+'Մ-2-րդ Եռ.'!D19</f>
        <v>250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'Մ-1-ին Եռ.'!D20+'Մ-2-րդ Եռ.'!D20</f>
        <v>475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42">
        <f>'Մ-1-ին Եռ.'!D21+'Մ-2-րդ Եռ.'!D21</f>
        <v>1123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42">
        <f>'Մ-1-ին Եռ.'!D22+'Մ-2-րդ Եռ.'!D22</f>
        <v>218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42">
        <f>'Մ-1-ին Եռ.'!D23+'Մ-2-րդ Եռ.'!D23</f>
        <v>232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42">
        <f>'Մ-1-ին Եռ.'!D24+'Մ-2-րդ Եռ.'!D24</f>
        <v>1248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42">
        <f>'Մ-1-ին Եռ.'!D25+'Մ-2-րդ Եռ.'!D25</f>
        <v>1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3551</v>
      </c>
      <c r="D27" s="307"/>
      <c r="E27" s="308"/>
      <c r="F27" s="308"/>
      <c r="G27" s="308"/>
      <c r="H27" s="309"/>
      <c r="I27" s="176"/>
      <c r="J27" s="176"/>
      <c r="K27" s="176"/>
      <c r="L27" s="42">
        <f>'Մ-1-ին Եռ.'!L27+'Մ-2-րդ Եռ.'!L27</f>
        <v>379</v>
      </c>
      <c r="M27" s="42">
        <f>'Մ-1-ին Եռ.'!M27+'Մ-2-րդ Եռ.'!M27</f>
        <v>4</v>
      </c>
      <c r="N27" s="42">
        <f>'Մ-1-ին Եռ.'!N27+'Մ-2-րդ Եռ.'!N27</f>
        <v>2416</v>
      </c>
      <c r="O27" s="42">
        <f>'Մ-1-ին Եռ.'!O27+'Մ-2-րդ Եռ.'!O27</f>
        <v>752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10066</v>
      </c>
      <c r="D28" s="373"/>
      <c r="E28" s="374"/>
      <c r="F28" s="374"/>
      <c r="G28" s="374"/>
      <c r="H28" s="375"/>
      <c r="I28" s="176"/>
      <c r="J28" s="176"/>
      <c r="K28" s="176"/>
      <c r="L28" s="42">
        <f>'Մ-1-ին Եռ.'!L28+'Մ-2-րդ Եռ.'!L28</f>
        <v>2677</v>
      </c>
      <c r="M28" s="42">
        <f>'Մ-1-ին Եռ.'!M28+'Մ-2-րդ Եռ.'!M28</f>
        <v>110</v>
      </c>
      <c r="N28" s="308"/>
      <c r="O28" s="309"/>
      <c r="P28" s="42">
        <f>'Մ-1-ին Եռ.'!P28+'Մ-2-րդ Եռ.'!P28</f>
        <v>7015</v>
      </c>
      <c r="Q28" s="42">
        <f>'Մ-1-ին Եռ.'!Q28+'Մ-2-րդ Եռ.'!Q28</f>
        <v>147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748</v>
      </c>
      <c r="D29" s="307"/>
      <c r="E29" s="308"/>
      <c r="F29" s="308"/>
      <c r="G29" s="308"/>
      <c r="H29" s="309"/>
      <c r="I29" s="176"/>
      <c r="J29" s="176"/>
      <c r="K29" s="176"/>
      <c r="L29" s="42">
        <f>'Մ-1-ին Եռ.'!L29+'Մ-2-րդ Եռ.'!L29</f>
        <v>200</v>
      </c>
      <c r="M29" s="385"/>
      <c r="N29" s="386"/>
      <c r="O29" s="387"/>
      <c r="P29" s="42">
        <f>'Մ-1-ին Եռ.'!P29+'Մ-2-րդ Եռ.'!P29</f>
        <v>472</v>
      </c>
      <c r="Q29" s="42">
        <f>'Մ-1-ին Եռ.'!Q29+'Մ-2-րդ Եռ.'!Q29</f>
        <v>76</v>
      </c>
      <c r="R29" s="321"/>
      <c r="S29" s="44">
        <f>'Մ-1-ին Եռ.'!S29+'Մ-2-րդ Եռ.'!S29</f>
        <v>642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'Մ-1-ին Եռ.'!Q30+'Մ-2-րդ Եռ.'!Q30</f>
        <v>71</v>
      </c>
      <c r="R30" s="322"/>
      <c r="S30" s="44">
        <f>'Մ-1-ին Եռ.'!S30+'Մ-2-րդ Եռ.'!S30</f>
        <v>542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Եռ.'!R31+'Մ-2-րդ Եռ.'!R31</f>
        <v>4176</v>
      </c>
      <c r="S31" s="44">
        <f>'Մ-1-ին Եռ.'!S31+'Մ-2-րդ Եռ.'!S31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31" t="s">
        <v>18</v>
      </c>
      <c r="O33" s="433"/>
      <c r="P33" s="204"/>
      <c r="Q33" s="187"/>
      <c r="R33" s="187"/>
      <c r="S33" s="188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19">
        <f>'Մ-1-ին Եռ.'!L34:M34+'Մ-2-րդ Եռ.'!L34:M34</f>
        <v>0</v>
      </c>
      <c r="M34" s="420"/>
      <c r="N34" s="419">
        <f>'Մ-1-ին Եռ.'!N34:O34+'Մ-2-րդ Եռ.'!N34:O34</f>
        <v>0</v>
      </c>
      <c r="O34" s="432"/>
      <c r="P34" s="195"/>
      <c r="Q34" s="189"/>
      <c r="R34" s="189"/>
      <c r="S34" s="183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19">
        <f>'Մ-1-ին Եռ.'!L35:M35+'Մ-2-րդ Եռ.'!L35:M35</f>
        <v>0</v>
      </c>
      <c r="M35" s="420"/>
      <c r="N35" s="419">
        <f>'Մ-1-ին Եռ.'!N35:O35+'Մ-2-րդ Եռ.'!N35:O35</f>
        <v>0</v>
      </c>
      <c r="O35" s="432"/>
      <c r="P35" s="195"/>
      <c r="Q35" s="189"/>
      <c r="R35" s="189"/>
      <c r="S35" s="183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19">
        <f>'Մ-1-ին Եռ.'!L36:M36+'Մ-2-րդ Եռ.'!L36:M36</f>
        <v>0</v>
      </c>
      <c r="M36" s="420"/>
      <c r="N36" s="419">
        <f>'Մ-1-ին Եռ.'!N36:O36+'Մ-2-րդ Եռ.'!N36:O36</f>
        <v>0</v>
      </c>
      <c r="O36" s="432"/>
      <c r="P36" s="205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B36:H36"/>
    <mergeCell ref="L36:M36"/>
    <mergeCell ref="N36:O36"/>
    <mergeCell ref="N33:O33"/>
    <mergeCell ref="N34:O34"/>
    <mergeCell ref="N35:O35"/>
    <mergeCell ref="A33:H33"/>
    <mergeCell ref="L33:M33"/>
    <mergeCell ref="B34:H34"/>
    <mergeCell ref="L34:M34"/>
    <mergeCell ref="B35:H35"/>
    <mergeCell ref="L35:M35"/>
    <mergeCell ref="S27:S28"/>
    <mergeCell ref="D28:H28"/>
    <mergeCell ref="N28:O28"/>
    <mergeCell ref="D29:H29"/>
    <mergeCell ref="M29:O29"/>
    <mergeCell ref="A26:C26"/>
    <mergeCell ref="D26:H26"/>
    <mergeCell ref="L26:M26"/>
    <mergeCell ref="D27:H27"/>
    <mergeCell ref="R27:R30"/>
    <mergeCell ref="D30:H30"/>
    <mergeCell ref="L30:O30"/>
    <mergeCell ref="S9:S25"/>
    <mergeCell ref="G10:H25"/>
    <mergeCell ref="I10:J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A13:C13"/>
    <mergeCell ref="A14:C14"/>
    <mergeCell ref="A30:B30"/>
    <mergeCell ref="A28:B28"/>
    <mergeCell ref="A29:B29"/>
    <mergeCell ref="A15:C15"/>
    <mergeCell ref="A16:C16"/>
    <mergeCell ref="A27:B27"/>
    <mergeCell ref="A17:C17"/>
    <mergeCell ref="A18:C18"/>
    <mergeCell ref="A19:C19"/>
    <mergeCell ref="A21:C21"/>
    <mergeCell ref="A22:C22"/>
    <mergeCell ref="A23:C23"/>
    <mergeCell ref="A24:C24"/>
    <mergeCell ref="A25:C25"/>
    <mergeCell ref="C8:C9"/>
    <mergeCell ref="Q9:Q25"/>
    <mergeCell ref="R9:R25"/>
    <mergeCell ref="L12:L25"/>
    <mergeCell ref="N10:N25"/>
    <mergeCell ref="P9:P25"/>
    <mergeCell ref="L8:O8"/>
    <mergeCell ref="R8:S8"/>
    <mergeCell ref="L9:M9"/>
    <mergeCell ref="N9:O9"/>
    <mergeCell ref="D8:F8"/>
    <mergeCell ref="G8:H8"/>
    <mergeCell ref="I8:J8"/>
    <mergeCell ref="A10:C10"/>
    <mergeCell ref="A11:C11"/>
    <mergeCell ref="A12:C12"/>
  </mergeCells>
  <printOptions horizontalCentered="1"/>
  <pageMargins left="0" right="0" top="0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S45"/>
  <sheetViews>
    <sheetView topLeftCell="A4" workbookViewId="0">
      <selection activeCell="D8" sqref="D8:F8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74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'Մ-3-րդ Եռ.'!C8:C9+'Մ-4-րդ Եռ.'!C8:C9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81">
        <f>K9</f>
        <v>0</v>
      </c>
      <c r="L8" s="329">
        <f>L9+N9</f>
        <v>0</v>
      </c>
      <c r="M8" s="330"/>
      <c r="N8" s="330"/>
      <c r="O8" s="331"/>
      <c r="P8" s="180">
        <f>P28</f>
        <v>0</v>
      </c>
      <c r="Q8" s="179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3">
        <f>'Մ-3-րդ Եռ.'!G9+'Մ-4-րդ Եռ.'!G9</f>
        <v>0</v>
      </c>
      <c r="H9" s="43">
        <f>'Մ-3-րդ Եռ.'!H9+'Մ-4-րդ Եռ.'!H9</f>
        <v>0</v>
      </c>
      <c r="I9" s="43">
        <f>'Մ-3-րդ Եռ.'!I9+'Մ-4-րդ Եռ.'!I9</f>
        <v>0</v>
      </c>
      <c r="J9" s="43">
        <f>'Մ-3-րդ Եռ.'!J9+'Մ-4-րդ Եռ.'!J9</f>
        <v>0</v>
      </c>
      <c r="K9" s="43">
        <f>'Մ-3-րդ Եռ.'!K9+'Մ-4-րդ Եռ.'!K9</f>
        <v>0</v>
      </c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2">
        <f>'Մ-3-րդ Եռ.'!D10+'Մ-4-րդ Եռ.'!D10</f>
        <v>0</v>
      </c>
      <c r="E10" s="42">
        <f>'Մ-3-րդ Եռ.'!E10+'Մ-4-րդ Եռ.'!E10</f>
        <v>0</v>
      </c>
      <c r="F10" s="42">
        <f>'Մ-3-րդ Եռ.'!F10+'Մ-4-րդ Եռ.'!F10</f>
        <v>0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'Մ-3-րդ Եռ.'!D11+'Մ-4-րդ Եռ.'!D11</f>
        <v>0</v>
      </c>
      <c r="E11" s="64"/>
      <c r="F11" s="81"/>
      <c r="G11" s="284"/>
      <c r="H11" s="285"/>
      <c r="I11" s="284"/>
      <c r="J11" s="285"/>
      <c r="K11" s="189"/>
      <c r="L11" s="28">
        <f>'Մ-3-րդ Եռ.'!L11+'Մ-4-րդ Եռ.'!L11</f>
        <v>0</v>
      </c>
      <c r="M11" s="28">
        <f>'Մ-3-րդ Եռ.'!M11+'Մ-4-րդ Եռ.'!M11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'Մ-3-րդ Եռ.'!D12+'Մ-4-րդ Եռ.'!D12</f>
        <v>0</v>
      </c>
      <c r="E12" s="42">
        <f>'Մ-3-րդ Եռ.'!E12+'Մ-4-րդ Եռ.'!E12</f>
        <v>0</v>
      </c>
      <c r="F12" s="42">
        <f>'Մ-3-րդ Եռ.'!F12+'Մ-4-րդ Եռ.'!F12</f>
        <v>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'Մ-3-րդ Եռ.'!D13+'Մ-4-րդ Եռ.'!D13</f>
        <v>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'Մ-3-րդ Եռ.'!D14+'Մ-4-րդ Եռ.'!D14</f>
        <v>0</v>
      </c>
      <c r="E14" s="42">
        <f>'Մ-3-րդ Եռ.'!E14+'Մ-4-րդ Եռ.'!E14</f>
        <v>0</v>
      </c>
      <c r="F14" s="42">
        <f>'Մ-3-րդ Եռ.'!F14+'Մ-4-րդ Եռ.'!F14</f>
        <v>0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'Մ-3-րդ Եռ.'!D15+'Մ-4-րդ Եռ.'!D15</f>
        <v>0</v>
      </c>
      <c r="E15" s="42">
        <f>'Մ-3-րդ Եռ.'!E15+'Մ-4-րդ Եռ.'!E15</f>
        <v>0</v>
      </c>
      <c r="F15" s="42">
        <f>'Մ-3-րդ Եռ.'!F15+'Մ-4-րդ Եռ.'!F15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'Մ-3-րդ Եռ.'!D16+'Մ-4-րդ Եռ.'!D16</f>
        <v>0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'Մ-3-րդ Եռ.'!D17+'Մ-4-րդ Եռ.'!D17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'Մ-3-րդ Եռ.'!D18+'Մ-4-րդ Եռ.'!D18</f>
        <v>0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'Մ-3-րդ Եռ.'!D19+'Մ-4-րդ Եռ.'!D19</f>
        <v>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'Մ-3-րդ Եռ.'!D20+'Մ-4-րդ Եռ.'!D20</f>
        <v>0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42">
        <f>'Մ-3-րդ Եռ.'!D21+'Մ-4-րդ Եռ.'!D21</f>
        <v>0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42">
        <f>'Մ-3-րդ Եռ.'!D22+'Մ-4-րդ Եռ.'!D22</f>
        <v>0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42">
        <f>'Մ-3-րդ Եռ.'!D23+'Մ-4-րդ Եռ.'!D23</f>
        <v>0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42">
        <f>'Մ-3-րդ Եռ.'!D24+'Մ-4-րդ Եռ.'!D24</f>
        <v>0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42">
        <f>'Մ-3-րդ Եռ.'!D25+'Մ-4-րդ Եռ.'!D25</f>
        <v>0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176"/>
      <c r="J27" s="176"/>
      <c r="K27" s="176"/>
      <c r="L27" s="42">
        <f>'Մ-3-րդ Եռ.'!L27+'Մ-4-րդ Եռ.'!L27</f>
        <v>0</v>
      </c>
      <c r="M27" s="42">
        <f>'Մ-3-րդ Եռ.'!M27+'Մ-4-րդ Եռ.'!M27</f>
        <v>0</v>
      </c>
      <c r="N27" s="42">
        <f>'Մ-3-րդ Եռ.'!N27+'Մ-4-րդ Եռ.'!N27</f>
        <v>0</v>
      </c>
      <c r="O27" s="42">
        <f>'Մ-3-րդ Եռ.'!O27+'Մ-4-րդ Եռ.'!O27</f>
        <v>0</v>
      </c>
      <c r="P27" s="52"/>
      <c r="Q27" s="235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L28+M28+P28+Q28+E9+F9+G8+I8+K8</f>
        <v>0</v>
      </c>
      <c r="D28" s="373"/>
      <c r="E28" s="374"/>
      <c r="F28" s="374"/>
      <c r="G28" s="374"/>
      <c r="H28" s="375"/>
      <c r="I28" s="176"/>
      <c r="J28" s="176"/>
      <c r="K28" s="176"/>
      <c r="L28" s="42">
        <f>'Մ-3-րդ Եռ.'!L28+'Մ-4-րդ Եռ.'!L28</f>
        <v>0</v>
      </c>
      <c r="M28" s="42">
        <f>'Մ-3-րդ Եռ.'!M28+'Մ-4-րդ Եռ.'!M28</f>
        <v>0</v>
      </c>
      <c r="N28" s="308"/>
      <c r="O28" s="309"/>
      <c r="P28" s="42">
        <f>'Մ-3-րդ Եռ.'!P28+'Մ-4-րդ Եռ.'!P28</f>
        <v>0</v>
      </c>
      <c r="Q28" s="42">
        <f>'Մ-3-րդ Եռ.'!Q28+'Մ-4-րդ Եռ.'!Q28</f>
        <v>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176"/>
      <c r="J29" s="176"/>
      <c r="K29" s="176"/>
      <c r="L29" s="42">
        <f>'Մ-3-րդ Եռ.'!L29+'Մ-4-րդ Եռ.'!L29</f>
        <v>0</v>
      </c>
      <c r="M29" s="385"/>
      <c r="N29" s="386"/>
      <c r="O29" s="387"/>
      <c r="P29" s="42">
        <f>'Մ-3-րդ Եռ.'!P29+'Մ-4-րդ Եռ.'!P29</f>
        <v>0</v>
      </c>
      <c r="Q29" s="42">
        <f>'Մ-3-րդ Եռ.'!Q29+'Մ-4-րդ Եռ.'!Q29</f>
        <v>0</v>
      </c>
      <c r="R29" s="321"/>
      <c r="S29" s="44">
        <f>'Մ-3-րդ Եռ.'!S29+'Մ-4-րդ Եռ.'!S29</f>
        <v>0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'Մ-3-րդ Եռ.'!Q30+'Մ-4-րդ Եռ.'!Q30</f>
        <v>0</v>
      </c>
      <c r="R30" s="322"/>
      <c r="S30" s="44">
        <f>'Մ-3-րդ Եռ.'!S30+'Մ-4-րդ Եռ.'!S30</f>
        <v>0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'Մ-3-րդ Եռ.'!R31+'Մ-4-րդ Եռ.'!R31</f>
        <v>0</v>
      </c>
      <c r="S31" s="44">
        <f>'Մ-3-րդ Եռ.'!S31+'Մ-4-րդ Եռ.'!S31</f>
        <v>0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150"/>
      <c r="Q32" s="150"/>
      <c r="R32" s="150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21" t="s">
        <v>18</v>
      </c>
      <c r="O33" s="434"/>
      <c r="P33" s="189"/>
      <c r="Q33" s="189"/>
      <c r="R33" s="189"/>
      <c r="S33" s="188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19">
        <f>'Մ-3-րդ Եռ.'!L34:M34+'Մ-4-րդ Եռ.'!L34:M34</f>
        <v>0</v>
      </c>
      <c r="M34" s="420"/>
      <c r="N34" s="419">
        <f>'Մ-3-րդ Եռ.'!N34:O34+'Մ-4-րդ Եռ.'!N34:O34</f>
        <v>0</v>
      </c>
      <c r="O34" s="420"/>
      <c r="P34" s="189"/>
      <c r="Q34" s="189"/>
      <c r="R34" s="189"/>
      <c r="S34" s="183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19">
        <f>'Մ-3-րդ Եռ.'!L35:M35+'Մ-4-րդ Եռ.'!L35:M35</f>
        <v>0</v>
      </c>
      <c r="M35" s="420"/>
      <c r="N35" s="419">
        <f>'Մ-3-րդ Եռ.'!N35:O35+'Մ-4-րդ Եռ.'!N35:O35</f>
        <v>0</v>
      </c>
      <c r="O35" s="420"/>
      <c r="P35" s="228"/>
      <c r="Q35" s="189"/>
      <c r="R35" s="189"/>
      <c r="S35" s="183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19">
        <f>'Մ-3-րդ Եռ.'!L36:M36+'Մ-4-րդ Եռ.'!L36:M36</f>
        <v>0</v>
      </c>
      <c r="M36" s="420"/>
      <c r="N36" s="419">
        <f>'Մ-3-րդ Եռ.'!N36:O36+'Մ-4-րդ Եռ.'!N36:O36</f>
        <v>0</v>
      </c>
      <c r="O36" s="420"/>
      <c r="P36" s="228"/>
      <c r="Q36" s="190"/>
      <c r="R36" s="190"/>
      <c r="S36" s="191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P9:P25"/>
    <mergeCell ref="Q9:Q25"/>
    <mergeCell ref="R9:R25"/>
    <mergeCell ref="L12:L25"/>
    <mergeCell ref="N10:N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45"/>
  <sheetViews>
    <sheetView topLeftCell="A25" workbookViewId="0">
      <selection activeCell="F9" sqref="F9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10.5703125" style="3" customWidth="1"/>
    <col min="5" max="5" width="9.7109375" style="3" customWidth="1"/>
    <col min="6" max="6" width="9.42578125" style="3" customWidth="1"/>
    <col min="7" max="7" width="6" style="3" customWidth="1"/>
    <col min="8" max="8" width="7.28515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42578125" style="3" customWidth="1"/>
    <col min="15" max="15" width="10.42578125" style="3" customWidth="1"/>
    <col min="16" max="16" width="16.140625" style="31" customWidth="1"/>
    <col min="17" max="17" width="17.140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75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51</v>
      </c>
      <c r="F7" s="34" t="s">
        <v>52</v>
      </c>
      <c r="G7" s="34" t="s">
        <v>23</v>
      </c>
      <c r="H7" s="36" t="s">
        <v>22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'Մ-1-ին կիս.'!C8:C9+'Մ-2-րդ կիս.'!C8:C9</f>
        <v>16762</v>
      </c>
      <c r="D8" s="362">
        <f>'Մ-1-ին կիս.'!D8:F8+'Մ-2-րդ կիս.'!D8:F8</f>
        <v>4014</v>
      </c>
      <c r="E8" s="363"/>
      <c r="F8" s="364"/>
      <c r="G8" s="280">
        <f>G9+H9</f>
        <v>92</v>
      </c>
      <c r="H8" s="281"/>
      <c r="I8" s="280">
        <f>I9+J9</f>
        <v>23</v>
      </c>
      <c r="J8" s="281"/>
      <c r="K8" s="181">
        <f>K9</f>
        <v>4</v>
      </c>
      <c r="L8" s="329">
        <f>L9+N9</f>
        <v>5586</v>
      </c>
      <c r="M8" s="330"/>
      <c r="N8" s="330"/>
      <c r="O8" s="331"/>
      <c r="P8" s="180">
        <f>P28</f>
        <v>7015</v>
      </c>
      <c r="Q8" s="179">
        <f t="shared" ref="Q8" si="0">SUM(Q29:Q30)</f>
        <v>147</v>
      </c>
      <c r="R8" s="315">
        <f>S31+R31</f>
        <v>5360</v>
      </c>
      <c r="S8" s="281"/>
    </row>
    <row r="9" spans="1:19" ht="18.75" customHeight="1" x14ac:dyDescent="0.3">
      <c r="A9" s="336"/>
      <c r="B9" s="338"/>
      <c r="C9" s="281"/>
      <c r="D9" s="28">
        <f>SUM(D10:D25)</f>
        <v>3849</v>
      </c>
      <c r="E9" s="18">
        <f>E10+E12+E14+E15</f>
        <v>41</v>
      </c>
      <c r="F9" s="18">
        <f>F10+F12+F14+F15</f>
        <v>124</v>
      </c>
      <c r="G9" s="43">
        <f>'Մ-1-ին կիս.'!G9+'Մ-2-րդ կիս.'!G9</f>
        <v>32</v>
      </c>
      <c r="H9" s="43">
        <f>'Մ-1-ին կիս.'!H9+'Մ-2-րդ կիս.'!H9</f>
        <v>60</v>
      </c>
      <c r="I9" s="43">
        <f>'Մ-1-ին կիս.'!I9+'Մ-2-րդ կիս.'!I9</f>
        <v>13</v>
      </c>
      <c r="J9" s="43">
        <f>'Մ-1-ին կիս.'!J9+'Մ-2-րդ կիս.'!J9</f>
        <v>10</v>
      </c>
      <c r="K9" s="43">
        <f>'Մ-1-ին կիս.'!K9+'Մ-2-րդ կիս.'!K9</f>
        <v>4</v>
      </c>
      <c r="L9" s="316">
        <f>L11+M11</f>
        <v>3170</v>
      </c>
      <c r="M9" s="317"/>
      <c r="N9" s="318">
        <f>N27</f>
        <v>2416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68</v>
      </c>
      <c r="B10" s="287"/>
      <c r="C10" s="288"/>
      <c r="D10" s="42">
        <f>'Մ-1-ին կիս.'!D10+'Մ-2-րդ կիս.'!D10</f>
        <v>53</v>
      </c>
      <c r="E10" s="42">
        <f>'Մ-1-ին կիս.'!E10+'Մ-2-րդ կիս.'!E10</f>
        <v>39</v>
      </c>
      <c r="F10" s="42">
        <f>'Մ-1-ին կիս.'!F10+'Մ-2-րդ կիս.'!F10</f>
        <v>103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2">
        <f>'Մ-1-ին կիս.'!D11+'Մ-2-րդ կիս.'!D11</f>
        <v>108</v>
      </c>
      <c r="E11" s="64"/>
      <c r="F11" s="81"/>
      <c r="G11" s="284"/>
      <c r="H11" s="285"/>
      <c r="I11" s="284"/>
      <c r="J11" s="285"/>
      <c r="K11" s="189"/>
      <c r="L11" s="28">
        <f>'Մ-1-ին կիս.'!L11+'Մ-2-րդ կիս.'!L11</f>
        <v>3056</v>
      </c>
      <c r="M11" s="28">
        <f>'Մ-1-ին կիս.'!M11+'Մ-2-րդ կիս.'!M11</f>
        <v>114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2">
        <f>'Մ-1-ին կիս.'!D12+'Մ-2-րդ կիս.'!D12</f>
        <v>18</v>
      </c>
      <c r="E12" s="42">
        <f>'Մ-1-ին կիս.'!E12+'Մ-2-րդ կիս.'!E12</f>
        <v>1</v>
      </c>
      <c r="F12" s="42">
        <f>'Մ-1-ին կիս.'!F12+'Մ-2-րդ կիս.'!F12</f>
        <v>20</v>
      </c>
      <c r="G12" s="284"/>
      <c r="H12" s="285"/>
      <c r="I12" s="284"/>
      <c r="J12" s="285"/>
      <c r="K12" s="189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2">
        <f>'Մ-1-ին կիս.'!D13+'Մ-2-րդ կիս.'!D13</f>
        <v>20</v>
      </c>
      <c r="E13" s="65"/>
      <c r="F13" s="81"/>
      <c r="G13" s="284"/>
      <c r="H13" s="285"/>
      <c r="I13" s="284"/>
      <c r="J13" s="285"/>
      <c r="K13" s="189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2">
        <f>'Մ-1-ին կիս.'!D14+'Մ-2-րդ կիս.'!D14</f>
        <v>2</v>
      </c>
      <c r="E14" s="42">
        <f>'Մ-1-ին կիս.'!E14+'Մ-2-րդ կիս.'!E14</f>
        <v>1</v>
      </c>
      <c r="F14" s="42">
        <f>'Մ-1-ին կիս.'!F14+'Մ-2-րդ կիս.'!F14</f>
        <v>1</v>
      </c>
      <c r="G14" s="284"/>
      <c r="H14" s="285"/>
      <c r="I14" s="284"/>
      <c r="J14" s="285"/>
      <c r="K14" s="189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2">
        <f>'Մ-1-ին կիս.'!D15+'Մ-2-րդ կիս.'!D15</f>
        <v>0</v>
      </c>
      <c r="E15" s="42">
        <f>'Մ-1-ին կիս.'!E15+'Մ-2-րդ կիս.'!E15</f>
        <v>0</v>
      </c>
      <c r="F15" s="42">
        <f>'Մ-1-ին կիս.'!F15+'Մ-2-րդ կիս.'!F15</f>
        <v>0</v>
      </c>
      <c r="G15" s="284"/>
      <c r="H15" s="285"/>
      <c r="I15" s="284"/>
      <c r="J15" s="285"/>
      <c r="K15" s="189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2">
        <f>'Մ-1-ին կիս.'!D16+'Մ-2-րդ կիս.'!D16</f>
        <v>3</v>
      </c>
      <c r="E16" s="65"/>
      <c r="F16" s="182"/>
      <c r="G16" s="284"/>
      <c r="H16" s="285"/>
      <c r="I16" s="284"/>
      <c r="J16" s="285"/>
      <c r="K16" s="189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2">
        <f>'Մ-1-ին կիս.'!D17+'Մ-2-րդ կիս.'!D17</f>
        <v>0</v>
      </c>
      <c r="E17" s="65"/>
      <c r="F17" s="182"/>
      <c r="G17" s="284"/>
      <c r="H17" s="285"/>
      <c r="I17" s="284"/>
      <c r="J17" s="285"/>
      <c r="K17" s="189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2">
        <f>'Մ-1-ին կիս.'!D18+'Մ-2-րդ կիս.'!D18</f>
        <v>98</v>
      </c>
      <c r="E18" s="65"/>
      <c r="F18" s="182"/>
      <c r="G18" s="284"/>
      <c r="H18" s="285"/>
      <c r="I18" s="284"/>
      <c r="J18" s="285"/>
      <c r="K18" s="189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2">
        <f>'Մ-1-ին կիս.'!D19+'Մ-2-րդ կիս.'!D19</f>
        <v>250</v>
      </c>
      <c r="E19" s="65"/>
      <c r="F19" s="182"/>
      <c r="G19" s="284"/>
      <c r="H19" s="285"/>
      <c r="I19" s="284"/>
      <c r="J19" s="285"/>
      <c r="K19" s="189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184" t="s">
        <v>31</v>
      </c>
      <c r="B20" s="185"/>
      <c r="C20" s="186"/>
      <c r="D20" s="42">
        <f>'Մ-1-ին կիս.'!D20+'Մ-2-րդ կիս.'!D20</f>
        <v>475</v>
      </c>
      <c r="E20" s="65"/>
      <c r="F20" s="182"/>
      <c r="G20" s="284"/>
      <c r="H20" s="285"/>
      <c r="I20" s="284"/>
      <c r="J20" s="285"/>
      <c r="K20" s="189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x14ac:dyDescent="0.3">
      <c r="A21" s="286" t="s">
        <v>32</v>
      </c>
      <c r="B21" s="287"/>
      <c r="C21" s="418"/>
      <c r="D21" s="42">
        <f>'Մ-1-ին կիս.'!D21+'Մ-2-րդ կիս.'!D21</f>
        <v>1123</v>
      </c>
      <c r="E21" s="65"/>
      <c r="F21" s="182"/>
      <c r="G21" s="284"/>
      <c r="H21" s="285"/>
      <c r="I21" s="284"/>
      <c r="J21" s="285"/>
      <c r="K21" s="189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418"/>
      <c r="D22" s="42">
        <f>'Մ-1-ին կիս.'!D22+'Մ-2-րդ կիս.'!D22</f>
        <v>218</v>
      </c>
      <c r="E22" s="65"/>
      <c r="F22" s="182"/>
      <c r="G22" s="284"/>
      <c r="H22" s="285"/>
      <c r="I22" s="284"/>
      <c r="J22" s="285"/>
      <c r="K22" s="189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418"/>
      <c r="D23" s="42">
        <f>'Մ-1-ին կիս.'!D23+'Մ-2-րդ կիս.'!D23</f>
        <v>232</v>
      </c>
      <c r="E23" s="65"/>
      <c r="F23" s="182"/>
      <c r="G23" s="284"/>
      <c r="H23" s="285"/>
      <c r="I23" s="284"/>
      <c r="J23" s="285"/>
      <c r="K23" s="189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418"/>
      <c r="D24" s="42">
        <f>'Մ-1-ին կիս.'!D24+'Մ-2-րդ կիս.'!D24</f>
        <v>1248</v>
      </c>
      <c r="E24" s="65"/>
      <c r="F24" s="182"/>
      <c r="G24" s="284"/>
      <c r="H24" s="285"/>
      <c r="I24" s="284"/>
      <c r="J24" s="285"/>
      <c r="K24" s="189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418"/>
      <c r="D25" s="42">
        <f>'Մ-1-ին կիս.'!D25+'Մ-2-րդ կիս.'!D25</f>
        <v>1</v>
      </c>
      <c r="E25" s="66"/>
      <c r="F25" s="182"/>
      <c r="G25" s="284"/>
      <c r="H25" s="285"/>
      <c r="I25" s="284"/>
      <c r="J25" s="285"/>
      <c r="K25" s="189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3551</v>
      </c>
      <c r="D27" s="307"/>
      <c r="E27" s="308"/>
      <c r="F27" s="308"/>
      <c r="G27" s="308"/>
      <c r="H27" s="309"/>
      <c r="I27" s="176"/>
      <c r="J27" s="176"/>
      <c r="K27" s="176"/>
      <c r="L27" s="42">
        <f>'Մ-1-ին կիս.'!L27+'Մ-2-րդ կիս.'!L27</f>
        <v>379</v>
      </c>
      <c r="M27" s="42">
        <f>'Մ-1-ին կիս.'!M27+'Մ-2-րդ կիս.'!M27</f>
        <v>4</v>
      </c>
      <c r="N27" s="42">
        <f>'Մ-1-ին կիս.'!N27+'Մ-2-րդ կիս.'!N27</f>
        <v>2416</v>
      </c>
      <c r="O27" s="42">
        <f>'Մ-1-ին կիս.'!O27+'Մ-2-րդ կիս.'!O27</f>
        <v>752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L28+M28+P28+E9+F9+G8+I8+K8</f>
        <v>10086</v>
      </c>
      <c r="D28" s="373"/>
      <c r="E28" s="374"/>
      <c r="F28" s="374"/>
      <c r="G28" s="374"/>
      <c r="H28" s="375"/>
      <c r="I28" s="176"/>
      <c r="J28" s="176"/>
      <c r="K28" s="176"/>
      <c r="L28" s="42">
        <f>'Մ-1-ին կիս.'!L28+'Մ-2-րդ կիս.'!L28</f>
        <v>2677</v>
      </c>
      <c r="M28" s="42">
        <f>'Մ-1-ին կիս.'!M28+'Մ-2-րդ կիս.'!M28</f>
        <v>110</v>
      </c>
      <c r="N28" s="308"/>
      <c r="O28" s="309"/>
      <c r="P28" s="42">
        <f>'Մ-1-ին կիս.'!P28+'Մ-2-րդ կիս.'!P28</f>
        <v>7015</v>
      </c>
      <c r="Q28" s="42">
        <f>'Մ-1-ին կիս.'!Q28+'Մ-2-րդ կիս.'!Q28</f>
        <v>147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748</v>
      </c>
      <c r="D29" s="307"/>
      <c r="E29" s="308"/>
      <c r="F29" s="308"/>
      <c r="G29" s="308"/>
      <c r="H29" s="309"/>
      <c r="I29" s="176"/>
      <c r="J29" s="176"/>
      <c r="K29" s="176"/>
      <c r="L29" s="42">
        <f>'Մ-1-ին կիս.'!L29+'Մ-2-րդ կիս.'!L29</f>
        <v>200</v>
      </c>
      <c r="M29" s="385"/>
      <c r="N29" s="386"/>
      <c r="O29" s="387"/>
      <c r="P29" s="42">
        <f>'Մ-1-ին կիս.'!P29+'Մ-2-րդ կիս.'!P29</f>
        <v>472</v>
      </c>
      <c r="Q29" s="42">
        <f>'Մ-1-ին կիս.'!Q29+'Մ-2-րդ կիս.'!Q29</f>
        <v>76</v>
      </c>
      <c r="R29" s="321"/>
      <c r="S29" s="44">
        <f>'Մ-1-ին կիս.'!S29+'Մ-2-րդ կիս.'!S29</f>
        <v>642</v>
      </c>
    </row>
    <row r="30" spans="1:19" ht="34.5" customHeight="1" thickBot="1" x14ac:dyDescent="0.35">
      <c r="A30" s="371" t="s">
        <v>9</v>
      </c>
      <c r="B30" s="372"/>
      <c r="C30" s="10"/>
      <c r="D30" s="307"/>
      <c r="E30" s="308"/>
      <c r="F30" s="308"/>
      <c r="G30" s="308"/>
      <c r="H30" s="309"/>
      <c r="I30" s="91"/>
      <c r="J30" s="91"/>
      <c r="K30" s="91"/>
      <c r="L30" s="382"/>
      <c r="M30" s="383"/>
      <c r="N30" s="383"/>
      <c r="O30" s="384"/>
      <c r="P30" s="177"/>
      <c r="Q30" s="42">
        <f>'Մ-1-ին կիս.'!Q30+'Մ-2-րդ կիս.'!Q30</f>
        <v>71</v>
      </c>
      <c r="R30" s="322"/>
      <c r="S30" s="44">
        <f>'Մ-1-ին կիս.'!S30+'Մ-2-րդ կիս.'!S30</f>
        <v>542</v>
      </c>
    </row>
    <row r="31" spans="1:19" ht="22.15" customHeight="1" x14ac:dyDescent="0.3">
      <c r="A31" s="177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8"/>
      <c r="R31" s="44">
        <f>'Մ-1-ին կիս.'!R31+'Մ-2-րդ կիս.'!R31</f>
        <v>4176</v>
      </c>
      <c r="S31" s="44">
        <f>'Մ-1-ին կիս.'!S31+'Մ-2-րդ կիս.'!S31</f>
        <v>1184</v>
      </c>
    </row>
    <row r="32" spans="1:19" ht="12" customHeight="1" thickBot="1" x14ac:dyDescent="0.35">
      <c r="A32" s="9"/>
      <c r="B32" s="32"/>
      <c r="C32" s="32"/>
      <c r="D32" s="45"/>
      <c r="E32" s="45"/>
      <c r="F32" s="45"/>
      <c r="G32" s="45"/>
      <c r="H32" s="45"/>
      <c r="I32" s="41"/>
      <c r="J32" s="41"/>
      <c r="K32" s="32"/>
      <c r="L32" s="32"/>
      <c r="M32" s="32"/>
      <c r="N32" s="32"/>
      <c r="O32" s="32"/>
      <c r="P32" s="203"/>
      <c r="Q32" s="203"/>
      <c r="R32" s="203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94"/>
      <c r="J33" s="194"/>
      <c r="K33" s="194"/>
      <c r="L33" s="388" t="s">
        <v>17</v>
      </c>
      <c r="M33" s="388"/>
      <c r="N33" s="421" t="s">
        <v>18</v>
      </c>
      <c r="O33" s="434"/>
      <c r="P33" s="198"/>
      <c r="Q33" s="198"/>
      <c r="R33" s="198"/>
      <c r="S33" s="199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93"/>
      <c r="J34" s="193"/>
      <c r="K34" s="193"/>
      <c r="L34" s="419">
        <f>'Մ-1-ին կիս.'!L34:M34+'Մ-2-րդ կիս.'!L34:M34</f>
        <v>0</v>
      </c>
      <c r="M34" s="420"/>
      <c r="N34" s="419">
        <f>'Մ-1-ին կիս.'!N34:O34+'Մ-2-րդ կիս.'!N34:O34</f>
        <v>0</v>
      </c>
      <c r="O34" s="420"/>
      <c r="P34" s="200"/>
      <c r="Q34" s="200"/>
      <c r="R34" s="200"/>
      <c r="S34" s="197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93"/>
      <c r="J35" s="193"/>
      <c r="K35" s="193"/>
      <c r="L35" s="419">
        <f>'Մ-1-ին կիս.'!L35:M35+'Մ-2-րդ կիս.'!L35:M35</f>
        <v>0</v>
      </c>
      <c r="M35" s="420"/>
      <c r="N35" s="419">
        <f>'Մ-1-ին կիս.'!N35:O35+'Մ-2-րդ կիս.'!N35:O35</f>
        <v>0</v>
      </c>
      <c r="O35" s="420"/>
      <c r="P35" s="200"/>
      <c r="Q35" s="200"/>
      <c r="R35" s="200"/>
      <c r="S35" s="197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92"/>
      <c r="J36" s="192"/>
      <c r="K36" s="192"/>
      <c r="L36" s="419">
        <f>'Մ-1-ին կիս.'!L36:M36+'Մ-2-րդ կիս.'!L36:M36</f>
        <v>0</v>
      </c>
      <c r="M36" s="420"/>
      <c r="N36" s="419">
        <f>'Մ-1-ին կիս.'!N36:O36+'Մ-2-րդ կիս.'!N36:O36</f>
        <v>0</v>
      </c>
      <c r="O36" s="420"/>
      <c r="P36" s="201"/>
      <c r="Q36" s="201"/>
      <c r="R36" s="201"/>
      <c r="S36" s="202"/>
    </row>
    <row r="38" spans="1:19" x14ac:dyDescent="0.3">
      <c r="A38" s="24"/>
      <c r="B38" s="24"/>
      <c r="C38" s="24"/>
      <c r="P38" s="30"/>
      <c r="S38" s="24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A41" s="24"/>
      <c r="B41" s="24"/>
      <c r="C41" s="24"/>
      <c r="S41" s="24"/>
    </row>
    <row r="42" spans="1:19" x14ac:dyDescent="0.3">
      <c r="A42" s="24"/>
      <c r="B42" s="24"/>
      <c r="C42" s="24"/>
      <c r="S42" s="24"/>
    </row>
    <row r="43" spans="1:19" x14ac:dyDescent="0.3">
      <c r="A43" s="24"/>
      <c r="B43" s="24"/>
      <c r="C43" s="24"/>
      <c r="S43" s="24"/>
    </row>
    <row r="44" spans="1:19" x14ac:dyDescent="0.3">
      <c r="A44" s="24"/>
      <c r="B44" s="24"/>
      <c r="C44" s="24"/>
      <c r="S44" s="24"/>
    </row>
    <row r="45" spans="1:19" x14ac:dyDescent="0.3">
      <c r="A45" s="24"/>
      <c r="B45" s="24"/>
      <c r="C45" s="24"/>
      <c r="S45" s="24"/>
    </row>
  </sheetData>
  <mergeCells count="77">
    <mergeCell ref="L35:M35"/>
    <mergeCell ref="R27:R30"/>
    <mergeCell ref="S27:S28"/>
    <mergeCell ref="D28:H28"/>
    <mergeCell ref="N28:O28"/>
    <mergeCell ref="D29:H29"/>
    <mergeCell ref="M29:O29"/>
    <mergeCell ref="D30:H30"/>
    <mergeCell ref="L30:O30"/>
    <mergeCell ref="N34:O34"/>
    <mergeCell ref="N35:O35"/>
    <mergeCell ref="R8:S8"/>
    <mergeCell ref="L9:M9"/>
    <mergeCell ref="N9:O9"/>
    <mergeCell ref="S9:S25"/>
    <mergeCell ref="Q9:Q25"/>
    <mergeCell ref="R9:R25"/>
    <mergeCell ref="L12:L25"/>
    <mergeCell ref="N10:N25"/>
    <mergeCell ref="P9:P25"/>
    <mergeCell ref="O10:O25"/>
    <mergeCell ref="M12:M25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P6:P7"/>
    <mergeCell ref="A28:B28"/>
    <mergeCell ref="A29:B29"/>
    <mergeCell ref="A30:B30"/>
    <mergeCell ref="A5:B9"/>
    <mergeCell ref="C5:C7"/>
    <mergeCell ref="C8:C9"/>
    <mergeCell ref="A13:C13"/>
    <mergeCell ref="A14:C14"/>
    <mergeCell ref="A26:C26"/>
    <mergeCell ref="A11:C11"/>
    <mergeCell ref="A12:C12"/>
    <mergeCell ref="A21:C21"/>
    <mergeCell ref="A22:C22"/>
    <mergeCell ref="A23:C23"/>
    <mergeCell ref="A24:C24"/>
    <mergeCell ref="A25:C25"/>
    <mergeCell ref="I10:J25"/>
    <mergeCell ref="D26:H26"/>
    <mergeCell ref="D27:H27"/>
    <mergeCell ref="A27:B27"/>
    <mergeCell ref="A15:C15"/>
    <mergeCell ref="A16:C16"/>
    <mergeCell ref="A17:C17"/>
    <mergeCell ref="A18:C18"/>
    <mergeCell ref="A19:C19"/>
    <mergeCell ref="N36:O36"/>
    <mergeCell ref="N33:O33"/>
    <mergeCell ref="D8:F8"/>
    <mergeCell ref="G8:H8"/>
    <mergeCell ref="I8:J8"/>
    <mergeCell ref="L8:O8"/>
    <mergeCell ref="L26:M26"/>
    <mergeCell ref="B36:H36"/>
    <mergeCell ref="L36:M36"/>
    <mergeCell ref="A33:H33"/>
    <mergeCell ref="L33:M33"/>
    <mergeCell ref="B34:H34"/>
    <mergeCell ref="L34:M34"/>
    <mergeCell ref="B35:H35"/>
    <mergeCell ref="A10:C10"/>
    <mergeCell ref="G10:H25"/>
  </mergeCells>
  <printOptions horizontalCentered="1"/>
  <pageMargins left="0" right="0" top="0" bottom="0" header="0.3" footer="0.3"/>
  <pageSetup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topLeftCell="A4" zoomScale="106" zoomScaleNormal="106" zoomScaleSheetLayoutView="100" workbookViewId="0">
      <selection activeCell="B47" sqref="B47"/>
    </sheetView>
  </sheetViews>
  <sheetFormatPr defaultColWidth="9.140625" defaultRowHeight="15" x14ac:dyDescent="0.3"/>
  <cols>
    <col min="1" max="1" width="6.42578125" style="2" customWidth="1"/>
    <col min="2" max="2" width="16.7109375" style="1" customWidth="1"/>
    <col min="3" max="3" width="16.85546875" style="1" customWidth="1"/>
    <col min="4" max="4" width="9.5703125" style="3" customWidth="1"/>
    <col min="5" max="5" width="9.85546875" style="3" customWidth="1"/>
    <col min="6" max="6" width="8" style="3" customWidth="1"/>
    <col min="7" max="7" width="6" style="3" customWidth="1"/>
    <col min="8" max="8" width="9.140625" style="3" customWidth="1"/>
    <col min="9" max="9" width="6" style="3" customWidth="1"/>
    <col min="10" max="10" width="7.285156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9.140625" style="3" customWidth="1"/>
    <col min="15" max="15" width="10.42578125" style="3" customWidth="1"/>
    <col min="16" max="16" width="17.42578125" style="31" customWidth="1"/>
    <col min="17" max="17" width="18.5703125" style="3" customWidth="1"/>
    <col min="18" max="18" width="15.7109375" style="3" customWidth="1"/>
    <col min="19" max="19" width="15" style="3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93" t="s">
        <v>84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  <c r="M2" s="393"/>
      <c r="N2" s="393"/>
      <c r="O2" s="393"/>
      <c r="P2" s="393"/>
      <c r="Q2" s="393"/>
      <c r="R2" s="393"/>
      <c r="S2" s="393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6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5695</v>
      </c>
      <c r="D8" s="362">
        <f>D9+E9+F9</f>
        <v>1399</v>
      </c>
      <c r="E8" s="363"/>
      <c r="F8" s="364"/>
      <c r="G8" s="280">
        <f>G9+H9</f>
        <v>39</v>
      </c>
      <c r="H8" s="281"/>
      <c r="I8" s="280">
        <f>I9+J9</f>
        <v>7</v>
      </c>
      <c r="J8" s="281"/>
      <c r="K8" s="96">
        <f>K9</f>
        <v>1</v>
      </c>
      <c r="L8" s="329">
        <f>L9+N9</f>
        <v>1726</v>
      </c>
      <c r="M8" s="330"/>
      <c r="N8" s="330"/>
      <c r="O8" s="331"/>
      <c r="P8" s="60">
        <f>P28</f>
        <v>2525</v>
      </c>
      <c r="Q8" s="59">
        <f>Q28</f>
        <v>45</v>
      </c>
      <c r="R8" s="315">
        <f>S31+R31</f>
        <v>1599</v>
      </c>
      <c r="S8" s="281"/>
    </row>
    <row r="9" spans="1:19" ht="18.75" customHeight="1" x14ac:dyDescent="0.3">
      <c r="A9" s="336"/>
      <c r="B9" s="338"/>
      <c r="C9" s="281"/>
      <c r="D9" s="28">
        <f>SUM(D10:D25)</f>
        <v>1305</v>
      </c>
      <c r="E9" s="18">
        <f>E10</f>
        <v>19</v>
      </c>
      <c r="F9" s="18">
        <f>F10+F12+F14+F15</f>
        <v>75</v>
      </c>
      <c r="G9" s="4">
        <v>11</v>
      </c>
      <c r="H9" s="20">
        <v>28</v>
      </c>
      <c r="I9" s="4">
        <v>4</v>
      </c>
      <c r="J9" s="20">
        <v>3</v>
      </c>
      <c r="K9" s="88">
        <v>1</v>
      </c>
      <c r="L9" s="316">
        <f>L11+M11</f>
        <v>1095</v>
      </c>
      <c r="M9" s="317"/>
      <c r="N9" s="318">
        <f>N27</f>
        <v>631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20</v>
      </c>
      <c r="E10" s="29">
        <v>19</v>
      </c>
      <c r="F10" s="29">
        <v>57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37</v>
      </c>
      <c r="E11" s="64"/>
      <c r="F11" s="81"/>
      <c r="G11" s="284"/>
      <c r="H11" s="285"/>
      <c r="I11" s="284"/>
      <c r="J11" s="285"/>
      <c r="K11" s="92"/>
      <c r="L11" s="28">
        <f>L27+L28</f>
        <v>1053</v>
      </c>
      <c r="M11" s="18">
        <f>M27+M28</f>
        <v>42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5</v>
      </c>
      <c r="E12" s="46"/>
      <c r="F12" s="29">
        <v>18</v>
      </c>
      <c r="G12" s="284"/>
      <c r="H12" s="285"/>
      <c r="I12" s="284"/>
      <c r="J12" s="285"/>
      <c r="K12" s="92"/>
      <c r="L12" s="320"/>
      <c r="M12" s="326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6</v>
      </c>
      <c r="E13" s="65"/>
      <c r="F13" s="81"/>
      <c r="G13" s="284"/>
      <c r="H13" s="285"/>
      <c r="I13" s="284"/>
      <c r="J13" s="285"/>
      <c r="K13" s="92"/>
      <c r="L13" s="321"/>
      <c r="M13" s="327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0</v>
      </c>
      <c r="F14" s="29">
        <v>0</v>
      </c>
      <c r="G14" s="284"/>
      <c r="H14" s="285"/>
      <c r="I14" s="284"/>
      <c r="J14" s="285"/>
      <c r="K14" s="92"/>
      <c r="L14" s="321"/>
      <c r="M14" s="327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>
        <v>0</v>
      </c>
      <c r="F15" s="29">
        <v>0</v>
      </c>
      <c r="G15" s="284"/>
      <c r="H15" s="285"/>
      <c r="I15" s="284"/>
      <c r="J15" s="285"/>
      <c r="K15" s="92"/>
      <c r="L15" s="321"/>
      <c r="M15" s="327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2</v>
      </c>
      <c r="E16" s="65"/>
      <c r="F16" s="98"/>
      <c r="G16" s="284"/>
      <c r="H16" s="285"/>
      <c r="I16" s="284"/>
      <c r="J16" s="285"/>
      <c r="K16" s="92"/>
      <c r="L16" s="321"/>
      <c r="M16" s="327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98"/>
      <c r="G17" s="284"/>
      <c r="H17" s="285"/>
      <c r="I17" s="284"/>
      <c r="J17" s="285"/>
      <c r="K17" s="92"/>
      <c r="L17" s="321"/>
      <c r="M17" s="327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21</v>
      </c>
      <c r="E18" s="65"/>
      <c r="F18" s="98"/>
      <c r="G18" s="284"/>
      <c r="H18" s="285"/>
      <c r="I18" s="284"/>
      <c r="J18" s="285"/>
      <c r="K18" s="92"/>
      <c r="L18" s="321"/>
      <c r="M18" s="327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92</v>
      </c>
      <c r="E19" s="65"/>
      <c r="F19" s="98"/>
      <c r="G19" s="284"/>
      <c r="H19" s="285"/>
      <c r="I19" s="284"/>
      <c r="J19" s="285"/>
      <c r="K19" s="92"/>
      <c r="L19" s="321"/>
      <c r="M19" s="327"/>
      <c r="N19" s="327"/>
      <c r="O19" s="324"/>
      <c r="P19" s="321"/>
      <c r="Q19" s="324"/>
      <c r="R19" s="321"/>
      <c r="S19" s="324"/>
    </row>
    <row r="20" spans="1:19" ht="15.75" customHeight="1" x14ac:dyDescent="0.3">
      <c r="A20" s="56" t="s">
        <v>31</v>
      </c>
      <c r="B20" s="57"/>
      <c r="C20" s="58"/>
      <c r="D20" s="46">
        <v>148</v>
      </c>
      <c r="E20" s="65"/>
      <c r="F20" s="98"/>
      <c r="G20" s="284"/>
      <c r="H20" s="285"/>
      <c r="I20" s="284"/>
      <c r="J20" s="285"/>
      <c r="K20" s="92"/>
      <c r="L20" s="321"/>
      <c r="M20" s="327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467</v>
      </c>
      <c r="E21" s="65"/>
      <c r="F21" s="98"/>
      <c r="G21" s="284"/>
      <c r="H21" s="285"/>
      <c r="I21" s="284"/>
      <c r="J21" s="285"/>
      <c r="K21" s="92"/>
      <c r="L21" s="321"/>
      <c r="M21" s="327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54</v>
      </c>
      <c r="E22" s="65"/>
      <c r="F22" s="98"/>
      <c r="G22" s="284"/>
      <c r="H22" s="285"/>
      <c r="I22" s="284"/>
      <c r="J22" s="285"/>
      <c r="K22" s="92"/>
      <c r="L22" s="321"/>
      <c r="M22" s="327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72</v>
      </c>
      <c r="E23" s="65"/>
      <c r="F23" s="98"/>
      <c r="G23" s="284"/>
      <c r="H23" s="285"/>
      <c r="I23" s="284"/>
      <c r="J23" s="285"/>
      <c r="K23" s="92"/>
      <c r="L23" s="321"/>
      <c r="M23" s="327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379</v>
      </c>
      <c r="E24" s="65"/>
      <c r="F24" s="98"/>
      <c r="G24" s="284"/>
      <c r="H24" s="285"/>
      <c r="I24" s="284"/>
      <c r="J24" s="285"/>
      <c r="K24" s="92"/>
      <c r="L24" s="321"/>
      <c r="M24" s="327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1</v>
      </c>
      <c r="E25" s="66"/>
      <c r="F25" s="98"/>
      <c r="G25" s="284"/>
      <c r="H25" s="285"/>
      <c r="I25" s="284"/>
      <c r="J25" s="285"/>
      <c r="K25" s="92"/>
      <c r="L25" s="322"/>
      <c r="M25" s="328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61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1054</v>
      </c>
      <c r="D27" s="307"/>
      <c r="E27" s="308"/>
      <c r="F27" s="308"/>
      <c r="G27" s="308"/>
      <c r="H27" s="309"/>
      <c r="I27" s="97"/>
      <c r="J27" s="97"/>
      <c r="K27" s="97"/>
      <c r="L27" s="19">
        <v>133</v>
      </c>
      <c r="M27" s="33">
        <v>0</v>
      </c>
      <c r="N27" s="4">
        <v>631</v>
      </c>
      <c r="O27" s="20">
        <v>290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L28+M28+P28+Q28+G8+E9+D11+D13+D16</f>
        <v>3635</v>
      </c>
      <c r="D28" s="373"/>
      <c r="E28" s="374"/>
      <c r="F28" s="374"/>
      <c r="G28" s="374"/>
      <c r="H28" s="375"/>
      <c r="I28" s="97"/>
      <c r="J28" s="97"/>
      <c r="K28" s="97"/>
      <c r="L28" s="19">
        <v>920</v>
      </c>
      <c r="M28" s="33">
        <v>42</v>
      </c>
      <c r="N28" s="308"/>
      <c r="O28" s="309"/>
      <c r="P28" s="6">
        <v>2525</v>
      </c>
      <c r="Q28" s="49">
        <v>45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279</v>
      </c>
      <c r="D29" s="307"/>
      <c r="E29" s="308"/>
      <c r="F29" s="308"/>
      <c r="G29" s="308"/>
      <c r="H29" s="309"/>
      <c r="I29" s="97"/>
      <c r="J29" s="97"/>
      <c r="K29" s="97"/>
      <c r="L29" s="6">
        <v>63</v>
      </c>
      <c r="M29" s="385"/>
      <c r="N29" s="386"/>
      <c r="O29" s="387"/>
      <c r="P29" s="6">
        <v>196</v>
      </c>
      <c r="Q29" s="49">
        <v>20</v>
      </c>
      <c r="R29" s="321"/>
      <c r="S29" s="21">
        <v>140</v>
      </c>
    </row>
    <row r="30" spans="1:19" ht="34.5" customHeight="1" thickBot="1" x14ac:dyDescent="0.35">
      <c r="A30" s="371" t="s">
        <v>9</v>
      </c>
      <c r="B30" s="372"/>
      <c r="C30" s="10">
        <f>L30+M30+P30+Q30</f>
        <v>25</v>
      </c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25</v>
      </c>
      <c r="R30" s="322"/>
      <c r="S30" s="22">
        <v>223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1236</v>
      </c>
      <c r="S31" s="40">
        <f>S29+S30</f>
        <v>363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95"/>
      <c r="J33" s="95"/>
      <c r="K33" s="95"/>
      <c r="L33" s="388" t="s">
        <v>17</v>
      </c>
      <c r="M33" s="388"/>
      <c r="N33" s="53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94"/>
      <c r="J34" s="94"/>
      <c r="K34" s="94"/>
      <c r="L34" s="303">
        <v>0</v>
      </c>
      <c r="M34" s="303"/>
      <c r="N34" s="55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94"/>
      <c r="J35" s="94"/>
      <c r="K35" s="94"/>
      <c r="L35" s="303">
        <v>0</v>
      </c>
      <c r="M35" s="303"/>
      <c r="N35" s="55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93"/>
      <c r="J36" s="93"/>
      <c r="K36" s="93"/>
      <c r="L36" s="299">
        <v>0</v>
      </c>
      <c r="M36" s="299"/>
      <c r="N36" s="54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ht="17.25" x14ac:dyDescent="0.3">
      <c r="A40" s="24"/>
      <c r="B40" s="391" t="s">
        <v>96</v>
      </c>
      <c r="C40" s="391"/>
      <c r="D40" s="391"/>
      <c r="E40" s="391"/>
      <c r="F40" s="391"/>
      <c r="G40" s="391"/>
      <c r="H40" s="391"/>
      <c r="I40" s="391"/>
      <c r="J40" s="391"/>
      <c r="K40" s="391"/>
      <c r="R40" s="8"/>
      <c r="S40" s="24"/>
    </row>
    <row r="41" spans="1:19" ht="17.25" x14ac:dyDescent="0.3">
      <c r="B41" s="392" t="s">
        <v>97</v>
      </c>
      <c r="C41" s="392"/>
      <c r="D41" s="392"/>
      <c r="E41" s="392"/>
      <c r="F41" s="392"/>
      <c r="G41" s="392"/>
      <c r="H41" s="392"/>
      <c r="I41" s="392"/>
      <c r="J41" s="392"/>
      <c r="K41" s="392"/>
    </row>
    <row r="44" spans="1:19" ht="15" customHeight="1" x14ac:dyDescent="0.3">
      <c r="B44" s="273"/>
      <c r="C44" s="274"/>
      <c r="D44" s="274"/>
      <c r="E44" s="274"/>
      <c r="F44" s="274"/>
      <c r="G44" s="274"/>
      <c r="H44" s="274"/>
      <c r="I44" s="274"/>
      <c r="J44" s="274"/>
      <c r="K44" s="274"/>
    </row>
    <row r="45" spans="1:19" x14ac:dyDescent="0.3">
      <c r="B45" s="274"/>
      <c r="C45" s="274"/>
      <c r="D45" s="274"/>
      <c r="E45" s="274"/>
      <c r="F45" s="274"/>
      <c r="G45" s="274"/>
      <c r="H45" s="274"/>
      <c r="I45" s="274"/>
      <c r="J45" s="274"/>
      <c r="K45" s="274"/>
    </row>
  </sheetData>
  <mergeCells count="77"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R27:R30"/>
    <mergeCell ref="S27:S28"/>
    <mergeCell ref="A22:C22"/>
    <mergeCell ref="A23:C23"/>
    <mergeCell ref="A24:C24"/>
    <mergeCell ref="G10:H25"/>
    <mergeCell ref="L12:L25"/>
    <mergeCell ref="L26:M26"/>
    <mergeCell ref="A28:B28"/>
    <mergeCell ref="D28:H28"/>
    <mergeCell ref="A30:B30"/>
    <mergeCell ref="D30:H30"/>
    <mergeCell ref="L30:O30"/>
    <mergeCell ref="A10:C10"/>
    <mergeCell ref="A11:C11"/>
    <mergeCell ref="A14:C14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G8:H8"/>
    <mergeCell ref="L8:O8"/>
    <mergeCell ref="D6:F6"/>
    <mergeCell ref="N28:O28"/>
    <mergeCell ref="A29:B29"/>
    <mergeCell ref="D29:H29"/>
    <mergeCell ref="M29:O29"/>
    <mergeCell ref="A27:B27"/>
    <mergeCell ref="D27:H27"/>
    <mergeCell ref="R8:S8"/>
    <mergeCell ref="L9:M9"/>
    <mergeCell ref="N9:O9"/>
    <mergeCell ref="A12:C12"/>
    <mergeCell ref="A13:C13"/>
    <mergeCell ref="D8:F8"/>
    <mergeCell ref="R9:R25"/>
    <mergeCell ref="S9:S25"/>
    <mergeCell ref="M12:M25"/>
    <mergeCell ref="N10:N25"/>
    <mergeCell ref="O10:O25"/>
    <mergeCell ref="P9:P25"/>
    <mergeCell ref="Q9:Q25"/>
    <mergeCell ref="B40:K40"/>
    <mergeCell ref="B41:K41"/>
    <mergeCell ref="I6:J6"/>
    <mergeCell ref="K6:K7"/>
    <mergeCell ref="I8:J8"/>
    <mergeCell ref="I10:J25"/>
    <mergeCell ref="D26:H26"/>
    <mergeCell ref="A26:C26"/>
    <mergeCell ref="C8:C9"/>
    <mergeCell ref="A25:C25"/>
    <mergeCell ref="A21:C21"/>
    <mergeCell ref="A15:C15"/>
    <mergeCell ref="A16:C16"/>
    <mergeCell ref="A17:C17"/>
    <mergeCell ref="A18:C18"/>
    <mergeCell ref="A19:C19"/>
  </mergeCells>
  <pageMargins left="0.7" right="0.7" top="0.75" bottom="0.75" header="0.3" footer="0.3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topLeftCell="A31" zoomScale="91" zoomScaleNormal="91" workbookViewId="0">
      <selection activeCell="B40" sqref="B40:M44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85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6285</v>
      </c>
      <c r="D8" s="362">
        <f>D9+E9+F9</f>
        <v>1605</v>
      </c>
      <c r="E8" s="363"/>
      <c r="F8" s="364"/>
      <c r="G8" s="280">
        <f>G9+H9</f>
        <v>42</v>
      </c>
      <c r="H8" s="281"/>
      <c r="I8" s="280">
        <f>I9+J9</f>
        <v>5</v>
      </c>
      <c r="J8" s="281"/>
      <c r="K8" s="86">
        <f>K9</f>
        <v>3</v>
      </c>
      <c r="L8" s="329">
        <f>L9+N9</f>
        <v>2066</v>
      </c>
      <c r="M8" s="330"/>
      <c r="N8" s="330"/>
      <c r="O8" s="331"/>
      <c r="P8" s="77">
        <f>P28</f>
        <v>2554</v>
      </c>
      <c r="Q8" s="78">
        <f t="shared" ref="Q8" si="0">SUM(Q29:Q30)</f>
        <v>60</v>
      </c>
      <c r="R8" s="315">
        <f>S31+R31</f>
        <v>2220</v>
      </c>
      <c r="S8" s="281"/>
    </row>
    <row r="9" spans="1:19" ht="18.75" customHeight="1" x14ac:dyDescent="0.3">
      <c r="A9" s="336"/>
      <c r="B9" s="338"/>
      <c r="C9" s="281"/>
      <c r="D9" s="28">
        <f>SUM(D10:D25)</f>
        <v>1548</v>
      </c>
      <c r="E9" s="18">
        <f>E10+E12+E14+E15</f>
        <v>17</v>
      </c>
      <c r="F9" s="18">
        <f>F10+F12+F14+F15</f>
        <v>40</v>
      </c>
      <c r="G9" s="4">
        <v>14</v>
      </c>
      <c r="H9" s="20">
        <v>28</v>
      </c>
      <c r="I9" s="4">
        <v>2</v>
      </c>
      <c r="J9" s="20">
        <v>3</v>
      </c>
      <c r="K9" s="88">
        <v>3</v>
      </c>
      <c r="L9" s="316">
        <f>L11+M11</f>
        <v>1236</v>
      </c>
      <c r="M9" s="317"/>
      <c r="N9" s="318">
        <f>N27</f>
        <v>830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>
        <v>27</v>
      </c>
      <c r="E10" s="29">
        <v>15</v>
      </c>
      <c r="F10" s="29">
        <v>39</v>
      </c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>
        <v>49</v>
      </c>
      <c r="E11" s="64"/>
      <c r="F11" s="81"/>
      <c r="G11" s="284"/>
      <c r="H11" s="285"/>
      <c r="I11" s="284"/>
      <c r="J11" s="285"/>
      <c r="K11" s="82"/>
      <c r="L11" s="28">
        <f>L27+L28</f>
        <v>1187</v>
      </c>
      <c r="M11" s="18">
        <f>M27+M28</f>
        <v>49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>
        <v>4</v>
      </c>
      <c r="E12" s="46">
        <v>1</v>
      </c>
      <c r="F12" s="29"/>
      <c r="G12" s="284"/>
      <c r="H12" s="285"/>
      <c r="I12" s="284"/>
      <c r="J12" s="285"/>
      <c r="K12" s="82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>
        <v>4</v>
      </c>
      <c r="E13" s="65"/>
      <c r="F13" s="81"/>
      <c r="G13" s="284"/>
      <c r="H13" s="285"/>
      <c r="I13" s="284"/>
      <c r="J13" s="285"/>
      <c r="K13" s="82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>
        <v>1</v>
      </c>
      <c r="E14" s="46">
        <v>1</v>
      </c>
      <c r="F14" s="29">
        <v>1</v>
      </c>
      <c r="G14" s="284"/>
      <c r="H14" s="285"/>
      <c r="I14" s="284"/>
      <c r="J14" s="285"/>
      <c r="K14" s="82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>
        <v>0</v>
      </c>
      <c r="E15" s="46"/>
      <c r="F15" s="29"/>
      <c r="G15" s="284"/>
      <c r="H15" s="285"/>
      <c r="I15" s="284"/>
      <c r="J15" s="285"/>
      <c r="K15" s="82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>
        <v>1</v>
      </c>
      <c r="E16" s="65"/>
      <c r="F16" s="80"/>
      <c r="G16" s="284"/>
      <c r="H16" s="285"/>
      <c r="I16" s="284"/>
      <c r="J16" s="285"/>
      <c r="K16" s="82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>
        <v>0</v>
      </c>
      <c r="E17" s="65"/>
      <c r="F17" s="80"/>
      <c r="G17" s="284"/>
      <c r="H17" s="285"/>
      <c r="I17" s="284"/>
      <c r="J17" s="285"/>
      <c r="K17" s="82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>
        <v>44</v>
      </c>
      <c r="E18" s="65"/>
      <c r="F18" s="80"/>
      <c r="G18" s="284"/>
      <c r="H18" s="285"/>
      <c r="I18" s="284"/>
      <c r="J18" s="285"/>
      <c r="K18" s="82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>
        <v>78</v>
      </c>
      <c r="E19" s="65"/>
      <c r="F19" s="80"/>
      <c r="G19" s="284"/>
      <c r="H19" s="285"/>
      <c r="I19" s="284"/>
      <c r="J19" s="285"/>
      <c r="K19" s="82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71" t="s">
        <v>31</v>
      </c>
      <c r="B20" s="72"/>
      <c r="C20" s="73"/>
      <c r="D20" s="46">
        <v>188</v>
      </c>
      <c r="E20" s="65"/>
      <c r="F20" s="80"/>
      <c r="G20" s="284"/>
      <c r="H20" s="285"/>
      <c r="I20" s="284"/>
      <c r="J20" s="285"/>
      <c r="K20" s="82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>
        <v>476</v>
      </c>
      <c r="E21" s="65"/>
      <c r="F21" s="80"/>
      <c r="G21" s="284"/>
      <c r="H21" s="285"/>
      <c r="I21" s="284"/>
      <c r="J21" s="285"/>
      <c r="K21" s="82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>
        <v>110</v>
      </c>
      <c r="E22" s="65"/>
      <c r="F22" s="80"/>
      <c r="G22" s="284"/>
      <c r="H22" s="285"/>
      <c r="I22" s="284"/>
      <c r="J22" s="285"/>
      <c r="K22" s="82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>
        <v>105</v>
      </c>
      <c r="E23" s="65"/>
      <c r="F23" s="80"/>
      <c r="G23" s="284"/>
      <c r="H23" s="285"/>
      <c r="I23" s="284"/>
      <c r="J23" s="285"/>
      <c r="K23" s="82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>
        <v>461</v>
      </c>
      <c r="E24" s="65"/>
      <c r="F24" s="80"/>
      <c r="G24" s="284"/>
      <c r="H24" s="285"/>
      <c r="I24" s="284"/>
      <c r="J24" s="285"/>
      <c r="K24" s="82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>
        <v>0</v>
      </c>
      <c r="E25" s="66"/>
      <c r="F25" s="80"/>
      <c r="G25" s="284"/>
      <c r="H25" s="285"/>
      <c r="I25" s="284"/>
      <c r="J25" s="285"/>
      <c r="K25" s="82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79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1253</v>
      </c>
      <c r="D27" s="307"/>
      <c r="E27" s="308"/>
      <c r="F27" s="308"/>
      <c r="G27" s="308"/>
      <c r="H27" s="309"/>
      <c r="I27" s="87"/>
      <c r="J27" s="87"/>
      <c r="K27" s="87"/>
      <c r="L27" s="19">
        <v>138</v>
      </c>
      <c r="M27" s="33">
        <v>4</v>
      </c>
      <c r="N27" s="4">
        <v>830</v>
      </c>
      <c r="O27" s="20">
        <v>281</v>
      </c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3761</v>
      </c>
      <c r="D28" s="373"/>
      <c r="E28" s="374"/>
      <c r="F28" s="374"/>
      <c r="G28" s="374"/>
      <c r="H28" s="375"/>
      <c r="I28" s="87"/>
      <c r="J28" s="87"/>
      <c r="K28" s="87"/>
      <c r="L28" s="19">
        <v>1049</v>
      </c>
      <c r="M28" s="33">
        <v>45</v>
      </c>
      <c r="N28" s="308"/>
      <c r="O28" s="309"/>
      <c r="P28" s="6">
        <v>2554</v>
      </c>
      <c r="Q28" s="49">
        <v>60</v>
      </c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236</v>
      </c>
      <c r="D29" s="307"/>
      <c r="E29" s="308"/>
      <c r="F29" s="308"/>
      <c r="G29" s="308"/>
      <c r="H29" s="309"/>
      <c r="I29" s="87"/>
      <c r="J29" s="87"/>
      <c r="K29" s="87"/>
      <c r="L29" s="6">
        <v>82</v>
      </c>
      <c r="M29" s="385"/>
      <c r="N29" s="386"/>
      <c r="O29" s="387"/>
      <c r="P29" s="6">
        <v>121</v>
      </c>
      <c r="Q29" s="49">
        <v>33</v>
      </c>
      <c r="R29" s="321"/>
      <c r="S29" s="21">
        <v>286</v>
      </c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>
        <v>27</v>
      </c>
      <c r="R30" s="322"/>
      <c r="S30" s="22">
        <v>185</v>
      </c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>
        <v>1749</v>
      </c>
      <c r="S31" s="40">
        <f>S29+S30</f>
        <v>471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85"/>
      <c r="J33" s="85"/>
      <c r="K33" s="85"/>
      <c r="L33" s="388" t="s">
        <v>17</v>
      </c>
      <c r="M33" s="388"/>
      <c r="N33" s="74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84"/>
      <c r="J34" s="84"/>
      <c r="K34" s="84"/>
      <c r="L34" s="303">
        <v>0</v>
      </c>
      <c r="M34" s="303"/>
      <c r="N34" s="76">
        <v>0</v>
      </c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84"/>
      <c r="J35" s="84"/>
      <c r="K35" s="84"/>
      <c r="L35" s="303">
        <v>0</v>
      </c>
      <c r="M35" s="303"/>
      <c r="N35" s="76">
        <v>0</v>
      </c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83"/>
      <c r="J36" s="83"/>
      <c r="K36" s="83"/>
      <c r="L36" s="299">
        <v>0</v>
      </c>
      <c r="M36" s="299"/>
      <c r="N36" s="75">
        <v>0</v>
      </c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4" spans="1:19" ht="18" x14ac:dyDescent="0.3">
      <c r="O44" s="275"/>
    </row>
  </sheetData>
  <mergeCells count="73">
    <mergeCell ref="A11:C11"/>
    <mergeCell ref="A12:C12"/>
    <mergeCell ref="A13:C13"/>
    <mergeCell ref="A14:C14"/>
    <mergeCell ref="A25:C25"/>
    <mergeCell ref="R27:R30"/>
    <mergeCell ref="S27:S28"/>
    <mergeCell ref="A30:B30"/>
    <mergeCell ref="D30:H30"/>
    <mergeCell ref="G10:H25"/>
    <mergeCell ref="A28:B28"/>
    <mergeCell ref="D28:H28"/>
    <mergeCell ref="N28:O28"/>
    <mergeCell ref="L30:O30"/>
    <mergeCell ref="D29:H29"/>
    <mergeCell ref="M29:O29"/>
    <mergeCell ref="A27:B27"/>
    <mergeCell ref="D27:H27"/>
    <mergeCell ref="D26:H26"/>
    <mergeCell ref="A26:C26"/>
    <mergeCell ref="A29:B29"/>
    <mergeCell ref="L8:O8"/>
    <mergeCell ref="R8:S8"/>
    <mergeCell ref="L9:M9"/>
    <mergeCell ref="N9:O9"/>
    <mergeCell ref="L26:M26"/>
    <mergeCell ref="S9:S25"/>
    <mergeCell ref="Q9:Q25"/>
    <mergeCell ref="N10:N25"/>
    <mergeCell ref="O10:O25"/>
    <mergeCell ref="P9:P25"/>
    <mergeCell ref="O33:S36"/>
    <mergeCell ref="A31:Q31"/>
    <mergeCell ref="B35:H35"/>
    <mergeCell ref="L35:M35"/>
    <mergeCell ref="L33:M33"/>
    <mergeCell ref="B34:H34"/>
    <mergeCell ref="L34:M34"/>
    <mergeCell ref="A33:H33"/>
    <mergeCell ref="B36:H36"/>
    <mergeCell ref="L36:M36"/>
    <mergeCell ref="A1:S1"/>
    <mergeCell ref="A2:S2"/>
    <mergeCell ref="A3:S3"/>
    <mergeCell ref="A5:B9"/>
    <mergeCell ref="C5:C7"/>
    <mergeCell ref="D5:Q5"/>
    <mergeCell ref="R5:S7"/>
    <mergeCell ref="G6:H6"/>
    <mergeCell ref="L6:O6"/>
    <mergeCell ref="P6:P7"/>
    <mergeCell ref="Q6:Q7"/>
    <mergeCell ref="L7:M7"/>
    <mergeCell ref="N7:O7"/>
    <mergeCell ref="C8:C9"/>
    <mergeCell ref="G8:H8"/>
    <mergeCell ref="R9:R25"/>
    <mergeCell ref="K6:K7"/>
    <mergeCell ref="A15:C15"/>
    <mergeCell ref="A16:C16"/>
    <mergeCell ref="I6:J6"/>
    <mergeCell ref="I8:J8"/>
    <mergeCell ref="I10:J25"/>
    <mergeCell ref="D8:F8"/>
    <mergeCell ref="D6:F6"/>
    <mergeCell ref="A18:C18"/>
    <mergeCell ref="A19:C19"/>
    <mergeCell ref="A21:C21"/>
    <mergeCell ref="A17:C17"/>
    <mergeCell ref="A22:C22"/>
    <mergeCell ref="A23:C23"/>
    <mergeCell ref="A24:C24"/>
    <mergeCell ref="A10:C10"/>
  </mergeCells>
  <pageMargins left="0.7" right="0.7" top="0.75" bottom="0.75" header="0.3" footer="0.3"/>
  <pageSetup paperSize="9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0"/>
  <sheetViews>
    <sheetView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" style="3" customWidth="1"/>
    <col min="6" max="6" width="6" style="3" customWidth="1"/>
    <col min="7" max="7" width="7.28515625" style="3" customWidth="1"/>
    <col min="8" max="8" width="6.5703125" style="3" customWidth="1"/>
    <col min="9" max="9" width="11" style="3" customWidth="1"/>
    <col min="10" max="10" width="11.42578125" style="3" customWidth="1"/>
    <col min="11" max="11" width="12.5703125" style="3" customWidth="1"/>
    <col min="12" max="12" width="14" style="3" customWidth="1"/>
    <col min="13" max="13" width="13.140625" style="3" customWidth="1"/>
    <col min="14" max="14" width="12" style="3" customWidth="1"/>
    <col min="15" max="15" width="16.140625" style="31" customWidth="1"/>
    <col min="16" max="16" width="17.140625" style="3" customWidth="1"/>
    <col min="17" max="17" width="14.42578125" style="3" customWidth="1"/>
    <col min="18" max="18" width="12.42578125" style="3" bestFit="1" customWidth="1"/>
    <col min="19" max="19" width="10.425781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32.2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11">
        <f>K9</f>
        <v>0</v>
      </c>
      <c r="L8" s="329">
        <f>L9+N9</f>
        <v>0</v>
      </c>
      <c r="M8" s="330"/>
      <c r="N8" s="330"/>
      <c r="O8" s="331"/>
      <c r="P8" s="110">
        <f>P28</f>
        <v>0</v>
      </c>
      <c r="Q8" s="99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104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104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104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104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104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100"/>
      <c r="G16" s="284"/>
      <c r="H16" s="285"/>
      <c r="I16" s="284"/>
      <c r="J16" s="285"/>
      <c r="K16" s="104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100"/>
      <c r="G17" s="284"/>
      <c r="H17" s="285"/>
      <c r="I17" s="284"/>
      <c r="J17" s="285"/>
      <c r="K17" s="104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100"/>
      <c r="G18" s="284"/>
      <c r="H18" s="285"/>
      <c r="I18" s="284"/>
      <c r="J18" s="285"/>
      <c r="K18" s="104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100"/>
      <c r="G19" s="284"/>
      <c r="H19" s="285"/>
      <c r="I19" s="284"/>
      <c r="J19" s="285"/>
      <c r="K19" s="104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101" t="s">
        <v>31</v>
      </c>
      <c r="B20" s="102"/>
      <c r="C20" s="103"/>
      <c r="D20" s="46"/>
      <c r="E20" s="65"/>
      <c r="F20" s="100"/>
      <c r="G20" s="284"/>
      <c r="H20" s="285"/>
      <c r="I20" s="284"/>
      <c r="J20" s="285"/>
      <c r="K20" s="104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100"/>
      <c r="G21" s="284"/>
      <c r="H21" s="285"/>
      <c r="I21" s="284"/>
      <c r="J21" s="285"/>
      <c r="K21" s="104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100"/>
      <c r="G22" s="284"/>
      <c r="H22" s="285"/>
      <c r="I22" s="284"/>
      <c r="J22" s="285"/>
      <c r="K22" s="104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100"/>
      <c r="G23" s="284"/>
      <c r="H23" s="285"/>
      <c r="I23" s="284"/>
      <c r="J23" s="285"/>
      <c r="K23" s="104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100"/>
      <c r="G24" s="284"/>
      <c r="H24" s="285"/>
      <c r="I24" s="284"/>
      <c r="J24" s="285"/>
      <c r="K24" s="104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100"/>
      <c r="G25" s="284"/>
      <c r="H25" s="285"/>
      <c r="I25" s="284"/>
      <c r="J25" s="285"/>
      <c r="K25" s="104"/>
      <c r="L25" s="63"/>
      <c r="M25" s="66"/>
      <c r="N25" s="328"/>
      <c r="O25" s="325"/>
      <c r="P25" s="322"/>
      <c r="Q25" s="325"/>
      <c r="R25" s="322"/>
      <c r="S25" s="325"/>
    </row>
    <row r="26" spans="1:19" ht="33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14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112"/>
      <c r="J27" s="112"/>
      <c r="K27" s="112"/>
      <c r="L27" s="19"/>
      <c r="M27" s="33"/>
      <c r="N27" s="4"/>
      <c r="O27" s="20"/>
      <c r="P27" s="52"/>
      <c r="Q27" s="67"/>
      <c r="R27" s="320"/>
      <c r="S27" s="323"/>
    </row>
    <row r="28" spans="1:19" ht="69.599999999999994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112"/>
      <c r="J28" s="112"/>
      <c r="K28" s="112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112"/>
      <c r="J29" s="112"/>
      <c r="K29" s="112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>
        <f>L30+M30+P30+Q30</f>
        <v>0</v>
      </c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09"/>
      <c r="J33" s="109"/>
      <c r="K33" s="109"/>
      <c r="L33" s="388" t="s">
        <v>17</v>
      </c>
      <c r="M33" s="388"/>
      <c r="N33" s="113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07"/>
      <c r="J34" s="107"/>
      <c r="K34" s="107"/>
      <c r="L34" s="303"/>
      <c r="M34" s="303"/>
      <c r="N34" s="108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07"/>
      <c r="J35" s="107"/>
      <c r="K35" s="107"/>
      <c r="L35" s="303"/>
      <c r="M35" s="303"/>
      <c r="N35" s="108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05"/>
      <c r="J36" s="105"/>
      <c r="K36" s="105"/>
      <c r="L36" s="299"/>
      <c r="M36" s="299"/>
      <c r="N36" s="106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9"/>
      <c r="C40" s="69"/>
      <c r="D40" s="69"/>
      <c r="E40" s="69"/>
      <c r="F40" s="69"/>
      <c r="G40" s="69"/>
      <c r="K40" s="69">
        <v>0</v>
      </c>
      <c r="L40" s="69"/>
      <c r="Q40" s="8"/>
      <c r="R40" s="24"/>
    </row>
  </sheetData>
  <mergeCells count="73">
    <mergeCell ref="A19:C19"/>
    <mergeCell ref="A21:C21"/>
    <mergeCell ref="A22:C22"/>
    <mergeCell ref="A1:R1"/>
    <mergeCell ref="A2:R2"/>
    <mergeCell ref="A3:R3"/>
    <mergeCell ref="A5:B9"/>
    <mergeCell ref="C5:C7"/>
    <mergeCell ref="P6:P7"/>
    <mergeCell ref="C8:C9"/>
    <mergeCell ref="A12:C12"/>
    <mergeCell ref="A13:C13"/>
    <mergeCell ref="A14:C14"/>
    <mergeCell ref="A10:C10"/>
    <mergeCell ref="A11:C11"/>
    <mergeCell ref="A15:C15"/>
    <mergeCell ref="A29:B29"/>
    <mergeCell ref="A27:B27"/>
    <mergeCell ref="A23:C23"/>
    <mergeCell ref="A24:C24"/>
    <mergeCell ref="A28:B28"/>
    <mergeCell ref="A25:C25"/>
    <mergeCell ref="A16:C16"/>
    <mergeCell ref="A17:C17"/>
    <mergeCell ref="A18:C18"/>
    <mergeCell ref="D8:F8"/>
    <mergeCell ref="G8:H8"/>
    <mergeCell ref="I8:J8"/>
    <mergeCell ref="G10:H25"/>
    <mergeCell ref="I10:J25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L8:O8"/>
    <mergeCell ref="R8:S8"/>
    <mergeCell ref="L9:M9"/>
    <mergeCell ref="D30:H30"/>
    <mergeCell ref="L30:O30"/>
    <mergeCell ref="N9:O9"/>
    <mergeCell ref="S9:S25"/>
    <mergeCell ref="O10:O25"/>
    <mergeCell ref="R9:R25"/>
    <mergeCell ref="Q9:Q25"/>
    <mergeCell ref="N10:N25"/>
    <mergeCell ref="P9:P25"/>
    <mergeCell ref="S27:S28"/>
    <mergeCell ref="D28:H28"/>
    <mergeCell ref="N28:O28"/>
    <mergeCell ref="D29:H29"/>
    <mergeCell ref="M29:O29"/>
    <mergeCell ref="B35:H35"/>
    <mergeCell ref="L35:M35"/>
    <mergeCell ref="B36:H36"/>
    <mergeCell ref="L36:M36"/>
    <mergeCell ref="L26:M26"/>
    <mergeCell ref="D27:H27"/>
    <mergeCell ref="D26:H26"/>
    <mergeCell ref="A26:C26"/>
    <mergeCell ref="A30:B30"/>
    <mergeCell ref="A31:Q31"/>
    <mergeCell ref="A33:H33"/>
    <mergeCell ref="L33:M33"/>
    <mergeCell ref="O33:S36"/>
    <mergeCell ref="B34:H34"/>
    <mergeCell ref="L34:M34"/>
    <mergeCell ref="R27:R30"/>
  </mergeCells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"/>
  <sheetViews>
    <sheetView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4257812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4.8554687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87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127">
        <v>4</v>
      </c>
      <c r="L8" s="329">
        <f>L9+N9</f>
        <v>0</v>
      </c>
      <c r="M8" s="330"/>
      <c r="N8" s="330"/>
      <c r="O8" s="331"/>
      <c r="P8" s="126">
        <f>P28</f>
        <v>0</v>
      </c>
      <c r="Q8" s="115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120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120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120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120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120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116"/>
      <c r="G16" s="284"/>
      <c r="H16" s="285"/>
      <c r="I16" s="284"/>
      <c r="J16" s="285"/>
      <c r="K16" s="120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116"/>
      <c r="G17" s="284"/>
      <c r="H17" s="285"/>
      <c r="I17" s="284"/>
      <c r="J17" s="285"/>
      <c r="K17" s="120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116"/>
      <c r="G18" s="284"/>
      <c r="H18" s="285"/>
      <c r="I18" s="284"/>
      <c r="J18" s="285"/>
      <c r="K18" s="120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116"/>
      <c r="G19" s="284"/>
      <c r="H19" s="285"/>
      <c r="I19" s="284"/>
      <c r="J19" s="285"/>
      <c r="K19" s="120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117" t="s">
        <v>31</v>
      </c>
      <c r="B20" s="118"/>
      <c r="C20" s="119"/>
      <c r="D20" s="46"/>
      <c r="E20" s="65"/>
      <c r="F20" s="116"/>
      <c r="G20" s="284"/>
      <c r="H20" s="285"/>
      <c r="I20" s="284"/>
      <c r="J20" s="285"/>
      <c r="K20" s="120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116"/>
      <c r="G21" s="284"/>
      <c r="H21" s="285"/>
      <c r="I21" s="284"/>
      <c r="J21" s="285"/>
      <c r="K21" s="120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116"/>
      <c r="G22" s="284"/>
      <c r="H22" s="285"/>
      <c r="I22" s="284"/>
      <c r="J22" s="285"/>
      <c r="K22" s="120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116"/>
      <c r="G23" s="284"/>
      <c r="H23" s="285"/>
      <c r="I23" s="284"/>
      <c r="J23" s="285"/>
      <c r="K23" s="120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116"/>
      <c r="G24" s="284"/>
      <c r="H24" s="285"/>
      <c r="I24" s="284"/>
      <c r="J24" s="285"/>
      <c r="K24" s="120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116"/>
      <c r="G25" s="284"/>
      <c r="H25" s="285"/>
      <c r="I25" s="284"/>
      <c r="J25" s="285"/>
      <c r="K25" s="120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30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128"/>
      <c r="J27" s="128"/>
      <c r="K27" s="128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128"/>
      <c r="J28" s="128"/>
      <c r="K28" s="128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128"/>
      <c r="J29" s="128"/>
      <c r="K29" s="128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125"/>
      <c r="J33" s="125"/>
      <c r="K33" s="125"/>
      <c r="L33" s="388" t="s">
        <v>17</v>
      </c>
      <c r="M33" s="388"/>
      <c r="N33" s="129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123"/>
      <c r="J34" s="123"/>
      <c r="K34" s="123"/>
      <c r="L34" s="303"/>
      <c r="M34" s="303"/>
      <c r="N34" s="124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123"/>
      <c r="J35" s="123"/>
      <c r="K35" s="123"/>
      <c r="L35" s="303"/>
      <c r="M35" s="303"/>
      <c r="N35" s="124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121"/>
      <c r="J36" s="121"/>
      <c r="K36" s="121"/>
      <c r="L36" s="299"/>
      <c r="M36" s="299"/>
      <c r="N36" s="122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368" t="s">
        <v>58</v>
      </c>
      <c r="C43" s="368"/>
      <c r="D43" s="368"/>
      <c r="E43" s="368"/>
      <c r="F43" s="368"/>
      <c r="G43" s="368"/>
      <c r="H43" s="368"/>
      <c r="I43" s="368"/>
      <c r="J43" s="368"/>
      <c r="K43" s="368"/>
      <c r="L43" s="368"/>
    </row>
    <row r="44" spans="1:19" x14ac:dyDescent="0.3">
      <c r="B44" s="394" t="s">
        <v>56</v>
      </c>
      <c r="C44" s="395"/>
      <c r="D44" s="395"/>
      <c r="E44" s="395"/>
      <c r="F44" s="395"/>
      <c r="G44" s="395"/>
      <c r="H44" s="395"/>
      <c r="I44" s="395"/>
      <c r="J44" s="395"/>
      <c r="K44" s="395"/>
      <c r="L44" s="396"/>
    </row>
    <row r="45" spans="1:19" x14ac:dyDescent="0.3">
      <c r="B45" s="397" t="s">
        <v>57</v>
      </c>
      <c r="C45" s="398"/>
      <c r="D45" s="398"/>
      <c r="E45" s="398"/>
      <c r="F45" s="398"/>
      <c r="G45" s="398"/>
      <c r="H45" s="398"/>
      <c r="I45" s="398"/>
      <c r="J45" s="398"/>
      <c r="K45" s="398"/>
      <c r="L45" s="398"/>
    </row>
  </sheetData>
  <mergeCells count="76">
    <mergeCell ref="B45:L45"/>
    <mergeCell ref="A30:B30"/>
    <mergeCell ref="A10:C10"/>
    <mergeCell ref="A11:C11"/>
    <mergeCell ref="A31:Q31"/>
    <mergeCell ref="A33:H33"/>
    <mergeCell ref="L33:M33"/>
    <mergeCell ref="O33:S36"/>
    <mergeCell ref="B34:H34"/>
    <mergeCell ref="L34:M34"/>
    <mergeCell ref="A25:C25"/>
    <mergeCell ref="A15:C15"/>
    <mergeCell ref="A16:C16"/>
    <mergeCell ref="A17:C17"/>
    <mergeCell ref="A18:C18"/>
    <mergeCell ref="A19:C19"/>
    <mergeCell ref="A21:C21"/>
    <mergeCell ref="A29:B29"/>
    <mergeCell ref="A27:B27"/>
    <mergeCell ref="A1:R1"/>
    <mergeCell ref="A2:R2"/>
    <mergeCell ref="A3:R3"/>
    <mergeCell ref="A5:B9"/>
    <mergeCell ref="C5:C7"/>
    <mergeCell ref="P6:P7"/>
    <mergeCell ref="A23:C23"/>
    <mergeCell ref="A24:C24"/>
    <mergeCell ref="A28:B28"/>
    <mergeCell ref="A22:C22"/>
    <mergeCell ref="A26:C26"/>
    <mergeCell ref="Q9:Q25"/>
    <mergeCell ref="R9:R25"/>
    <mergeCell ref="G8:H8"/>
    <mergeCell ref="I8:J8"/>
    <mergeCell ref="G10:H25"/>
    <mergeCell ref="I10:J25"/>
    <mergeCell ref="L8:O8"/>
    <mergeCell ref="C8:C9"/>
    <mergeCell ref="A12:C12"/>
    <mergeCell ref="A13:C13"/>
    <mergeCell ref="A14:C14"/>
    <mergeCell ref="D8:F8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R8:S8"/>
    <mergeCell ref="L9:M9"/>
    <mergeCell ref="N9:O9"/>
    <mergeCell ref="S9:S25"/>
    <mergeCell ref="O10:O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4:L44"/>
    <mergeCell ref="B35:H35"/>
    <mergeCell ref="L35:M35"/>
    <mergeCell ref="B36:H36"/>
    <mergeCell ref="L36:M36"/>
    <mergeCell ref="B43:L43"/>
  </mergeCells>
  <pageMargins left="0.7" right="0.7" top="0.75" bottom="0.75" header="0.3" footer="0.3"/>
  <pageSetup paperSize="9" scale="5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7.85546875" style="1" customWidth="1"/>
    <col min="4" max="4" width="6.7109375" style="3" customWidth="1"/>
    <col min="5" max="5" width="9.85546875" style="3" customWidth="1"/>
    <col min="6" max="6" width="8.28515625" style="3" customWidth="1"/>
    <col min="7" max="7" width="7.28515625" style="3" customWidth="1"/>
    <col min="8" max="8" width="6" style="3" customWidth="1"/>
    <col min="9" max="9" width="7.28515625" style="3" customWidth="1"/>
    <col min="10" max="10" width="13.85546875" style="3" customWidth="1"/>
    <col min="11" max="11" width="12.5703125" style="3" customWidth="1"/>
    <col min="12" max="12" width="11" style="3" customWidth="1"/>
    <col min="13" max="13" width="16.85546875" style="3" customWidth="1"/>
    <col min="14" max="14" width="11.7109375" style="3" customWidth="1"/>
    <col min="15" max="15" width="15.85546875" style="31" customWidth="1"/>
    <col min="16" max="16" width="17.140625" style="3" customWidth="1"/>
    <col min="17" max="17" width="14.42578125" style="3" customWidth="1"/>
    <col min="18" max="18" width="13" style="3" customWidth="1"/>
    <col min="19" max="19" width="13.140625" style="24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88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11">
        <f>K9</f>
        <v>0</v>
      </c>
      <c r="L8" s="329">
        <f>L9+N9</f>
        <v>0</v>
      </c>
      <c r="M8" s="330"/>
      <c r="N8" s="330"/>
      <c r="O8" s="331"/>
      <c r="P8" s="210">
        <f>P28</f>
        <v>0</v>
      </c>
      <c r="Q8" s="209">
        <f>Q28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16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16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16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16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16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12"/>
      <c r="G16" s="284"/>
      <c r="H16" s="285"/>
      <c r="I16" s="284"/>
      <c r="J16" s="285"/>
      <c r="K16" s="216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12"/>
      <c r="G17" s="284"/>
      <c r="H17" s="285"/>
      <c r="I17" s="284"/>
      <c r="J17" s="285"/>
      <c r="K17" s="216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12"/>
      <c r="G18" s="284"/>
      <c r="H18" s="285"/>
      <c r="I18" s="284"/>
      <c r="J18" s="285"/>
      <c r="K18" s="216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12"/>
      <c r="G19" s="284"/>
      <c r="H19" s="285"/>
      <c r="I19" s="284"/>
      <c r="J19" s="285"/>
      <c r="K19" s="216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13" t="s">
        <v>31</v>
      </c>
      <c r="B20" s="214"/>
      <c r="C20" s="215"/>
      <c r="D20" s="46"/>
      <c r="E20" s="65"/>
      <c r="F20" s="212"/>
      <c r="G20" s="284"/>
      <c r="H20" s="285"/>
      <c r="I20" s="284"/>
      <c r="J20" s="285"/>
      <c r="K20" s="216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12"/>
      <c r="G21" s="284"/>
      <c r="H21" s="285"/>
      <c r="I21" s="284"/>
      <c r="J21" s="285"/>
      <c r="K21" s="216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12"/>
      <c r="G22" s="284"/>
      <c r="H22" s="285"/>
      <c r="I22" s="284"/>
      <c r="J22" s="285"/>
      <c r="K22" s="216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12"/>
      <c r="G23" s="284"/>
      <c r="H23" s="285"/>
      <c r="I23" s="284"/>
      <c r="J23" s="285"/>
      <c r="K23" s="216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12"/>
      <c r="G24" s="284"/>
      <c r="H24" s="285"/>
      <c r="I24" s="284"/>
      <c r="J24" s="285"/>
      <c r="K24" s="216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12"/>
      <c r="G25" s="284"/>
      <c r="H25" s="285"/>
      <c r="I25" s="284"/>
      <c r="J25" s="285"/>
      <c r="K25" s="216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07"/>
      <c r="J27" s="207"/>
      <c r="K27" s="20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07"/>
      <c r="J28" s="207"/>
      <c r="K28" s="207"/>
      <c r="L28" s="19"/>
      <c r="M28" s="33"/>
      <c r="N28" s="308"/>
      <c r="O28" s="309"/>
      <c r="P28" s="20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07"/>
      <c r="J29" s="207"/>
      <c r="K29" s="20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21"/>
      <c r="J33" s="221"/>
      <c r="K33" s="221"/>
      <c r="L33" s="388" t="s">
        <v>17</v>
      </c>
      <c r="M33" s="388"/>
      <c r="N33" s="20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19"/>
      <c r="J34" s="219"/>
      <c r="K34" s="219"/>
      <c r="L34" s="303"/>
      <c r="M34" s="303"/>
      <c r="N34" s="220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19"/>
      <c r="J35" s="219"/>
      <c r="K35" s="219"/>
      <c r="L35" s="303"/>
      <c r="M35" s="303"/>
      <c r="N35" s="220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17"/>
      <c r="J36" s="217"/>
      <c r="K36" s="217"/>
      <c r="L36" s="299"/>
      <c r="M36" s="299"/>
      <c r="N36" s="218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68"/>
      <c r="C40" s="68"/>
      <c r="D40" s="68"/>
      <c r="E40" s="68"/>
      <c r="F40" s="68"/>
      <c r="G40" s="68"/>
      <c r="Q40" s="8"/>
      <c r="R40" s="24"/>
    </row>
    <row r="43" spans="1:19" x14ac:dyDescent="0.3">
      <c r="B43" s="400" t="s">
        <v>59</v>
      </c>
      <c r="C43" s="400"/>
      <c r="D43" s="400"/>
      <c r="E43" s="400"/>
      <c r="F43" s="400"/>
      <c r="G43" s="400"/>
      <c r="H43" s="400"/>
      <c r="I43" s="400"/>
      <c r="J43" s="400"/>
      <c r="K43" s="400"/>
      <c r="L43" s="400"/>
    </row>
    <row r="44" spans="1:19" ht="15" customHeight="1" x14ac:dyDescent="0.3">
      <c r="B44" s="401" t="s">
        <v>61</v>
      </c>
      <c r="C44" s="402"/>
      <c r="D44" s="402"/>
      <c r="E44" s="402"/>
      <c r="F44" s="402"/>
      <c r="G44" s="402"/>
      <c r="H44" s="402"/>
      <c r="I44" s="402"/>
      <c r="J44" s="402"/>
      <c r="K44" s="402"/>
      <c r="L44" s="402"/>
    </row>
    <row r="45" spans="1:19" ht="15.75" customHeight="1" x14ac:dyDescent="0.3">
      <c r="B45" s="399" t="s">
        <v>60</v>
      </c>
      <c r="C45" s="399"/>
      <c r="D45" s="399"/>
      <c r="E45" s="399"/>
      <c r="F45" s="399"/>
      <c r="G45" s="399"/>
      <c r="H45" s="399"/>
      <c r="I45" s="399"/>
      <c r="J45" s="399"/>
      <c r="K45" s="399"/>
      <c r="L45" s="399"/>
    </row>
  </sheetData>
  <mergeCells count="76">
    <mergeCell ref="B43:L43"/>
    <mergeCell ref="B44:L44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  <mergeCell ref="A31:Q31"/>
    <mergeCell ref="D26:H26"/>
    <mergeCell ref="L26:M26"/>
    <mergeCell ref="A27:B27"/>
    <mergeCell ref="D27:H27"/>
    <mergeCell ref="A26:C26"/>
    <mergeCell ref="D29:H29"/>
    <mergeCell ref="M29:O29"/>
    <mergeCell ref="A30:B30"/>
    <mergeCell ref="D30:H30"/>
    <mergeCell ref="L30:O30"/>
    <mergeCell ref="R27:R30"/>
    <mergeCell ref="S27:S28"/>
    <mergeCell ref="A28:B28"/>
    <mergeCell ref="D28:H28"/>
    <mergeCell ref="N28:O28"/>
    <mergeCell ref="A29:B29"/>
    <mergeCell ref="A21:C21"/>
    <mergeCell ref="A22:C22"/>
    <mergeCell ref="A23:C23"/>
    <mergeCell ref="A24:C24"/>
    <mergeCell ref="A25:C25"/>
    <mergeCell ref="A14:C14"/>
    <mergeCell ref="A15:C15"/>
    <mergeCell ref="A16:C16"/>
    <mergeCell ref="A17:C17"/>
    <mergeCell ref="A18:C18"/>
    <mergeCell ref="A19:C19"/>
    <mergeCell ref="R9:R25"/>
    <mergeCell ref="S9:S25"/>
    <mergeCell ref="A10:C10"/>
    <mergeCell ref="G10:H25"/>
    <mergeCell ref="I10:J25"/>
    <mergeCell ref="N10:N25"/>
    <mergeCell ref="O10:O25"/>
    <mergeCell ref="A11:C11"/>
    <mergeCell ref="A12:C12"/>
    <mergeCell ref="A13:C13"/>
    <mergeCell ref="C8:C9"/>
    <mergeCell ref="D8:F8"/>
    <mergeCell ref="G8:H8"/>
    <mergeCell ref="I8:J8"/>
    <mergeCell ref="L8:O8"/>
    <mergeCell ref="N7:O7"/>
    <mergeCell ref="R8:S8"/>
    <mergeCell ref="L9:M9"/>
    <mergeCell ref="N9:O9"/>
    <mergeCell ref="P9:P25"/>
    <mergeCell ref="Q9:Q25"/>
    <mergeCell ref="B45:L45"/>
    <mergeCell ref="A1:R1"/>
    <mergeCell ref="A2:R2"/>
    <mergeCell ref="A3:R3"/>
    <mergeCell ref="A5:B9"/>
    <mergeCell ref="C5:C7"/>
    <mergeCell ref="D5:Q5"/>
    <mergeCell ref="R5:S7"/>
    <mergeCell ref="D6:F6"/>
    <mergeCell ref="G6:H6"/>
    <mergeCell ref="I6:J6"/>
    <mergeCell ref="K6:K7"/>
    <mergeCell ref="L6:O6"/>
    <mergeCell ref="P6:P7"/>
    <mergeCell ref="Q6:Q7"/>
    <mergeCell ref="L7:M7"/>
  </mergeCells>
  <pageMargins left="0.1" right="0" top="0.1" bottom="0" header="0.1" footer="0"/>
  <pageSetup paperSize="9" scale="6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zoomScale="87" zoomScaleNormal="87" workbookViewId="0">
      <selection activeCell="A2" sqref="A2:R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6.85546875" style="1" customWidth="1"/>
    <col min="4" max="4" width="6.7109375" style="3" customWidth="1"/>
    <col min="5" max="5" width="10.140625" style="3" customWidth="1"/>
    <col min="6" max="6" width="9" style="3" customWidth="1"/>
    <col min="7" max="7" width="9.85546875" style="3" customWidth="1"/>
    <col min="8" max="8" width="8.140625" style="3" customWidth="1"/>
    <col min="9" max="9" width="9.140625" style="3" customWidth="1"/>
    <col min="10" max="10" width="15.28515625" style="3" customWidth="1"/>
    <col min="11" max="11" width="10.7109375" style="3" customWidth="1"/>
    <col min="12" max="12" width="11" style="3" customWidth="1"/>
    <col min="13" max="13" width="16.7109375" style="3" customWidth="1"/>
    <col min="14" max="14" width="11.7109375" style="3" customWidth="1"/>
    <col min="15" max="15" width="16.140625" style="31" customWidth="1"/>
    <col min="16" max="16" width="17.140625" style="3" customWidth="1"/>
    <col min="17" max="17" width="14.7109375" style="3" customWidth="1"/>
    <col min="18" max="18" width="12.42578125" style="3" bestFit="1" customWidth="1"/>
    <col min="19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</row>
    <row r="2" spans="1:19" ht="27.75" customHeight="1" x14ac:dyDescent="0.3">
      <c r="A2" s="332" t="s">
        <v>89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</row>
    <row r="4" spans="1:19" ht="15.75" thickBot="1" x14ac:dyDescent="0.35">
      <c r="O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27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2.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53">
        <f>K9</f>
        <v>0</v>
      </c>
      <c r="L8" s="329">
        <f>L9+N9</f>
        <v>0</v>
      </c>
      <c r="M8" s="330"/>
      <c r="N8" s="330"/>
      <c r="O8" s="331"/>
      <c r="P8" s="252">
        <f>P28</f>
        <v>0</v>
      </c>
      <c r="Q8" s="251">
        <f>Q28</f>
        <v>0</v>
      </c>
      <c r="R8" s="315">
        <f>R31+S30+S29</f>
        <v>0</v>
      </c>
      <c r="S8" s="281"/>
    </row>
    <row r="9" spans="1:19" ht="18.75" customHeight="1" x14ac:dyDescent="0.3">
      <c r="A9" s="336"/>
      <c r="B9" s="338"/>
      <c r="C9" s="281"/>
      <c r="D9" s="28">
        <f>D10+D11+D12+D13+D14+D15+D16+D17+D18+D19+D20+D21+D22+D23+D24+D25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5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5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5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5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5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54"/>
      <c r="G16" s="284"/>
      <c r="H16" s="285"/>
      <c r="I16" s="284"/>
      <c r="J16" s="285"/>
      <c r="K16" s="25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54"/>
      <c r="G17" s="284"/>
      <c r="H17" s="285"/>
      <c r="I17" s="284"/>
      <c r="J17" s="285"/>
      <c r="K17" s="25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54"/>
      <c r="G18" s="284"/>
      <c r="H18" s="285"/>
      <c r="I18" s="284"/>
      <c r="J18" s="285"/>
      <c r="K18" s="25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54"/>
      <c r="G19" s="284"/>
      <c r="H19" s="285"/>
      <c r="I19" s="284"/>
      <c r="J19" s="285"/>
      <c r="K19" s="25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55" t="s">
        <v>31</v>
      </c>
      <c r="B20" s="256"/>
      <c r="C20" s="257"/>
      <c r="D20" s="46"/>
      <c r="E20" s="65"/>
      <c r="F20" s="254"/>
      <c r="G20" s="284"/>
      <c r="H20" s="285"/>
      <c r="I20" s="284"/>
      <c r="J20" s="285"/>
      <c r="K20" s="25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54"/>
      <c r="G21" s="284"/>
      <c r="H21" s="285"/>
      <c r="I21" s="284"/>
      <c r="J21" s="285"/>
      <c r="K21" s="25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54"/>
      <c r="G22" s="284"/>
      <c r="H22" s="285"/>
      <c r="I22" s="284"/>
      <c r="J22" s="285"/>
      <c r="K22" s="25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54"/>
      <c r="G23" s="284"/>
      <c r="H23" s="285"/>
      <c r="I23" s="284"/>
      <c r="J23" s="285"/>
      <c r="K23" s="25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54"/>
      <c r="G24" s="284"/>
      <c r="H24" s="285"/>
      <c r="I24" s="284"/>
      <c r="J24" s="285"/>
      <c r="K24" s="25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54"/>
      <c r="G25" s="284"/>
      <c r="H25" s="285"/>
      <c r="I25" s="284"/>
      <c r="J25" s="285"/>
      <c r="K25" s="25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49"/>
      <c r="J27" s="249"/>
      <c r="K27" s="249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L28+M28+P28+Q28</f>
        <v>0</v>
      </c>
      <c r="D28" s="373"/>
      <c r="E28" s="374"/>
      <c r="F28" s="374"/>
      <c r="G28" s="374"/>
      <c r="H28" s="375"/>
      <c r="I28" s="249"/>
      <c r="J28" s="249"/>
      <c r="K28" s="249"/>
      <c r="L28" s="19"/>
      <c r="M28" s="33"/>
      <c r="N28" s="308"/>
      <c r="O28" s="309"/>
      <c r="P28" s="20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49"/>
      <c r="J29" s="249"/>
      <c r="K29" s="249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/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45.6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63"/>
      <c r="J33" s="263"/>
      <c r="K33" s="263"/>
      <c r="L33" s="388" t="s">
        <v>17</v>
      </c>
      <c r="M33" s="388"/>
      <c r="N33" s="250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61"/>
      <c r="J34" s="261"/>
      <c r="K34" s="261"/>
      <c r="L34" s="303"/>
      <c r="M34" s="303"/>
      <c r="N34" s="26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61"/>
      <c r="J35" s="261"/>
      <c r="K35" s="261"/>
      <c r="L35" s="303"/>
      <c r="M35" s="303"/>
      <c r="N35" s="26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59"/>
      <c r="J36" s="259"/>
      <c r="K36" s="259"/>
      <c r="L36" s="299"/>
      <c r="M36" s="299"/>
      <c r="N36" s="26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30"/>
      <c r="P39" s="8"/>
      <c r="R39" s="24"/>
    </row>
    <row r="40" spans="1:19" x14ac:dyDescent="0.3">
      <c r="A40" s="24"/>
      <c r="B40" s="24"/>
      <c r="C40" s="241" t="s">
        <v>62</v>
      </c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Q40" s="8"/>
      <c r="R40" s="24"/>
    </row>
    <row r="41" spans="1:19" ht="15" customHeight="1" x14ac:dyDescent="0.3">
      <c r="C41" s="403" t="s">
        <v>64</v>
      </c>
      <c r="D41" s="404"/>
      <c r="E41" s="404"/>
      <c r="F41" s="405"/>
      <c r="G41" s="242"/>
      <c r="H41" s="406"/>
      <c r="I41" s="399"/>
      <c r="J41" s="399"/>
      <c r="K41" s="399"/>
      <c r="L41" s="399"/>
      <c r="M41" s="407"/>
    </row>
    <row r="42" spans="1:19" x14ac:dyDescent="0.3">
      <c r="C42" s="243" t="s">
        <v>63</v>
      </c>
      <c r="D42" s="243"/>
      <c r="E42" s="243"/>
      <c r="F42" s="243"/>
      <c r="G42" s="243"/>
      <c r="H42" s="243"/>
      <c r="I42" s="243"/>
      <c r="J42" s="243"/>
      <c r="K42" s="243"/>
      <c r="L42" s="243"/>
      <c r="M42" s="243"/>
    </row>
  </sheetData>
  <mergeCells count="75">
    <mergeCell ref="C41:F41"/>
    <mergeCell ref="H41:M41"/>
    <mergeCell ref="A1:R1"/>
    <mergeCell ref="A2:R2"/>
    <mergeCell ref="A3:R3"/>
    <mergeCell ref="A5:B9"/>
    <mergeCell ref="C5:C7"/>
    <mergeCell ref="P6:P7"/>
    <mergeCell ref="Q9:Q25"/>
    <mergeCell ref="R9:R25"/>
    <mergeCell ref="N10:N25"/>
    <mergeCell ref="P9:P25"/>
    <mergeCell ref="D8:F8"/>
    <mergeCell ref="G8:H8"/>
    <mergeCell ref="A23:C23"/>
    <mergeCell ref="A14:C14"/>
    <mergeCell ref="A15:C15"/>
    <mergeCell ref="A16:C16"/>
    <mergeCell ref="A17:C17"/>
    <mergeCell ref="A18:C18"/>
    <mergeCell ref="C8:C9"/>
    <mergeCell ref="A10:C10"/>
    <mergeCell ref="A11:C11"/>
    <mergeCell ref="A12:C12"/>
    <mergeCell ref="A13:C13"/>
    <mergeCell ref="A29:B29"/>
    <mergeCell ref="A30:B30"/>
    <mergeCell ref="A19:C19"/>
    <mergeCell ref="A21:C21"/>
    <mergeCell ref="A26:C26"/>
    <mergeCell ref="A27:B27"/>
    <mergeCell ref="A24:C24"/>
    <mergeCell ref="A25:C25"/>
    <mergeCell ref="A28:B28"/>
    <mergeCell ref="A22:C22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I8:J8"/>
    <mergeCell ref="L8:O8"/>
    <mergeCell ref="R8:S8"/>
    <mergeCell ref="L9:M9"/>
    <mergeCell ref="N9:O9"/>
    <mergeCell ref="S9:S25"/>
    <mergeCell ref="G10:H25"/>
    <mergeCell ref="I10:J25"/>
    <mergeCell ref="O10:O25"/>
    <mergeCell ref="D26:H26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paperSize="9" scale="6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408" t="s">
        <v>90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  <c r="Q2" s="408"/>
      <c r="R2" s="408"/>
      <c r="S2" s="408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24"/>
      <c r="C40" s="24"/>
      <c r="R40" s="8"/>
      <c r="S40" s="24"/>
    </row>
    <row r="41" spans="1:19" x14ac:dyDescent="0.3">
      <c r="B41" s="368" t="s">
        <v>67</v>
      </c>
      <c r="C41" s="368"/>
      <c r="D41" s="368"/>
      <c r="E41" s="368"/>
      <c r="F41" s="368"/>
      <c r="G41" s="368"/>
      <c r="H41" s="368"/>
      <c r="I41" s="368"/>
      <c r="J41" s="368"/>
      <c r="K41" s="368"/>
      <c r="L41" s="368"/>
    </row>
    <row r="42" spans="1:19" x14ac:dyDescent="0.3">
      <c r="B42" s="394" t="s">
        <v>65</v>
      </c>
      <c r="C42" s="395"/>
      <c r="D42" s="395"/>
      <c r="E42" s="395"/>
      <c r="F42" s="395"/>
      <c r="G42" s="395"/>
      <c r="H42" s="395"/>
      <c r="I42" s="395"/>
      <c r="J42" s="395"/>
      <c r="K42" s="395"/>
      <c r="L42" s="396"/>
    </row>
    <row r="43" spans="1:19" x14ac:dyDescent="0.3">
      <c r="B43" s="397" t="s">
        <v>66</v>
      </c>
      <c r="C43" s="398"/>
      <c r="D43" s="398"/>
      <c r="E43" s="398"/>
      <c r="F43" s="398"/>
      <c r="G43" s="398"/>
      <c r="H43" s="398"/>
      <c r="I43" s="398"/>
      <c r="J43" s="398"/>
      <c r="K43" s="398"/>
      <c r="L43" s="398"/>
    </row>
  </sheetData>
  <mergeCells count="76">
    <mergeCell ref="A29:B29"/>
    <mergeCell ref="A28:B28"/>
    <mergeCell ref="A30:B30"/>
    <mergeCell ref="A26:C26"/>
    <mergeCell ref="A17:C17"/>
    <mergeCell ref="A22:C22"/>
    <mergeCell ref="A23:C23"/>
    <mergeCell ref="A24:C24"/>
    <mergeCell ref="A25:C25"/>
    <mergeCell ref="A27:B27"/>
    <mergeCell ref="A18:C18"/>
    <mergeCell ref="A19:C19"/>
    <mergeCell ref="A21:C21"/>
    <mergeCell ref="A10:C10"/>
    <mergeCell ref="A11:C11"/>
    <mergeCell ref="A13:C13"/>
    <mergeCell ref="A14:C14"/>
    <mergeCell ref="A15:C15"/>
    <mergeCell ref="A16:C16"/>
    <mergeCell ref="A12:C12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G8:H8"/>
    <mergeCell ref="I8:J8"/>
    <mergeCell ref="L8:O8"/>
    <mergeCell ref="D8:F8"/>
    <mergeCell ref="C8:C9"/>
    <mergeCell ref="R8:S8"/>
    <mergeCell ref="L9:M9"/>
    <mergeCell ref="N9:O9"/>
    <mergeCell ref="S9:S25"/>
    <mergeCell ref="G10:H25"/>
    <mergeCell ref="I10:J25"/>
    <mergeCell ref="O10:O25"/>
    <mergeCell ref="R9:R25"/>
    <mergeCell ref="Q9:Q25"/>
    <mergeCell ref="P9:P25"/>
    <mergeCell ref="N10:N25"/>
    <mergeCell ref="L26:M26"/>
    <mergeCell ref="D27:H27"/>
    <mergeCell ref="R27:R30"/>
    <mergeCell ref="S27:S28"/>
    <mergeCell ref="D28:H28"/>
    <mergeCell ref="N28:O28"/>
    <mergeCell ref="D29:H29"/>
    <mergeCell ref="M29:O29"/>
    <mergeCell ref="D30:H30"/>
    <mergeCell ref="L30:O30"/>
    <mergeCell ref="D26:H26"/>
    <mergeCell ref="B41:L41"/>
    <mergeCell ref="B42:L42"/>
    <mergeCell ref="B43:L43"/>
    <mergeCell ref="A31:Q31"/>
    <mergeCell ref="A33:H33"/>
    <mergeCell ref="L33:M33"/>
    <mergeCell ref="O33:S36"/>
    <mergeCell ref="B34:H34"/>
    <mergeCell ref="L34:M34"/>
    <mergeCell ref="B35:H35"/>
    <mergeCell ref="L35:M35"/>
    <mergeCell ref="B36:H36"/>
    <mergeCell ref="L36:M36"/>
  </mergeCells>
  <printOptions horizontalCentered="1"/>
  <pageMargins left="0" right="0" top="0" bottom="0" header="0.3" footer="0.3"/>
  <pageSetup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workbookViewId="0">
      <selection activeCell="A2" sqref="A2:S2"/>
    </sheetView>
  </sheetViews>
  <sheetFormatPr defaultColWidth="9.140625" defaultRowHeight="15" x14ac:dyDescent="0.3"/>
  <cols>
    <col min="1" max="1" width="6.42578125" style="2" customWidth="1"/>
    <col min="2" max="2" width="14.85546875" style="1" customWidth="1"/>
    <col min="3" max="3" width="19" style="1" customWidth="1"/>
    <col min="4" max="5" width="11.42578125" style="3" customWidth="1"/>
    <col min="6" max="6" width="10" style="3" customWidth="1"/>
    <col min="7" max="7" width="6" style="3" customWidth="1"/>
    <col min="8" max="8" width="7.28515625" style="3" customWidth="1"/>
    <col min="9" max="9" width="6" style="3" customWidth="1"/>
    <col min="10" max="10" width="8.42578125" style="3" customWidth="1"/>
    <col min="11" max="11" width="13.85546875" style="3" customWidth="1"/>
    <col min="12" max="12" width="10.7109375" style="3" customWidth="1"/>
    <col min="13" max="13" width="11" style="3" customWidth="1"/>
    <col min="14" max="14" width="18.7109375" style="3" customWidth="1"/>
    <col min="15" max="15" width="10.42578125" style="3" customWidth="1"/>
    <col min="16" max="16" width="17.5703125" style="31" customWidth="1"/>
    <col min="17" max="17" width="19.28515625" style="3" customWidth="1"/>
    <col min="18" max="18" width="13.5703125" style="3" customWidth="1"/>
    <col min="19" max="19" width="12.42578125" style="3" bestFit="1" customWidth="1"/>
    <col min="20" max="16384" width="9.140625" style="24"/>
  </cols>
  <sheetData>
    <row r="1" spans="1:19" ht="18" x14ac:dyDescent="0.3">
      <c r="A1" s="332" t="s">
        <v>15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2"/>
      <c r="N1" s="332"/>
      <c r="O1" s="332"/>
      <c r="P1" s="332"/>
      <c r="Q1" s="332"/>
      <c r="R1" s="332"/>
      <c r="S1" s="332"/>
    </row>
    <row r="2" spans="1:19" ht="27.75" customHeight="1" x14ac:dyDescent="0.3">
      <c r="A2" s="332" t="s">
        <v>91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</row>
    <row r="3" spans="1:19" ht="18" x14ac:dyDescent="0.35">
      <c r="A3" s="333" t="s">
        <v>47</v>
      </c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3"/>
      <c r="P3" s="333"/>
      <c r="Q3" s="333"/>
      <c r="R3" s="333"/>
      <c r="S3" s="333"/>
    </row>
    <row r="4" spans="1:19" ht="15.75" thickBot="1" x14ac:dyDescent="0.35">
      <c r="P4" s="3"/>
    </row>
    <row r="5" spans="1:19" ht="22.5" customHeight="1" thickBot="1" x14ac:dyDescent="0.35">
      <c r="A5" s="334" t="s">
        <v>6</v>
      </c>
      <c r="B5" s="335"/>
      <c r="C5" s="339" t="s">
        <v>20</v>
      </c>
      <c r="D5" s="342" t="s">
        <v>7</v>
      </c>
      <c r="E5" s="343"/>
      <c r="F5" s="343"/>
      <c r="G5" s="343"/>
      <c r="H5" s="343"/>
      <c r="I5" s="343"/>
      <c r="J5" s="343"/>
      <c r="K5" s="343"/>
      <c r="L5" s="343"/>
      <c r="M5" s="343"/>
      <c r="N5" s="343"/>
      <c r="O5" s="343"/>
      <c r="P5" s="343"/>
      <c r="Q5" s="344"/>
      <c r="R5" s="345" t="s">
        <v>24</v>
      </c>
      <c r="S5" s="346"/>
    </row>
    <row r="6" spans="1:19" ht="48.75" customHeight="1" x14ac:dyDescent="0.3">
      <c r="A6" s="336"/>
      <c r="B6" s="337"/>
      <c r="C6" s="340"/>
      <c r="D6" s="365" t="s">
        <v>4</v>
      </c>
      <c r="E6" s="366"/>
      <c r="F6" s="367"/>
      <c r="G6" s="276" t="s">
        <v>21</v>
      </c>
      <c r="H6" s="277"/>
      <c r="I6" s="276" t="s">
        <v>53</v>
      </c>
      <c r="J6" s="277"/>
      <c r="K6" s="278" t="s">
        <v>54</v>
      </c>
      <c r="L6" s="351" t="s">
        <v>13</v>
      </c>
      <c r="M6" s="352"/>
      <c r="N6" s="352"/>
      <c r="O6" s="353"/>
      <c r="P6" s="354" t="s">
        <v>12</v>
      </c>
      <c r="Q6" s="356" t="s">
        <v>14</v>
      </c>
      <c r="R6" s="347"/>
      <c r="S6" s="348"/>
    </row>
    <row r="7" spans="1:19" ht="29.25" customHeight="1" thickBot="1" x14ac:dyDescent="0.35">
      <c r="A7" s="336"/>
      <c r="B7" s="337"/>
      <c r="C7" s="341"/>
      <c r="D7" s="35" t="s">
        <v>50</v>
      </c>
      <c r="E7" s="34" t="s">
        <v>55</v>
      </c>
      <c r="F7" s="34" t="s">
        <v>52</v>
      </c>
      <c r="G7" s="34" t="s">
        <v>23</v>
      </c>
      <c r="H7" s="36" t="s">
        <v>42</v>
      </c>
      <c r="I7" s="34" t="s">
        <v>23</v>
      </c>
      <c r="J7" s="36" t="s">
        <v>42</v>
      </c>
      <c r="K7" s="279"/>
      <c r="L7" s="358" t="s">
        <v>0</v>
      </c>
      <c r="M7" s="359"/>
      <c r="N7" s="359" t="s">
        <v>1</v>
      </c>
      <c r="O7" s="360"/>
      <c r="P7" s="355"/>
      <c r="Q7" s="357"/>
      <c r="R7" s="349"/>
      <c r="S7" s="350"/>
    </row>
    <row r="8" spans="1:19" ht="21.75" customHeight="1" x14ac:dyDescent="0.3">
      <c r="A8" s="336"/>
      <c r="B8" s="338"/>
      <c r="C8" s="361">
        <f>D8+L8+P8+Q8</f>
        <v>0</v>
      </c>
      <c r="D8" s="362">
        <f>D9+E9+F9</f>
        <v>0</v>
      </c>
      <c r="E8" s="363"/>
      <c r="F8" s="364"/>
      <c r="G8" s="280">
        <f>G9+H9</f>
        <v>0</v>
      </c>
      <c r="H8" s="281"/>
      <c r="I8" s="280">
        <f>I9+J9</f>
        <v>0</v>
      </c>
      <c r="J8" s="281"/>
      <c r="K8" s="236">
        <f>K9</f>
        <v>0</v>
      </c>
      <c r="L8" s="329">
        <f>L9+N9</f>
        <v>0</v>
      </c>
      <c r="M8" s="330"/>
      <c r="N8" s="330"/>
      <c r="O8" s="331"/>
      <c r="P8" s="234">
        <f>P28</f>
        <v>0</v>
      </c>
      <c r="Q8" s="222">
        <f t="shared" ref="Q8" si="0">SUM(Q29:Q30)</f>
        <v>0</v>
      </c>
      <c r="R8" s="315">
        <f>S31+R31</f>
        <v>0</v>
      </c>
      <c r="S8" s="281"/>
    </row>
    <row r="9" spans="1:19" ht="18.75" customHeight="1" x14ac:dyDescent="0.3">
      <c r="A9" s="336"/>
      <c r="B9" s="338"/>
      <c r="C9" s="281"/>
      <c r="D9" s="28">
        <f>SUM(D10:D25)</f>
        <v>0</v>
      </c>
      <c r="E9" s="18">
        <f>E10+E12+E14+E15</f>
        <v>0</v>
      </c>
      <c r="F9" s="18">
        <f>F10+F12+F14+F15</f>
        <v>0</v>
      </c>
      <c r="G9" s="4"/>
      <c r="H9" s="20"/>
      <c r="I9" s="4"/>
      <c r="J9" s="20"/>
      <c r="K9" s="88"/>
      <c r="L9" s="316">
        <f>L11+M11</f>
        <v>0</v>
      </c>
      <c r="M9" s="317"/>
      <c r="N9" s="318">
        <f>N27</f>
        <v>0</v>
      </c>
      <c r="O9" s="319"/>
      <c r="P9" s="320"/>
      <c r="Q9" s="323"/>
      <c r="R9" s="320"/>
      <c r="S9" s="323"/>
    </row>
    <row r="10" spans="1:19" ht="15.75" customHeight="1" x14ac:dyDescent="0.3">
      <c r="A10" s="286" t="s">
        <v>33</v>
      </c>
      <c r="B10" s="287"/>
      <c r="C10" s="288"/>
      <c r="D10" s="46"/>
      <c r="E10" s="29"/>
      <c r="F10" s="29"/>
      <c r="G10" s="282"/>
      <c r="H10" s="283"/>
      <c r="I10" s="282"/>
      <c r="J10" s="283"/>
      <c r="K10" s="89"/>
      <c r="L10" s="13" t="s">
        <v>25</v>
      </c>
      <c r="M10" s="23" t="s">
        <v>26</v>
      </c>
      <c r="N10" s="326"/>
      <c r="O10" s="323"/>
      <c r="P10" s="321"/>
      <c r="Q10" s="324"/>
      <c r="R10" s="321"/>
      <c r="S10" s="324"/>
    </row>
    <row r="11" spans="1:19" ht="15.75" customHeight="1" x14ac:dyDescent="0.3">
      <c r="A11" s="286" t="s">
        <v>29</v>
      </c>
      <c r="B11" s="287"/>
      <c r="C11" s="288"/>
      <c r="D11" s="46"/>
      <c r="E11" s="64"/>
      <c r="F11" s="81"/>
      <c r="G11" s="284"/>
      <c r="H11" s="285"/>
      <c r="I11" s="284"/>
      <c r="J11" s="285"/>
      <c r="K11" s="228"/>
      <c r="L11" s="28">
        <f>L27+L28</f>
        <v>0</v>
      </c>
      <c r="M11" s="18">
        <f>M27+M28</f>
        <v>0</v>
      </c>
      <c r="N11" s="327"/>
      <c r="O11" s="324"/>
      <c r="P11" s="321"/>
      <c r="Q11" s="324"/>
      <c r="R11" s="321"/>
      <c r="S11" s="324"/>
    </row>
    <row r="12" spans="1:19" ht="15.75" customHeight="1" x14ac:dyDescent="0.3">
      <c r="A12" s="286" t="s">
        <v>34</v>
      </c>
      <c r="B12" s="287"/>
      <c r="C12" s="288"/>
      <c r="D12" s="46"/>
      <c r="E12" s="46"/>
      <c r="F12" s="29"/>
      <c r="G12" s="284"/>
      <c r="H12" s="285"/>
      <c r="I12" s="284"/>
      <c r="J12" s="285"/>
      <c r="K12" s="228"/>
      <c r="L12" s="52"/>
      <c r="M12" s="64"/>
      <c r="N12" s="327"/>
      <c r="O12" s="324"/>
      <c r="P12" s="321"/>
      <c r="Q12" s="324"/>
      <c r="R12" s="321"/>
      <c r="S12" s="324"/>
    </row>
    <row r="13" spans="1:19" ht="15.75" customHeight="1" x14ac:dyDescent="0.3">
      <c r="A13" s="286" t="s">
        <v>35</v>
      </c>
      <c r="B13" s="287"/>
      <c r="C13" s="288"/>
      <c r="D13" s="46"/>
      <c r="E13" s="65"/>
      <c r="F13" s="81"/>
      <c r="G13" s="284"/>
      <c r="H13" s="285"/>
      <c r="I13" s="284"/>
      <c r="J13" s="285"/>
      <c r="K13" s="228"/>
      <c r="L13" s="62"/>
      <c r="M13" s="65"/>
      <c r="N13" s="327"/>
      <c r="O13" s="324"/>
      <c r="P13" s="321"/>
      <c r="Q13" s="324"/>
      <c r="R13" s="321"/>
      <c r="S13" s="324"/>
    </row>
    <row r="14" spans="1:19" ht="15.75" customHeight="1" x14ac:dyDescent="0.3">
      <c r="A14" s="286" t="s">
        <v>38</v>
      </c>
      <c r="B14" s="287"/>
      <c r="C14" s="288"/>
      <c r="D14" s="46"/>
      <c r="E14" s="46"/>
      <c r="F14" s="29"/>
      <c r="G14" s="284"/>
      <c r="H14" s="285"/>
      <c r="I14" s="284"/>
      <c r="J14" s="285"/>
      <c r="K14" s="228"/>
      <c r="L14" s="62"/>
      <c r="M14" s="65"/>
      <c r="N14" s="327"/>
      <c r="O14" s="324"/>
      <c r="P14" s="321"/>
      <c r="Q14" s="324"/>
      <c r="R14" s="321"/>
      <c r="S14" s="324"/>
    </row>
    <row r="15" spans="1:19" ht="15.75" customHeight="1" x14ac:dyDescent="0.3">
      <c r="A15" s="286" t="s">
        <v>19</v>
      </c>
      <c r="B15" s="287"/>
      <c r="C15" s="288"/>
      <c r="D15" s="46"/>
      <c r="E15" s="46"/>
      <c r="F15" s="29"/>
      <c r="G15" s="284"/>
      <c r="H15" s="285"/>
      <c r="I15" s="284"/>
      <c r="J15" s="285"/>
      <c r="K15" s="228"/>
      <c r="L15" s="62"/>
      <c r="M15" s="65"/>
      <c r="N15" s="327"/>
      <c r="O15" s="324"/>
      <c r="P15" s="321"/>
      <c r="Q15" s="324"/>
      <c r="R15" s="321"/>
      <c r="S15" s="324"/>
    </row>
    <row r="16" spans="1:19" ht="15.75" customHeight="1" x14ac:dyDescent="0.3">
      <c r="A16" s="286" t="s">
        <v>39</v>
      </c>
      <c r="B16" s="287"/>
      <c r="C16" s="288"/>
      <c r="D16" s="46"/>
      <c r="E16" s="65"/>
      <c r="F16" s="224"/>
      <c r="G16" s="284"/>
      <c r="H16" s="285"/>
      <c r="I16" s="284"/>
      <c r="J16" s="285"/>
      <c r="K16" s="228"/>
      <c r="L16" s="62"/>
      <c r="M16" s="65"/>
      <c r="N16" s="327"/>
      <c r="O16" s="324"/>
      <c r="P16" s="321"/>
      <c r="Q16" s="324"/>
      <c r="R16" s="321"/>
      <c r="S16" s="324"/>
    </row>
    <row r="17" spans="1:19" ht="15.75" customHeight="1" x14ac:dyDescent="0.3">
      <c r="A17" s="286" t="s">
        <v>36</v>
      </c>
      <c r="B17" s="287"/>
      <c r="C17" s="288"/>
      <c r="D17" s="46"/>
      <c r="E17" s="65"/>
      <c r="F17" s="224"/>
      <c r="G17" s="284"/>
      <c r="H17" s="285"/>
      <c r="I17" s="284"/>
      <c r="J17" s="285"/>
      <c r="K17" s="228"/>
      <c r="L17" s="62"/>
      <c r="M17" s="65"/>
      <c r="N17" s="327"/>
      <c r="O17" s="324"/>
      <c r="P17" s="321"/>
      <c r="Q17" s="324"/>
      <c r="R17" s="321"/>
      <c r="S17" s="324"/>
    </row>
    <row r="18" spans="1:19" ht="15.75" customHeight="1" x14ac:dyDescent="0.3">
      <c r="A18" s="286" t="s">
        <v>37</v>
      </c>
      <c r="B18" s="287"/>
      <c r="C18" s="288"/>
      <c r="D18" s="46"/>
      <c r="E18" s="65"/>
      <c r="F18" s="224"/>
      <c r="G18" s="284"/>
      <c r="H18" s="285"/>
      <c r="I18" s="284"/>
      <c r="J18" s="285"/>
      <c r="K18" s="228"/>
      <c r="L18" s="62"/>
      <c r="M18" s="65"/>
      <c r="N18" s="327"/>
      <c r="O18" s="324"/>
      <c r="P18" s="321"/>
      <c r="Q18" s="324"/>
      <c r="R18" s="321"/>
      <c r="S18" s="324"/>
    </row>
    <row r="19" spans="1:19" ht="15.75" customHeight="1" x14ac:dyDescent="0.3">
      <c r="A19" s="286" t="s">
        <v>30</v>
      </c>
      <c r="B19" s="287"/>
      <c r="C19" s="288"/>
      <c r="D19" s="46"/>
      <c r="E19" s="65"/>
      <c r="F19" s="224"/>
      <c r="G19" s="284"/>
      <c r="H19" s="285"/>
      <c r="I19" s="284"/>
      <c r="J19" s="285"/>
      <c r="K19" s="228"/>
      <c r="L19" s="62"/>
      <c r="M19" s="65"/>
      <c r="N19" s="327"/>
      <c r="O19" s="324"/>
      <c r="P19" s="321"/>
      <c r="Q19" s="324"/>
      <c r="R19" s="321"/>
      <c r="S19" s="324"/>
    </row>
    <row r="20" spans="1:19" ht="15.75" customHeight="1" x14ac:dyDescent="0.3">
      <c r="A20" s="225" t="s">
        <v>31</v>
      </c>
      <c r="B20" s="226"/>
      <c r="C20" s="227"/>
      <c r="D20" s="46"/>
      <c r="E20" s="65"/>
      <c r="F20" s="224"/>
      <c r="G20" s="284"/>
      <c r="H20" s="285"/>
      <c r="I20" s="284"/>
      <c r="J20" s="285"/>
      <c r="K20" s="228"/>
      <c r="L20" s="62"/>
      <c r="M20" s="65"/>
      <c r="N20" s="327"/>
      <c r="O20" s="324"/>
      <c r="P20" s="321"/>
      <c r="Q20" s="324"/>
      <c r="R20" s="321"/>
      <c r="S20" s="324"/>
    </row>
    <row r="21" spans="1:19" ht="15.75" customHeight="1" thickBot="1" x14ac:dyDescent="0.35">
      <c r="A21" s="286" t="s">
        <v>32</v>
      </c>
      <c r="B21" s="287"/>
      <c r="C21" s="288"/>
      <c r="D21" s="47"/>
      <c r="E21" s="65"/>
      <c r="F21" s="224"/>
      <c r="G21" s="284"/>
      <c r="H21" s="285"/>
      <c r="I21" s="284"/>
      <c r="J21" s="285"/>
      <c r="K21" s="228"/>
      <c r="L21" s="62"/>
      <c r="M21" s="65"/>
      <c r="N21" s="327"/>
      <c r="O21" s="324"/>
      <c r="P21" s="321"/>
      <c r="Q21" s="324"/>
      <c r="R21" s="321"/>
      <c r="S21" s="324"/>
    </row>
    <row r="22" spans="1:19" ht="15.75" customHeight="1" x14ac:dyDescent="0.3">
      <c r="A22" s="286" t="s">
        <v>43</v>
      </c>
      <c r="B22" s="287"/>
      <c r="C22" s="288"/>
      <c r="D22" s="46"/>
      <c r="E22" s="65"/>
      <c r="F22" s="224"/>
      <c r="G22" s="284"/>
      <c r="H22" s="285"/>
      <c r="I22" s="284"/>
      <c r="J22" s="285"/>
      <c r="K22" s="228"/>
      <c r="L22" s="62"/>
      <c r="M22" s="65"/>
      <c r="N22" s="327"/>
      <c r="O22" s="324"/>
      <c r="P22" s="321"/>
      <c r="Q22" s="324"/>
      <c r="R22" s="321"/>
      <c r="S22" s="324"/>
    </row>
    <row r="23" spans="1:19" ht="15.75" customHeight="1" x14ac:dyDescent="0.3">
      <c r="A23" s="286" t="s">
        <v>44</v>
      </c>
      <c r="B23" s="287"/>
      <c r="C23" s="288"/>
      <c r="D23" s="46"/>
      <c r="E23" s="65"/>
      <c r="F23" s="224"/>
      <c r="G23" s="284"/>
      <c r="H23" s="285"/>
      <c r="I23" s="284"/>
      <c r="J23" s="285"/>
      <c r="K23" s="228"/>
      <c r="L23" s="62"/>
      <c r="M23" s="65"/>
      <c r="N23" s="327"/>
      <c r="O23" s="324"/>
      <c r="P23" s="321"/>
      <c r="Q23" s="324"/>
      <c r="R23" s="321"/>
      <c r="S23" s="324"/>
    </row>
    <row r="24" spans="1:19" ht="15.75" customHeight="1" x14ac:dyDescent="0.3">
      <c r="A24" s="286" t="s">
        <v>45</v>
      </c>
      <c r="B24" s="287"/>
      <c r="C24" s="288"/>
      <c r="D24" s="46"/>
      <c r="E24" s="65"/>
      <c r="F24" s="224"/>
      <c r="G24" s="284"/>
      <c r="H24" s="285"/>
      <c r="I24" s="284"/>
      <c r="J24" s="285"/>
      <c r="K24" s="228"/>
      <c r="L24" s="62"/>
      <c r="M24" s="65"/>
      <c r="N24" s="327"/>
      <c r="O24" s="324"/>
      <c r="P24" s="321"/>
      <c r="Q24" s="324"/>
      <c r="R24" s="321"/>
      <c r="S24" s="324"/>
    </row>
    <row r="25" spans="1:19" ht="15.75" customHeight="1" x14ac:dyDescent="0.3">
      <c r="A25" s="286" t="s">
        <v>46</v>
      </c>
      <c r="B25" s="287"/>
      <c r="C25" s="288"/>
      <c r="D25" s="46"/>
      <c r="E25" s="66"/>
      <c r="F25" s="224"/>
      <c r="G25" s="284"/>
      <c r="H25" s="285"/>
      <c r="I25" s="284"/>
      <c r="J25" s="285"/>
      <c r="K25" s="228"/>
      <c r="L25" s="63"/>
      <c r="M25" s="66"/>
      <c r="N25" s="328"/>
      <c r="O25" s="325"/>
      <c r="P25" s="322"/>
      <c r="Q25" s="325"/>
      <c r="R25" s="322"/>
      <c r="S25" s="325"/>
    </row>
    <row r="26" spans="1:19" ht="27" customHeight="1" x14ac:dyDescent="0.3">
      <c r="A26" s="376"/>
      <c r="B26" s="377"/>
      <c r="C26" s="378"/>
      <c r="D26" s="379"/>
      <c r="E26" s="380"/>
      <c r="F26" s="380"/>
      <c r="G26" s="380"/>
      <c r="H26" s="381"/>
      <c r="I26" s="90"/>
      <c r="J26" s="90"/>
      <c r="K26" s="90"/>
      <c r="L26" s="369"/>
      <c r="M26" s="370"/>
      <c r="N26" s="15" t="s">
        <v>10</v>
      </c>
      <c r="O26" s="17" t="s">
        <v>11</v>
      </c>
      <c r="P26" s="196"/>
      <c r="Q26" s="48"/>
      <c r="R26" s="16" t="s">
        <v>2</v>
      </c>
      <c r="S26" s="17" t="s">
        <v>3</v>
      </c>
    </row>
    <row r="27" spans="1:19" ht="49.5" customHeight="1" x14ac:dyDescent="0.3">
      <c r="A27" s="313" t="s">
        <v>5</v>
      </c>
      <c r="B27" s="314"/>
      <c r="C27" s="10">
        <f>SUM(L27:O27)</f>
        <v>0</v>
      </c>
      <c r="D27" s="307"/>
      <c r="E27" s="308"/>
      <c r="F27" s="308"/>
      <c r="G27" s="308"/>
      <c r="H27" s="309"/>
      <c r="I27" s="237"/>
      <c r="J27" s="237"/>
      <c r="K27" s="237"/>
      <c r="L27" s="19"/>
      <c r="M27" s="33"/>
      <c r="N27" s="4"/>
      <c r="O27" s="20"/>
      <c r="P27" s="52"/>
      <c r="Q27" s="67"/>
      <c r="R27" s="320"/>
      <c r="S27" s="323"/>
    </row>
    <row r="28" spans="1:19" ht="49.5" customHeight="1" x14ac:dyDescent="0.3">
      <c r="A28" s="371" t="s">
        <v>41</v>
      </c>
      <c r="B28" s="372"/>
      <c r="C28" s="10">
        <f>L28+M28+P28+G8+E9+D11+D13+D16</f>
        <v>0</v>
      </c>
      <c r="D28" s="373"/>
      <c r="E28" s="374"/>
      <c r="F28" s="374"/>
      <c r="G28" s="374"/>
      <c r="H28" s="375"/>
      <c r="I28" s="237"/>
      <c r="J28" s="237"/>
      <c r="K28" s="237"/>
      <c r="L28" s="19"/>
      <c r="M28" s="33"/>
      <c r="N28" s="308"/>
      <c r="O28" s="309"/>
      <c r="P28" s="6"/>
      <c r="Q28" s="49"/>
      <c r="R28" s="321"/>
      <c r="S28" s="325"/>
    </row>
    <row r="29" spans="1:19" ht="26.25" customHeight="1" x14ac:dyDescent="0.3">
      <c r="A29" s="313" t="s">
        <v>8</v>
      </c>
      <c r="B29" s="314"/>
      <c r="C29" s="10">
        <f>L29+P29+Q29</f>
        <v>0</v>
      </c>
      <c r="D29" s="307"/>
      <c r="E29" s="308"/>
      <c r="F29" s="308"/>
      <c r="G29" s="308"/>
      <c r="H29" s="309"/>
      <c r="I29" s="237"/>
      <c r="J29" s="237"/>
      <c r="K29" s="237"/>
      <c r="L29" s="6"/>
      <c r="M29" s="385"/>
      <c r="N29" s="386"/>
      <c r="O29" s="387"/>
      <c r="P29" s="6"/>
      <c r="Q29" s="49"/>
      <c r="R29" s="321"/>
      <c r="S29" s="21"/>
    </row>
    <row r="30" spans="1:19" ht="34.5" customHeight="1" thickBot="1" x14ac:dyDescent="0.35">
      <c r="A30" s="371" t="s">
        <v>9</v>
      </c>
      <c r="B30" s="372"/>
      <c r="C30" s="10"/>
      <c r="D30" s="310"/>
      <c r="E30" s="311"/>
      <c r="F30" s="311"/>
      <c r="G30" s="311"/>
      <c r="H30" s="312"/>
      <c r="I30" s="91"/>
      <c r="J30" s="91"/>
      <c r="K30" s="91"/>
      <c r="L30" s="382"/>
      <c r="M30" s="383"/>
      <c r="N30" s="383"/>
      <c r="O30" s="384"/>
      <c r="P30" s="50"/>
      <c r="Q30" s="51"/>
      <c r="R30" s="322"/>
      <c r="S30" s="22"/>
    </row>
    <row r="31" spans="1:19" ht="22.15" customHeight="1" thickBot="1" x14ac:dyDescent="0.35">
      <c r="A31" s="389"/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389"/>
      <c r="P31" s="389"/>
      <c r="Q31" s="390"/>
      <c r="R31" s="39"/>
      <c r="S31" s="40">
        <f>S29+S30</f>
        <v>0</v>
      </c>
    </row>
    <row r="32" spans="1:19" ht="12" customHeight="1" thickBot="1" x14ac:dyDescent="0.35">
      <c r="A32" s="9"/>
      <c r="B32" s="32"/>
      <c r="C32" s="32"/>
      <c r="D32" s="41"/>
      <c r="E32" s="41"/>
      <c r="F32" s="41"/>
      <c r="G32" s="41"/>
      <c r="H32" s="41"/>
      <c r="I32" s="41"/>
      <c r="J32" s="41"/>
      <c r="K32" s="32"/>
      <c r="L32" s="32"/>
      <c r="M32" s="32"/>
      <c r="N32" s="32"/>
      <c r="O32" s="32"/>
      <c r="P32" s="32"/>
      <c r="Q32" s="32"/>
      <c r="R32" s="32"/>
      <c r="S32" s="7"/>
    </row>
    <row r="33" spans="1:19" ht="30" customHeight="1" x14ac:dyDescent="0.3">
      <c r="A33" s="304" t="s">
        <v>16</v>
      </c>
      <c r="B33" s="305"/>
      <c r="C33" s="305"/>
      <c r="D33" s="305"/>
      <c r="E33" s="305"/>
      <c r="F33" s="305"/>
      <c r="G33" s="305"/>
      <c r="H33" s="306"/>
      <c r="I33" s="233"/>
      <c r="J33" s="233"/>
      <c r="K33" s="233"/>
      <c r="L33" s="388" t="s">
        <v>17</v>
      </c>
      <c r="M33" s="388"/>
      <c r="N33" s="238" t="s">
        <v>18</v>
      </c>
      <c r="O33" s="289"/>
      <c r="P33" s="290"/>
      <c r="Q33" s="290"/>
      <c r="R33" s="290"/>
      <c r="S33" s="291"/>
    </row>
    <row r="34" spans="1:19" ht="21.75" customHeight="1" x14ac:dyDescent="0.3">
      <c r="A34" s="13">
        <v>1</v>
      </c>
      <c r="B34" s="300" t="s">
        <v>27</v>
      </c>
      <c r="C34" s="301"/>
      <c r="D34" s="301"/>
      <c r="E34" s="301"/>
      <c r="F34" s="301"/>
      <c r="G34" s="301"/>
      <c r="H34" s="302"/>
      <c r="I34" s="231"/>
      <c r="J34" s="231"/>
      <c r="K34" s="231"/>
      <c r="L34" s="303"/>
      <c r="M34" s="303"/>
      <c r="N34" s="232"/>
      <c r="O34" s="284"/>
      <c r="P34" s="292"/>
      <c r="Q34" s="292"/>
      <c r="R34" s="292"/>
      <c r="S34" s="285"/>
    </row>
    <row r="35" spans="1:19" ht="15.75" customHeight="1" x14ac:dyDescent="0.3">
      <c r="A35" s="13">
        <v>2</v>
      </c>
      <c r="B35" s="300" t="s">
        <v>28</v>
      </c>
      <c r="C35" s="301"/>
      <c r="D35" s="301"/>
      <c r="E35" s="301"/>
      <c r="F35" s="301"/>
      <c r="G35" s="301"/>
      <c r="H35" s="302"/>
      <c r="I35" s="231"/>
      <c r="J35" s="231"/>
      <c r="K35" s="231"/>
      <c r="L35" s="303"/>
      <c r="M35" s="303"/>
      <c r="N35" s="232"/>
      <c r="O35" s="284"/>
      <c r="P35" s="292"/>
      <c r="Q35" s="292"/>
      <c r="R35" s="292"/>
      <c r="S35" s="285"/>
    </row>
    <row r="36" spans="1:19" ht="16.5" customHeight="1" thickBot="1" x14ac:dyDescent="0.35">
      <c r="A36" s="14">
        <v>3</v>
      </c>
      <c r="B36" s="296" t="s">
        <v>40</v>
      </c>
      <c r="C36" s="297"/>
      <c r="D36" s="297"/>
      <c r="E36" s="297"/>
      <c r="F36" s="297"/>
      <c r="G36" s="297"/>
      <c r="H36" s="298"/>
      <c r="I36" s="229"/>
      <c r="J36" s="229"/>
      <c r="K36" s="229"/>
      <c r="L36" s="299"/>
      <c r="M36" s="299"/>
      <c r="N36" s="230"/>
      <c r="O36" s="293"/>
      <c r="P36" s="294"/>
      <c r="Q36" s="294"/>
      <c r="R36" s="294"/>
      <c r="S36" s="295"/>
    </row>
    <row r="39" spans="1:19" x14ac:dyDescent="0.3">
      <c r="A39" s="24"/>
      <c r="B39" s="24"/>
      <c r="C39" s="24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30"/>
      <c r="Q39" s="8"/>
      <c r="S39" s="24"/>
    </row>
    <row r="40" spans="1:19" x14ac:dyDescent="0.3">
      <c r="A40" s="24"/>
      <c r="B40" s="368" t="s">
        <v>77</v>
      </c>
      <c r="C40" s="368"/>
      <c r="D40" s="368"/>
      <c r="E40" s="368"/>
      <c r="F40" s="368"/>
      <c r="G40" s="368"/>
      <c r="H40" s="368"/>
      <c r="I40" s="368"/>
      <c r="J40" s="368"/>
      <c r="K40" s="368"/>
      <c r="L40" s="368"/>
      <c r="R40" s="8"/>
      <c r="S40" s="24"/>
    </row>
    <row r="41" spans="1:19" x14ac:dyDescent="0.3">
      <c r="B41" s="394" t="s">
        <v>76</v>
      </c>
      <c r="C41" s="395"/>
      <c r="D41" s="395"/>
      <c r="E41" s="395"/>
      <c r="F41" s="395"/>
      <c r="G41" s="395"/>
      <c r="H41" s="395"/>
      <c r="I41" s="395"/>
      <c r="J41" s="395"/>
      <c r="K41" s="395"/>
      <c r="L41" s="396"/>
    </row>
    <row r="42" spans="1:19" s="267" customFormat="1" x14ac:dyDescent="0.3">
      <c r="A42" s="264"/>
      <c r="B42" s="409" t="s">
        <v>78</v>
      </c>
      <c r="C42" s="410"/>
      <c r="D42" s="410"/>
      <c r="E42" s="410"/>
      <c r="F42" s="410"/>
      <c r="G42" s="410"/>
      <c r="H42" s="410"/>
      <c r="I42" s="410"/>
      <c r="J42" s="410"/>
      <c r="K42" s="410"/>
      <c r="L42" s="410"/>
      <c r="M42" s="265"/>
      <c r="N42" s="265"/>
      <c r="O42" s="265"/>
      <c r="P42" s="266"/>
      <c r="Q42" s="265"/>
      <c r="R42" s="265"/>
      <c r="S42" s="265"/>
    </row>
  </sheetData>
  <mergeCells count="76">
    <mergeCell ref="B40:L40"/>
    <mergeCell ref="B41:L41"/>
    <mergeCell ref="B42:L42"/>
    <mergeCell ref="A25:C25"/>
    <mergeCell ref="A13:C13"/>
    <mergeCell ref="A14:C14"/>
    <mergeCell ref="A15:C15"/>
    <mergeCell ref="A16:C16"/>
    <mergeCell ref="A17:C17"/>
    <mergeCell ref="A18:C18"/>
    <mergeCell ref="A19:C19"/>
    <mergeCell ref="A21:C21"/>
    <mergeCell ref="A22:C22"/>
    <mergeCell ref="A23:C23"/>
    <mergeCell ref="A24:C24"/>
    <mergeCell ref="B36:H36"/>
    <mergeCell ref="C8:C9"/>
    <mergeCell ref="A10:C10"/>
    <mergeCell ref="A11:C11"/>
    <mergeCell ref="A12:C12"/>
    <mergeCell ref="L35:M35"/>
    <mergeCell ref="I8:J8"/>
    <mergeCell ref="L8:O8"/>
    <mergeCell ref="G10:H25"/>
    <mergeCell ref="I10:J25"/>
    <mergeCell ref="D26:H26"/>
    <mergeCell ref="L26:M26"/>
    <mergeCell ref="D27:H27"/>
    <mergeCell ref="D8:F8"/>
    <mergeCell ref="G8:H8"/>
    <mergeCell ref="A26:C26"/>
    <mergeCell ref="A27:B27"/>
    <mergeCell ref="A29:B29"/>
    <mergeCell ref="A28:B28"/>
    <mergeCell ref="A30:B30"/>
    <mergeCell ref="A31:Q31"/>
    <mergeCell ref="L36:M36"/>
    <mergeCell ref="A33:H33"/>
    <mergeCell ref="L33:M33"/>
    <mergeCell ref="O33:S36"/>
    <mergeCell ref="B34:H34"/>
    <mergeCell ref="L34:M34"/>
    <mergeCell ref="B35:H35"/>
    <mergeCell ref="R27:R30"/>
    <mergeCell ref="S27:S28"/>
    <mergeCell ref="D28:H28"/>
    <mergeCell ref="N28:O28"/>
    <mergeCell ref="D29:H29"/>
    <mergeCell ref="A1:S1"/>
    <mergeCell ref="A2:S2"/>
    <mergeCell ref="A3:S3"/>
    <mergeCell ref="D5:Q5"/>
    <mergeCell ref="R5:S7"/>
    <mergeCell ref="D6:F6"/>
    <mergeCell ref="G6:H6"/>
    <mergeCell ref="I6:J6"/>
    <mergeCell ref="K6:K7"/>
    <mergeCell ref="L6:O6"/>
    <mergeCell ref="Q6:Q7"/>
    <mergeCell ref="L7:M7"/>
    <mergeCell ref="N7:O7"/>
    <mergeCell ref="A5:B9"/>
    <mergeCell ref="C5:C7"/>
    <mergeCell ref="P6:P7"/>
    <mergeCell ref="M29:O29"/>
    <mergeCell ref="D30:H30"/>
    <mergeCell ref="L30:O30"/>
    <mergeCell ref="R8:S8"/>
    <mergeCell ref="L9:M9"/>
    <mergeCell ref="N9:O9"/>
    <mergeCell ref="S9:S25"/>
    <mergeCell ref="Q9:Q25"/>
    <mergeCell ref="R9:R25"/>
    <mergeCell ref="P9:P25"/>
    <mergeCell ref="N10:N25"/>
    <mergeCell ref="O10:O25"/>
  </mergeCells>
  <printOptions horizontalCentered="1"/>
  <pageMargins left="0" right="0" top="0" bottom="0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Մ-01</vt:lpstr>
      <vt:lpstr>Մ-02</vt:lpstr>
      <vt:lpstr>Մ-03</vt:lpstr>
      <vt:lpstr>Մ-04</vt:lpstr>
      <vt:lpstr>Մ-05</vt:lpstr>
      <vt:lpstr>06</vt:lpstr>
      <vt:lpstr>Մ-07</vt:lpstr>
      <vt:lpstr>Մ-08</vt:lpstr>
      <vt:lpstr>Մ-09</vt:lpstr>
      <vt:lpstr>Մ-10</vt:lpstr>
      <vt:lpstr>Մ-11</vt:lpstr>
      <vt:lpstr>Մ-12</vt:lpstr>
      <vt:lpstr>Մ-1-ին Եռ.</vt:lpstr>
      <vt:lpstr>Մ-2-րդ Եռ.</vt:lpstr>
      <vt:lpstr>Մ-3-րդ Եռ.</vt:lpstr>
      <vt:lpstr>Մ-4-րդ Եռ.</vt:lpstr>
      <vt:lpstr>Մ-1-ին կիս.</vt:lpstr>
      <vt:lpstr>Մ-2-րդ կիս.</vt:lpstr>
      <vt:lpstr>2021</vt:lpstr>
      <vt:lpstr>'Մ-01'!Print_Area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Nazik Erknapeshyan</dc:creator>
  <cp:lastModifiedBy>Armine.Xachatryan</cp:lastModifiedBy>
  <cp:lastPrinted>2022-04-06T11:59:57Z</cp:lastPrinted>
  <dcterms:created xsi:type="dcterms:W3CDTF">2016-05-05T10:39:40Z</dcterms:created>
  <dcterms:modified xsi:type="dcterms:W3CDTF">2022-05-05T12:43:05Z</dcterms:modified>
</cp:coreProperties>
</file>