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10"/>
  </bookViews>
  <sheets>
    <sheet name="Սոցբնակֆոնդ" sheetId="5" r:id="rId1"/>
    <sheet name="հավելված1 Ծեր․" sheetId="6" r:id="rId2"/>
  </sheets>
  <definedNames>
    <definedName name="n" localSheetId="1">#REF!</definedName>
    <definedName name="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7" i="6" l="1"/>
  <c r="N27" i="6"/>
  <c r="O27" i="6"/>
  <c r="P27" i="6"/>
  <c r="L27" i="6"/>
  <c r="X26" i="5"/>
  <c r="T26" i="5"/>
  <c r="P26" i="5"/>
  <c r="AE26" i="5" l="1"/>
  <c r="AC27" i="5"/>
  <c r="AD27" i="5"/>
  <c r="AE27" i="5"/>
  <c r="AC28" i="5"/>
  <c r="AD28" i="5"/>
  <c r="AE28" i="5"/>
  <c r="AC29" i="5"/>
  <c r="AD29" i="5"/>
  <c r="AE29" i="5"/>
  <c r="AC30" i="5"/>
  <c r="AD30" i="5"/>
  <c r="AE30" i="5"/>
  <c r="AC31" i="5"/>
  <c r="AD31" i="5"/>
  <c r="AE31" i="5"/>
  <c r="AC32" i="5"/>
  <c r="AD32" i="5"/>
  <c r="AE32" i="5"/>
  <c r="AC33" i="5"/>
  <c r="AD33" i="5"/>
  <c r="AE33" i="5"/>
  <c r="AC34" i="5"/>
  <c r="AD34" i="5"/>
  <c r="AE34" i="5"/>
  <c r="AC35" i="5"/>
  <c r="AD35" i="5"/>
  <c r="AE35" i="5"/>
  <c r="AC36" i="5"/>
  <c r="AD36" i="5"/>
  <c r="AE36" i="5"/>
  <c r="AC37" i="5"/>
  <c r="AD37" i="5"/>
  <c r="AE37" i="5"/>
  <c r="AC38" i="5"/>
  <c r="AD38" i="5"/>
  <c r="AE38" i="5"/>
  <c r="AC39" i="5"/>
  <c r="AD39" i="5"/>
  <c r="AE39" i="5"/>
  <c r="AC40" i="5"/>
  <c r="AD40" i="5"/>
  <c r="AE40" i="5"/>
  <c r="AC41" i="5"/>
  <c r="AD41" i="5"/>
  <c r="AE41" i="5"/>
  <c r="AC42" i="5"/>
  <c r="AD42" i="5"/>
  <c r="AE42" i="5"/>
  <c r="AC43" i="5"/>
  <c r="AD43" i="5"/>
  <c r="AE43" i="5"/>
  <c r="AC44" i="5"/>
  <c r="AD44" i="5"/>
  <c r="AE44" i="5"/>
  <c r="AC45" i="5"/>
  <c r="AD45" i="5"/>
  <c r="AE45" i="5"/>
  <c r="AC46" i="5"/>
  <c r="AD46" i="5"/>
  <c r="AE46" i="5"/>
  <c r="AC47" i="5"/>
  <c r="AD47" i="5"/>
  <c r="AE47" i="5"/>
  <c r="AC48" i="5"/>
  <c r="AD48" i="5"/>
  <c r="AE48" i="5"/>
  <c r="AC49" i="5"/>
  <c r="AD49" i="5"/>
  <c r="AE49" i="5"/>
  <c r="AC50" i="5"/>
  <c r="AD50" i="5"/>
  <c r="AE50" i="5"/>
  <c r="AC51" i="5"/>
  <c r="AD51" i="5"/>
  <c r="AE51" i="5"/>
  <c r="AC52" i="5"/>
  <c r="AD52" i="5"/>
  <c r="AE52" i="5"/>
  <c r="AC53" i="5"/>
  <c r="AD53" i="5"/>
  <c r="AE53" i="5"/>
  <c r="AC54" i="5"/>
  <c r="AD54" i="5"/>
  <c r="AE54" i="5"/>
  <c r="AC55" i="5"/>
  <c r="AD55" i="5"/>
  <c r="AE55" i="5"/>
  <c r="AC56" i="5"/>
  <c r="AD56" i="5"/>
  <c r="AE56" i="5"/>
  <c r="AC57" i="5"/>
  <c r="AD57" i="5"/>
  <c r="AE57" i="5"/>
  <c r="AC58" i="5"/>
  <c r="AD58" i="5"/>
  <c r="AE58" i="5"/>
  <c r="AC59" i="5"/>
  <c r="AD59" i="5"/>
  <c r="AE59" i="5"/>
  <c r="AC60" i="5"/>
  <c r="AD60" i="5"/>
  <c r="AE60" i="5"/>
  <c r="AC61" i="5"/>
  <c r="AD61" i="5"/>
  <c r="AE61" i="5"/>
  <c r="AC62" i="5"/>
  <c r="AD62" i="5"/>
  <c r="AE62" i="5"/>
  <c r="AC63" i="5"/>
  <c r="AD63" i="5"/>
  <c r="AE63" i="5"/>
  <c r="AC64" i="5"/>
  <c r="AD64" i="5"/>
  <c r="AE64" i="5"/>
  <c r="AC65" i="5"/>
  <c r="AD65" i="5"/>
  <c r="AE65" i="5"/>
  <c r="AC66" i="5"/>
  <c r="AD66" i="5"/>
  <c r="AE66" i="5"/>
  <c r="AC67" i="5"/>
  <c r="AD67" i="5"/>
  <c r="AE67" i="5"/>
  <c r="AC68" i="5"/>
  <c r="AD68" i="5"/>
  <c r="AE68" i="5"/>
  <c r="AC69" i="5"/>
  <c r="AD69" i="5"/>
  <c r="AE69" i="5"/>
  <c r="AC70" i="5"/>
  <c r="AD70" i="5"/>
  <c r="AE70" i="5"/>
  <c r="AC71" i="5"/>
  <c r="AD71" i="5"/>
  <c r="AE71" i="5"/>
  <c r="AC72" i="5"/>
  <c r="AD72" i="5"/>
  <c r="AE72" i="5"/>
  <c r="AC73" i="5"/>
  <c r="AD73" i="5"/>
  <c r="AE73" i="5"/>
  <c r="AC74" i="5"/>
  <c r="AD74" i="5"/>
  <c r="AE74" i="5"/>
  <c r="AC75" i="5"/>
  <c r="AD75" i="5"/>
  <c r="AE75" i="5"/>
  <c r="AC76" i="5"/>
  <c r="AD76" i="5"/>
  <c r="AE76" i="5"/>
  <c r="AC77" i="5"/>
  <c r="AD77" i="5"/>
  <c r="AE77" i="5"/>
  <c r="AC78" i="5"/>
  <c r="AD78" i="5"/>
  <c r="AE78" i="5"/>
  <c r="AC79" i="5"/>
  <c r="AD79" i="5"/>
  <c r="AE79" i="5"/>
  <c r="AC80" i="5"/>
  <c r="AD80" i="5"/>
  <c r="AE80" i="5"/>
  <c r="AC81" i="5"/>
  <c r="AD81" i="5"/>
  <c r="AE81" i="5"/>
  <c r="AC82" i="5"/>
  <c r="AD82" i="5"/>
  <c r="AE82" i="5"/>
  <c r="AC83" i="5"/>
  <c r="AD83" i="5"/>
  <c r="AE83" i="5"/>
  <c r="AC84" i="5"/>
  <c r="AD84" i="5"/>
  <c r="AE84" i="5"/>
  <c r="AC85" i="5"/>
  <c r="AD85" i="5"/>
  <c r="AE85" i="5"/>
  <c r="AC86" i="5"/>
  <c r="AD86" i="5"/>
  <c r="AE86" i="5"/>
  <c r="AC87" i="5"/>
  <c r="AD87" i="5"/>
  <c r="AE87" i="5"/>
  <c r="AC88" i="5"/>
  <c r="AD88" i="5"/>
  <c r="AE88" i="5"/>
  <c r="AC89" i="5"/>
  <c r="AD89" i="5"/>
  <c r="AE89" i="5"/>
  <c r="AC90" i="5"/>
  <c r="AD90" i="5"/>
  <c r="AE90" i="5"/>
  <c r="AC91" i="5"/>
  <c r="AD91" i="5"/>
  <c r="AE91" i="5"/>
  <c r="AC92" i="5"/>
  <c r="AD92" i="5"/>
  <c r="AE92" i="5"/>
  <c r="AC93" i="5"/>
  <c r="AD93" i="5"/>
  <c r="AE93" i="5"/>
  <c r="AC94" i="5"/>
  <c r="AD94" i="5"/>
  <c r="AE94" i="5"/>
  <c r="AC95" i="5"/>
  <c r="AD95" i="5"/>
  <c r="AE95" i="5"/>
  <c r="AC96" i="5"/>
  <c r="AD96" i="5"/>
  <c r="AE96" i="5"/>
  <c r="AC97" i="5"/>
  <c r="AD97" i="5"/>
  <c r="AE97" i="5"/>
  <c r="AC98" i="5"/>
  <c r="AD98" i="5"/>
  <c r="AE98" i="5"/>
  <c r="AC99" i="5"/>
  <c r="AD99" i="5"/>
  <c r="AE99" i="5"/>
  <c r="AC100" i="5"/>
  <c r="AD100" i="5"/>
  <c r="AE100" i="5"/>
  <c r="AC101" i="5"/>
  <c r="AD101" i="5"/>
  <c r="AE101" i="5"/>
  <c r="AC102" i="5"/>
  <c r="AD102" i="5"/>
  <c r="AE102" i="5"/>
  <c r="AC103" i="5"/>
  <c r="AD103" i="5"/>
  <c r="AE103" i="5"/>
  <c r="AC104" i="5"/>
  <c r="AD104" i="5"/>
  <c r="AE104" i="5"/>
  <c r="AC105" i="5"/>
  <c r="AD105" i="5"/>
  <c r="AE105" i="5"/>
  <c r="AC106" i="5"/>
  <c r="AD106" i="5"/>
  <c r="AE106" i="5"/>
  <c r="AC107" i="5"/>
  <c r="AD107" i="5"/>
  <c r="AE107" i="5"/>
  <c r="AC108" i="5"/>
  <c r="AD108" i="5"/>
  <c r="AE108" i="5"/>
  <c r="AC109" i="5"/>
  <c r="AD109" i="5"/>
  <c r="AE109" i="5"/>
  <c r="AC110" i="5"/>
  <c r="AD110" i="5"/>
  <c r="AE110" i="5"/>
  <c r="AC111" i="5"/>
  <c r="AD111" i="5"/>
  <c r="AE111" i="5"/>
  <c r="AC112" i="5"/>
  <c r="AD112" i="5"/>
  <c r="AE112" i="5"/>
  <c r="AC113" i="5"/>
  <c r="AD113" i="5"/>
  <c r="AE113" i="5"/>
  <c r="AC114" i="5"/>
  <c r="AD114" i="5"/>
  <c r="AE114" i="5"/>
  <c r="AC115" i="5"/>
  <c r="AD115" i="5"/>
  <c r="AE115" i="5"/>
  <c r="AC116" i="5"/>
  <c r="AD116" i="5"/>
  <c r="AE116" i="5"/>
  <c r="AC117" i="5"/>
  <c r="AD117" i="5"/>
  <c r="AE117" i="5"/>
  <c r="AC118" i="5"/>
  <c r="AD118" i="5"/>
  <c r="AE118" i="5"/>
  <c r="AC119" i="5"/>
  <c r="AD119" i="5"/>
  <c r="AE119" i="5"/>
  <c r="AC120" i="5"/>
  <c r="AD120" i="5"/>
  <c r="AE120" i="5"/>
  <c r="AC121" i="5"/>
  <c r="AD121" i="5"/>
  <c r="AE121" i="5"/>
  <c r="AC122" i="5"/>
  <c r="AD122" i="5"/>
  <c r="AE122" i="5"/>
  <c r="AC123" i="5"/>
  <c r="AD123" i="5"/>
  <c r="AE123" i="5"/>
  <c r="AC124" i="5"/>
  <c r="AD124" i="5"/>
  <c r="AE124" i="5"/>
  <c r="AC125" i="5"/>
  <c r="AD125" i="5"/>
  <c r="AE125" i="5"/>
  <c r="AC126" i="5"/>
  <c r="AD126" i="5"/>
  <c r="AE126" i="5"/>
  <c r="AC127" i="5"/>
  <c r="AD127" i="5"/>
  <c r="AE127" i="5"/>
  <c r="AC128" i="5"/>
  <c r="AD128" i="5"/>
  <c r="AE128" i="5"/>
  <c r="AC129" i="5"/>
  <c r="AD129" i="5"/>
  <c r="AE129" i="5"/>
  <c r="AC130" i="5"/>
  <c r="AD130" i="5"/>
  <c r="AE130" i="5"/>
  <c r="AC131" i="5"/>
  <c r="AD131" i="5"/>
  <c r="AE131" i="5"/>
  <c r="AC132" i="5"/>
  <c r="AD132" i="5"/>
  <c r="AE132" i="5"/>
  <c r="AC133" i="5"/>
  <c r="AD133" i="5"/>
  <c r="AE133" i="5"/>
  <c r="AC134" i="5"/>
  <c r="AD134" i="5"/>
  <c r="AE134" i="5"/>
  <c r="AC135" i="5"/>
  <c r="AD135" i="5"/>
  <c r="AE135" i="5"/>
  <c r="AC136" i="5"/>
  <c r="AD136" i="5"/>
  <c r="AE136" i="5"/>
  <c r="AC137" i="5"/>
  <c r="AD137" i="5"/>
  <c r="AE137" i="5"/>
  <c r="AC138" i="5"/>
  <c r="AD138" i="5"/>
  <c r="AE138" i="5"/>
  <c r="AC139" i="5"/>
  <c r="AD139" i="5"/>
  <c r="AE139" i="5"/>
  <c r="AC140" i="5"/>
  <c r="AD140" i="5"/>
  <c r="AE140" i="5"/>
  <c r="AC141" i="5"/>
  <c r="AD141" i="5"/>
  <c r="AE141" i="5"/>
  <c r="AC142" i="5"/>
  <c r="AD142" i="5"/>
  <c r="AE142" i="5"/>
  <c r="AC143" i="5"/>
  <c r="AD143" i="5"/>
  <c r="AE143" i="5"/>
  <c r="AC144" i="5"/>
  <c r="AD144" i="5"/>
  <c r="AE144" i="5"/>
  <c r="AC145" i="5"/>
  <c r="AD145" i="5"/>
  <c r="AE145" i="5"/>
  <c r="AC146" i="5"/>
  <c r="AD146" i="5"/>
  <c r="AE146" i="5"/>
  <c r="AC147" i="5"/>
  <c r="AD147" i="5"/>
  <c r="AE147" i="5"/>
  <c r="AC148" i="5"/>
  <c r="AD148" i="5"/>
  <c r="AE148" i="5"/>
  <c r="AC149" i="5"/>
  <c r="AD149" i="5"/>
  <c r="AE149" i="5"/>
  <c r="AC150" i="5"/>
  <c r="AD150" i="5"/>
  <c r="AE150" i="5"/>
  <c r="AC151" i="5"/>
  <c r="AD151" i="5"/>
  <c r="AE151" i="5"/>
  <c r="AC152" i="5"/>
  <c r="AD152" i="5"/>
  <c r="AE152" i="5"/>
  <c r="AC153" i="5"/>
  <c r="AD153" i="5"/>
  <c r="AE153" i="5"/>
  <c r="AC154" i="5"/>
  <c r="AD154" i="5"/>
  <c r="AE154" i="5"/>
  <c r="AC155" i="5"/>
  <c r="AD155" i="5"/>
  <c r="AE155" i="5"/>
  <c r="AC156" i="5"/>
  <c r="AD156" i="5"/>
  <c r="AE156" i="5"/>
  <c r="AC157" i="5"/>
  <c r="AD157" i="5"/>
  <c r="AE157" i="5"/>
  <c r="AC158" i="5"/>
  <c r="AD158" i="5"/>
  <c r="AE158" i="5"/>
  <c r="AC159" i="5"/>
  <c r="AD159" i="5"/>
  <c r="AE159" i="5"/>
  <c r="AC160" i="5"/>
  <c r="AD160" i="5"/>
  <c r="AE160" i="5"/>
  <c r="AC161" i="5"/>
  <c r="AD161" i="5"/>
  <c r="AE161" i="5"/>
  <c r="AC162" i="5"/>
  <c r="AD162" i="5"/>
  <c r="AE162" i="5"/>
  <c r="AC163" i="5"/>
  <c r="AD163" i="5"/>
  <c r="AE163" i="5"/>
  <c r="AC164" i="5"/>
  <c r="AD164" i="5"/>
  <c r="AE164" i="5"/>
  <c r="AC165" i="5"/>
  <c r="AD165" i="5"/>
  <c r="AE165" i="5"/>
  <c r="AC166" i="5"/>
  <c r="AD166" i="5"/>
  <c r="AE166" i="5"/>
  <c r="AC167" i="5"/>
  <c r="AD167" i="5"/>
  <c r="AE167" i="5"/>
  <c r="AC168" i="5"/>
  <c r="AD168" i="5"/>
  <c r="AE168" i="5"/>
  <c r="AC169" i="5"/>
  <c r="AD169" i="5"/>
  <c r="AE169" i="5"/>
  <c r="AC170" i="5"/>
  <c r="AD170" i="5"/>
  <c r="AE170" i="5"/>
  <c r="AC171" i="5"/>
  <c r="AD171" i="5"/>
  <c r="AE171" i="5"/>
  <c r="AC172" i="5"/>
  <c r="AD172" i="5"/>
  <c r="AE172" i="5"/>
  <c r="AC173" i="5"/>
  <c r="AD173" i="5"/>
  <c r="AE173" i="5"/>
  <c r="AC174" i="5"/>
  <c r="AD174" i="5"/>
  <c r="AE174" i="5"/>
  <c r="AC175" i="5"/>
  <c r="AD175" i="5"/>
  <c r="AE175" i="5"/>
  <c r="AC176" i="5"/>
  <c r="AD176" i="5"/>
  <c r="AE176" i="5"/>
  <c r="AC177" i="5"/>
  <c r="AD177" i="5"/>
  <c r="AE177" i="5"/>
  <c r="AC178" i="5"/>
  <c r="AD178" i="5"/>
  <c r="AE178" i="5"/>
  <c r="AC179" i="5"/>
  <c r="AD179" i="5"/>
  <c r="AE179" i="5"/>
  <c r="AC180" i="5"/>
  <c r="AD180" i="5"/>
  <c r="AE180" i="5"/>
  <c r="AC181" i="5"/>
  <c r="AD181" i="5"/>
  <c r="AE181" i="5"/>
  <c r="AC182" i="5"/>
  <c r="AD182" i="5"/>
  <c r="AE182" i="5"/>
  <c r="AC183" i="5"/>
  <c r="AD183" i="5"/>
  <c r="AE183" i="5"/>
  <c r="AC184" i="5"/>
  <c r="AD184" i="5"/>
  <c r="AE184" i="5"/>
  <c r="AC185" i="5"/>
  <c r="AD185" i="5"/>
  <c r="AE185" i="5"/>
  <c r="AC186" i="5"/>
  <c r="AD186" i="5"/>
  <c r="AE186" i="5"/>
  <c r="AC187" i="5"/>
  <c r="AD187" i="5"/>
  <c r="AE187" i="5"/>
  <c r="AC188" i="5"/>
  <c r="AD188" i="5"/>
  <c r="AE188" i="5"/>
  <c r="AC189" i="5"/>
  <c r="AD189" i="5"/>
  <c r="AE189" i="5"/>
  <c r="AC190" i="5"/>
  <c r="AD190" i="5"/>
  <c r="AE190" i="5"/>
  <c r="AC191" i="5"/>
  <c r="AD191" i="5"/>
  <c r="AE191" i="5"/>
  <c r="AC192" i="5"/>
  <c r="AD192" i="5"/>
  <c r="AE192" i="5"/>
  <c r="AC193" i="5"/>
  <c r="AD193" i="5"/>
  <c r="AE193" i="5"/>
  <c r="AC194" i="5"/>
  <c r="AD194" i="5"/>
  <c r="AE194" i="5"/>
  <c r="AC195" i="5"/>
  <c r="AD195" i="5"/>
  <c r="AE195" i="5"/>
  <c r="AC196" i="5"/>
  <c r="AD196" i="5"/>
  <c r="AE196" i="5"/>
  <c r="AC197" i="5"/>
  <c r="AD197" i="5"/>
  <c r="AE197" i="5"/>
  <c r="AC198" i="5"/>
  <c r="AD198" i="5"/>
  <c r="AE198" i="5"/>
  <c r="AC199" i="5"/>
  <c r="AD199" i="5"/>
  <c r="AE199" i="5"/>
  <c r="AC200" i="5"/>
  <c r="AD200" i="5"/>
  <c r="AE200" i="5"/>
  <c r="AC201" i="5"/>
  <c r="AD201" i="5"/>
  <c r="AE201" i="5"/>
  <c r="AC202" i="5"/>
  <c r="AD202" i="5"/>
  <c r="AE202" i="5"/>
  <c r="AC203" i="5"/>
  <c r="AD203" i="5"/>
  <c r="AE203" i="5"/>
  <c r="AC204" i="5"/>
  <c r="AD204" i="5"/>
  <c r="AE204" i="5"/>
  <c r="AC205" i="5"/>
  <c r="AD205" i="5"/>
  <c r="AE205" i="5"/>
  <c r="AC206" i="5"/>
  <c r="AD206" i="5"/>
  <c r="AE206" i="5"/>
  <c r="AC207" i="5"/>
  <c r="AD207" i="5"/>
  <c r="AE207" i="5"/>
  <c r="AC208" i="5"/>
  <c r="AD208" i="5"/>
  <c r="AE208" i="5"/>
  <c r="AC209" i="5"/>
  <c r="AD209" i="5"/>
  <c r="AE209" i="5"/>
  <c r="AC210" i="5"/>
  <c r="AD210" i="5"/>
  <c r="AE210" i="5"/>
  <c r="AC211" i="5"/>
  <c r="AD211" i="5"/>
  <c r="AE211" i="5"/>
  <c r="AC212" i="5"/>
  <c r="AD212" i="5"/>
  <c r="AE212" i="5"/>
  <c r="AC213" i="5"/>
  <c r="AD213" i="5"/>
  <c r="AE213" i="5"/>
  <c r="AC214" i="5"/>
  <c r="AD214" i="5"/>
  <c r="AE214" i="5"/>
  <c r="AC215" i="5"/>
  <c r="AD215" i="5"/>
  <c r="AE215" i="5"/>
  <c r="AC216" i="5"/>
  <c r="AD216" i="5"/>
  <c r="AE216" i="5"/>
  <c r="AC217" i="5"/>
  <c r="AD217" i="5"/>
  <c r="AE217" i="5"/>
  <c r="AC218" i="5"/>
  <c r="AD218" i="5"/>
  <c r="AE218" i="5"/>
  <c r="AC219" i="5"/>
  <c r="AD219" i="5"/>
  <c r="AE219" i="5"/>
  <c r="AC220" i="5"/>
  <c r="AD220" i="5"/>
  <c r="AE220" i="5"/>
  <c r="AC221" i="5"/>
  <c r="AD221" i="5"/>
  <c r="AE221" i="5"/>
  <c r="AC222" i="5"/>
  <c r="AD222" i="5"/>
  <c r="AE222" i="5"/>
  <c r="AC223" i="5"/>
  <c r="AD223" i="5"/>
  <c r="AE223" i="5"/>
  <c r="AC224" i="5"/>
  <c r="AD224" i="5"/>
  <c r="AE224" i="5"/>
  <c r="AC225" i="5"/>
  <c r="AD225" i="5"/>
  <c r="AE225" i="5"/>
  <c r="AC226" i="5"/>
  <c r="AD226" i="5"/>
  <c r="AE226" i="5"/>
  <c r="AC227" i="5"/>
  <c r="AD227" i="5"/>
  <c r="AE227" i="5"/>
  <c r="AC228" i="5"/>
  <c r="AD228" i="5"/>
  <c r="AE228" i="5"/>
  <c r="AC229" i="5"/>
  <c r="AD229" i="5"/>
  <c r="AE229" i="5"/>
  <c r="AC230" i="5"/>
  <c r="AD230" i="5"/>
  <c r="AE230" i="5"/>
  <c r="AC231" i="5"/>
  <c r="AD231" i="5"/>
  <c r="AE231" i="5"/>
  <c r="AC232" i="5"/>
  <c r="AD232" i="5"/>
  <c r="AE232" i="5"/>
  <c r="AC233" i="5"/>
  <c r="AD233" i="5"/>
  <c r="AE233" i="5"/>
  <c r="AC234" i="5"/>
  <c r="AD234" i="5"/>
  <c r="AE234" i="5"/>
  <c r="AC235" i="5"/>
  <c r="AD235" i="5"/>
  <c r="AE235" i="5"/>
  <c r="AC236" i="5"/>
  <c r="AD236" i="5"/>
  <c r="AE236" i="5"/>
  <c r="AC237" i="5"/>
  <c r="AD237" i="5"/>
  <c r="AE237" i="5"/>
  <c r="AC238" i="5"/>
  <c r="AD238" i="5"/>
  <c r="AE238" i="5"/>
  <c r="AC239" i="5"/>
  <c r="AD239" i="5"/>
  <c r="AE239" i="5"/>
  <c r="AC240" i="5"/>
  <c r="AD240" i="5"/>
  <c r="AE240" i="5"/>
  <c r="AC241" i="5"/>
  <c r="AD241" i="5"/>
  <c r="AE241" i="5"/>
  <c r="AC242" i="5"/>
  <c r="AD242" i="5"/>
  <c r="AE242" i="5"/>
  <c r="AC243" i="5"/>
  <c r="AD243" i="5"/>
  <c r="AE243" i="5"/>
  <c r="AC244" i="5"/>
  <c r="AD244" i="5"/>
  <c r="AE244" i="5"/>
  <c r="AC245" i="5"/>
  <c r="AD245" i="5"/>
  <c r="AE245" i="5"/>
  <c r="AC246" i="5"/>
  <c r="AD246" i="5"/>
  <c r="AE246" i="5"/>
  <c r="AC247" i="5"/>
  <c r="AD247" i="5"/>
  <c r="AE247" i="5"/>
  <c r="AC248" i="5"/>
  <c r="AD248" i="5"/>
  <c r="AE248" i="5"/>
  <c r="AC249" i="5"/>
  <c r="AD249" i="5"/>
  <c r="AE249" i="5"/>
  <c r="AC250" i="5"/>
  <c r="AD250" i="5"/>
  <c r="AE250" i="5"/>
  <c r="AC251" i="5"/>
  <c r="AD251" i="5"/>
  <c r="AE251" i="5"/>
  <c r="AC252" i="5"/>
  <c r="AD252" i="5"/>
  <c r="AE252" i="5"/>
  <c r="AC253" i="5"/>
  <c r="AD253" i="5"/>
  <c r="AE253" i="5"/>
  <c r="AE16" i="5"/>
  <c r="AE11" i="5" s="1"/>
  <c r="AD16" i="5"/>
  <c r="AC16" i="5"/>
  <c r="K25" i="6" l="1"/>
  <c r="J25" i="6"/>
  <c r="I25" i="6"/>
  <c r="H25" i="6"/>
  <c r="G25" i="6"/>
  <c r="E25" i="6"/>
  <c r="F25" i="6"/>
  <c r="D25" i="6"/>
  <c r="F13" i="6"/>
  <c r="E13" i="6"/>
  <c r="X250" i="5" l="1"/>
  <c r="W250" i="5"/>
  <c r="V250" i="5"/>
  <c r="V249" i="5" s="1"/>
  <c r="X249" i="5"/>
  <c r="W249" i="5"/>
  <c r="X247" i="5"/>
  <c r="X246" i="5" s="1"/>
  <c r="W247" i="5"/>
  <c r="W246" i="5" s="1"/>
  <c r="V247" i="5"/>
  <c r="V246" i="5"/>
  <c r="X244" i="5"/>
  <c r="W244" i="5"/>
  <c r="V244" i="5"/>
  <c r="X242" i="5"/>
  <c r="W242" i="5"/>
  <c r="V242" i="5"/>
  <c r="X240" i="5"/>
  <c r="X237" i="5" s="1"/>
  <c r="W240" i="5"/>
  <c r="V240" i="5"/>
  <c r="X238" i="5"/>
  <c r="W238" i="5"/>
  <c r="W237" i="5" s="1"/>
  <c r="V238" i="5"/>
  <c r="V237" i="5" s="1"/>
  <c r="X235" i="5"/>
  <c r="X234" i="5" s="1"/>
  <c r="W235" i="5"/>
  <c r="V235" i="5"/>
  <c r="W234" i="5"/>
  <c r="V234" i="5"/>
  <c r="X232" i="5"/>
  <c r="W232" i="5"/>
  <c r="V232" i="5"/>
  <c r="X230" i="5"/>
  <c r="W230" i="5"/>
  <c r="V230" i="5"/>
  <c r="X228" i="5"/>
  <c r="W228" i="5"/>
  <c r="V228" i="5"/>
  <c r="X226" i="5"/>
  <c r="X225" i="5" s="1"/>
  <c r="W226" i="5"/>
  <c r="W225" i="5" s="1"/>
  <c r="V226" i="5"/>
  <c r="V225" i="5"/>
  <c r="X219" i="5"/>
  <c r="W219" i="5"/>
  <c r="V219" i="5"/>
  <c r="X215" i="5"/>
  <c r="W215" i="5"/>
  <c r="V215" i="5"/>
  <c r="X211" i="5"/>
  <c r="W211" i="5"/>
  <c r="W210" i="5" s="1"/>
  <c r="V211" i="5"/>
  <c r="V210" i="5"/>
  <c r="X207" i="5"/>
  <c r="W207" i="5"/>
  <c r="V207" i="5"/>
  <c r="V206" i="5"/>
  <c r="X205" i="5"/>
  <c r="X203" i="5"/>
  <c r="W203" i="5"/>
  <c r="V203" i="5"/>
  <c r="X200" i="5"/>
  <c r="W200" i="5"/>
  <c r="V200" i="5"/>
  <c r="X198" i="5"/>
  <c r="W198" i="5"/>
  <c r="V198" i="5"/>
  <c r="V196" i="5"/>
  <c r="W196" i="5" s="1"/>
  <c r="V195" i="5"/>
  <c r="X193" i="5"/>
  <c r="X190" i="5"/>
  <c r="X189" i="5" s="1"/>
  <c r="V189" i="5" s="1"/>
  <c r="W190" i="5"/>
  <c r="V190" i="5"/>
  <c r="X184" i="5"/>
  <c r="W184" i="5"/>
  <c r="V184" i="5"/>
  <c r="X182" i="5"/>
  <c r="W182" i="5"/>
  <c r="V182" i="5"/>
  <c r="X174" i="5"/>
  <c r="X171" i="5" s="1"/>
  <c r="X167" i="5" s="1"/>
  <c r="W174" i="5"/>
  <c r="V174" i="5"/>
  <c r="W171" i="5"/>
  <c r="V171" i="5"/>
  <c r="X168" i="5"/>
  <c r="W168" i="5"/>
  <c r="V168" i="5"/>
  <c r="V167" i="5" s="1"/>
  <c r="X160" i="5"/>
  <c r="W160" i="5"/>
  <c r="V160" i="5"/>
  <c r="X151" i="5"/>
  <c r="W151" i="5"/>
  <c r="V151" i="5"/>
  <c r="X148" i="5"/>
  <c r="W148" i="5"/>
  <c r="W144" i="5" s="1"/>
  <c r="V148" i="5"/>
  <c r="X145" i="5"/>
  <c r="W145" i="5"/>
  <c r="V145" i="5"/>
  <c r="V144" i="5" s="1"/>
  <c r="X144" i="5"/>
  <c r="X141" i="5"/>
  <c r="W141" i="5"/>
  <c r="V141" i="5"/>
  <c r="X138" i="5"/>
  <c r="X137" i="5" s="1"/>
  <c r="W138" i="5"/>
  <c r="V138" i="5"/>
  <c r="V137" i="5" s="1"/>
  <c r="X133" i="5"/>
  <c r="W133" i="5"/>
  <c r="V133" i="5"/>
  <c r="X130" i="5"/>
  <c r="W130" i="5"/>
  <c r="V130" i="5"/>
  <c r="X127" i="5"/>
  <c r="W127" i="5"/>
  <c r="V127" i="5"/>
  <c r="V126" i="5" s="1"/>
  <c r="X124" i="5"/>
  <c r="V123" i="5"/>
  <c r="V122" i="5"/>
  <c r="W122" i="5" s="1"/>
  <c r="X121" i="5"/>
  <c r="W120" i="5"/>
  <c r="V120" i="5"/>
  <c r="V110" i="5"/>
  <c r="W110" i="5" s="1"/>
  <c r="W109" i="5" s="1"/>
  <c r="X109" i="5"/>
  <c r="V106" i="5"/>
  <c r="W106" i="5" s="1"/>
  <c r="V105" i="5"/>
  <c r="W105" i="5" s="1"/>
  <c r="X104" i="5"/>
  <c r="V104" i="5" s="1"/>
  <c r="W104" i="5"/>
  <c r="W103" i="5" s="1"/>
  <c r="V101" i="5"/>
  <c r="W101" i="5" s="1"/>
  <c r="X100" i="5"/>
  <c r="W100" i="5"/>
  <c r="X98" i="5"/>
  <c r="W98" i="5"/>
  <c r="V98" i="5"/>
  <c r="X88" i="5"/>
  <c r="W88" i="5"/>
  <c r="V88" i="5"/>
  <c r="W81" i="5"/>
  <c r="W80" i="5" s="1"/>
  <c r="V81" i="5"/>
  <c r="X80" i="5"/>
  <c r="V80" i="5"/>
  <c r="V72" i="5"/>
  <c r="W72" i="5" s="1"/>
  <c r="V70" i="5"/>
  <c r="W70" i="5" s="1"/>
  <c r="V66" i="5"/>
  <c r="W66" i="5" s="1"/>
  <c r="W65" i="5" s="1"/>
  <c r="X65" i="5"/>
  <c r="V62" i="5"/>
  <c r="W62" i="5" s="1"/>
  <c r="W61" i="5" s="1"/>
  <c r="X61" i="5"/>
  <c r="V46" i="5"/>
  <c r="W46" i="5" s="1"/>
  <c r="W45" i="5" s="1"/>
  <c r="X45" i="5"/>
  <c r="V45" i="5"/>
  <c r="X43" i="5"/>
  <c r="X40" i="5"/>
  <c r="W40" i="5"/>
  <c r="V40" i="5"/>
  <c r="X38" i="5"/>
  <c r="W38" i="5"/>
  <c r="V38" i="5"/>
  <c r="X30" i="5"/>
  <c r="W30" i="5"/>
  <c r="V30" i="5"/>
  <c r="X16" i="5"/>
  <c r="X11" i="5" s="1"/>
  <c r="W16" i="5"/>
  <c r="V16" i="5"/>
  <c r="T250" i="5"/>
  <c r="T249" i="5" s="1"/>
  <c r="S250" i="5"/>
  <c r="R250" i="5"/>
  <c r="R249" i="5" s="1"/>
  <c r="S249" i="5"/>
  <c r="T247" i="5"/>
  <c r="T246" i="5" s="1"/>
  <c r="S247" i="5"/>
  <c r="S246" i="5" s="1"/>
  <c r="R247" i="5"/>
  <c r="R246" i="5"/>
  <c r="T244" i="5"/>
  <c r="S244" i="5"/>
  <c r="R244" i="5"/>
  <c r="T242" i="5"/>
  <c r="T237" i="5" s="1"/>
  <c r="S242" i="5"/>
  <c r="R242" i="5"/>
  <c r="T240" i="5"/>
  <c r="S240" i="5"/>
  <c r="R240" i="5"/>
  <c r="T238" i="5"/>
  <c r="S238" i="5"/>
  <c r="R238" i="5"/>
  <c r="R237" i="5" s="1"/>
  <c r="T235" i="5"/>
  <c r="T234" i="5" s="1"/>
  <c r="S235" i="5"/>
  <c r="R235" i="5"/>
  <c r="S234" i="5"/>
  <c r="R234" i="5"/>
  <c r="T232" i="5"/>
  <c r="S232" i="5"/>
  <c r="R232" i="5"/>
  <c r="R225" i="5" s="1"/>
  <c r="T230" i="5"/>
  <c r="S230" i="5"/>
  <c r="R230" i="5"/>
  <c r="T228" i="5"/>
  <c r="S228" i="5"/>
  <c r="R228" i="5"/>
  <c r="T226" i="5"/>
  <c r="T225" i="5" s="1"/>
  <c r="S226" i="5"/>
  <c r="S225" i="5" s="1"/>
  <c r="R226" i="5"/>
  <c r="T219" i="5"/>
  <c r="S219" i="5"/>
  <c r="R219" i="5"/>
  <c r="T215" i="5"/>
  <c r="S215" i="5"/>
  <c r="R215" i="5"/>
  <c r="T211" i="5"/>
  <c r="S211" i="5"/>
  <c r="R211" i="5"/>
  <c r="R210" i="5" s="1"/>
  <c r="T207" i="5"/>
  <c r="S207" i="5"/>
  <c r="R207" i="5"/>
  <c r="R206" i="5"/>
  <c r="T205" i="5"/>
  <c r="T203" i="5"/>
  <c r="S203" i="5"/>
  <c r="R203" i="5"/>
  <c r="T200" i="5"/>
  <c r="S200" i="5"/>
  <c r="R200" i="5"/>
  <c r="T198" i="5"/>
  <c r="S198" i="5"/>
  <c r="R198" i="5"/>
  <c r="S196" i="5"/>
  <c r="R196" i="5"/>
  <c r="R195" i="5"/>
  <c r="T193" i="5"/>
  <c r="T190" i="5"/>
  <c r="S190" i="5"/>
  <c r="R190" i="5"/>
  <c r="T184" i="5"/>
  <c r="S184" i="5"/>
  <c r="R184" i="5"/>
  <c r="T182" i="5"/>
  <c r="S182" i="5"/>
  <c r="R182" i="5"/>
  <c r="T174" i="5"/>
  <c r="T171" i="5" s="1"/>
  <c r="S174" i="5"/>
  <c r="S171" i="5" s="1"/>
  <c r="R174" i="5"/>
  <c r="R171" i="5"/>
  <c r="T168" i="5"/>
  <c r="S168" i="5"/>
  <c r="R168" i="5"/>
  <c r="T167" i="5"/>
  <c r="T160" i="5"/>
  <c r="S160" i="5"/>
  <c r="R160" i="5"/>
  <c r="T151" i="5"/>
  <c r="S151" i="5"/>
  <c r="S144" i="5" s="1"/>
  <c r="R151" i="5"/>
  <c r="T148" i="5"/>
  <c r="S148" i="5"/>
  <c r="R148" i="5"/>
  <c r="T145" i="5"/>
  <c r="S145" i="5"/>
  <c r="R145" i="5"/>
  <c r="R144" i="5" s="1"/>
  <c r="T144" i="5"/>
  <c r="T141" i="5"/>
  <c r="S141" i="5"/>
  <c r="R141" i="5"/>
  <c r="T138" i="5"/>
  <c r="S138" i="5"/>
  <c r="R138" i="5"/>
  <c r="R137" i="5" s="1"/>
  <c r="T137" i="5"/>
  <c r="T133" i="5"/>
  <c r="S133" i="5"/>
  <c r="R133" i="5"/>
  <c r="T130" i="5"/>
  <c r="S130" i="5"/>
  <c r="R130" i="5"/>
  <c r="T127" i="5"/>
  <c r="S127" i="5"/>
  <c r="S126" i="5" s="1"/>
  <c r="R127" i="5"/>
  <c r="T126" i="5"/>
  <c r="T124" i="5"/>
  <c r="R123" i="5"/>
  <c r="S122" i="5"/>
  <c r="R122" i="5"/>
  <c r="T121" i="5"/>
  <c r="R120" i="5"/>
  <c r="S120" i="5" s="1"/>
  <c r="R110" i="5"/>
  <c r="S110" i="5" s="1"/>
  <c r="S109" i="5" s="1"/>
  <c r="T109" i="5"/>
  <c r="R106" i="5"/>
  <c r="S106" i="5" s="1"/>
  <c r="S105" i="5"/>
  <c r="R105" i="5"/>
  <c r="T104" i="5"/>
  <c r="R104" i="5"/>
  <c r="S101" i="5"/>
  <c r="R101" i="5"/>
  <c r="T100" i="5"/>
  <c r="S100" i="5"/>
  <c r="R100" i="5"/>
  <c r="T98" i="5"/>
  <c r="S98" i="5"/>
  <c r="R98" i="5"/>
  <c r="T88" i="5"/>
  <c r="S88" i="5"/>
  <c r="R88" i="5"/>
  <c r="S81" i="5"/>
  <c r="S80" i="5" s="1"/>
  <c r="R81" i="5"/>
  <c r="T80" i="5"/>
  <c r="R80" i="5"/>
  <c r="S72" i="5"/>
  <c r="R72" i="5"/>
  <c r="R70" i="5"/>
  <c r="S70" i="5" s="1"/>
  <c r="S66" i="5"/>
  <c r="S65" i="5" s="1"/>
  <c r="R66" i="5"/>
  <c r="T65" i="5"/>
  <c r="R65" i="5"/>
  <c r="R62" i="5"/>
  <c r="S62" i="5" s="1"/>
  <c r="S61" i="5" s="1"/>
  <c r="T61" i="5"/>
  <c r="R46" i="5"/>
  <c r="T45" i="5"/>
  <c r="T43" i="5" s="1"/>
  <c r="T40" i="5"/>
  <c r="S40" i="5"/>
  <c r="R40" i="5"/>
  <c r="T38" i="5"/>
  <c r="S38" i="5"/>
  <c r="R38" i="5"/>
  <c r="T30" i="5"/>
  <c r="S30" i="5"/>
  <c r="R30" i="5"/>
  <c r="R26" i="5"/>
  <c r="S26" i="5" s="1"/>
  <c r="T16" i="5"/>
  <c r="T11" i="5" s="1"/>
  <c r="S16" i="5"/>
  <c r="R16" i="5"/>
  <c r="N196" i="5"/>
  <c r="O196" i="5" s="1"/>
  <c r="N195" i="5"/>
  <c r="O195" i="5" s="1"/>
  <c r="N110" i="5"/>
  <c r="O110" i="5" s="1"/>
  <c r="N105" i="5"/>
  <c r="O105" i="5" s="1"/>
  <c r="N81" i="5"/>
  <c r="O81" i="5" s="1"/>
  <c r="N72" i="5"/>
  <c r="O72" i="5" s="1"/>
  <c r="N70" i="5"/>
  <c r="O70" i="5" s="1"/>
  <c r="N66" i="5"/>
  <c r="O66" i="5" s="1"/>
  <c r="N46" i="5"/>
  <c r="O46" i="5" s="1"/>
  <c r="R43" i="5" l="1"/>
  <c r="S43" i="5"/>
  <c r="R209" i="5"/>
  <c r="T25" i="5"/>
  <c r="O30" i="6" s="1"/>
  <c r="S104" i="5"/>
  <c r="S103" i="5" s="1"/>
  <c r="S137" i="5"/>
  <c r="R167" i="5"/>
  <c r="S195" i="5"/>
  <c r="S193" i="5" s="1"/>
  <c r="R193" i="5"/>
  <c r="S210" i="5"/>
  <c r="S237" i="5"/>
  <c r="W126" i="5"/>
  <c r="W167" i="5"/>
  <c r="W209" i="5"/>
  <c r="T103" i="5"/>
  <c r="T42" i="5" s="1"/>
  <c r="R124" i="5"/>
  <c r="S123" i="5"/>
  <c r="S124" i="5" s="1"/>
  <c r="R126" i="5"/>
  <c r="S167" i="5"/>
  <c r="S206" i="5"/>
  <c r="S205" i="5" s="1"/>
  <c r="R205" i="5"/>
  <c r="T210" i="5"/>
  <c r="T209" i="5" s="1"/>
  <c r="W123" i="5"/>
  <c r="W124" i="5" s="1"/>
  <c r="V124" i="5"/>
  <c r="X126" i="5"/>
  <c r="W137" i="5"/>
  <c r="W189" i="5"/>
  <c r="X210" i="5"/>
  <c r="X209" i="5" s="1"/>
  <c r="S46" i="5"/>
  <c r="S45" i="5" s="1"/>
  <c r="R45" i="5"/>
  <c r="T189" i="5"/>
  <c r="V26" i="5"/>
  <c r="W26" i="5" s="1"/>
  <c r="X25" i="5"/>
  <c r="P30" i="6" s="1"/>
  <c r="V43" i="5"/>
  <c r="W43" i="5" s="1"/>
  <c r="W195" i="5"/>
  <c r="W193" i="5" s="1"/>
  <c r="V193" i="5"/>
  <c r="W206" i="5"/>
  <c r="W205" i="5" s="1"/>
  <c r="V205" i="5"/>
  <c r="V209" i="5"/>
  <c r="V61" i="5"/>
  <c r="X103" i="5"/>
  <c r="X42" i="5" s="1"/>
  <c r="V109" i="5"/>
  <c r="V103" i="5" s="1"/>
  <c r="R61" i="5"/>
  <c r="R109" i="5"/>
  <c r="R103" i="5" s="1"/>
  <c r="V65" i="5"/>
  <c r="V100" i="5"/>
  <c r="R42" i="5" l="1"/>
  <c r="S42" i="5" s="1"/>
  <c r="V42" i="5"/>
  <c r="W42" i="5"/>
  <c r="V25" i="5"/>
  <c r="W25" i="5" s="1"/>
  <c r="X23" i="5"/>
  <c r="R189" i="5"/>
  <c r="S189" i="5" s="1"/>
  <c r="S209" i="5"/>
  <c r="T23" i="5"/>
  <c r="R25" i="5"/>
  <c r="S25" i="5" s="1"/>
  <c r="R23" i="5" l="1"/>
  <c r="S23" i="5" s="1"/>
  <c r="T22" i="5"/>
  <c r="T24" i="5"/>
  <c r="H13" i="6" s="1"/>
  <c r="X24" i="5"/>
  <c r="I13" i="6" s="1"/>
  <c r="V23" i="5"/>
  <c r="W23" i="5" s="1"/>
  <c r="X22" i="5"/>
  <c r="R24" i="5" l="1"/>
  <c r="S24" i="5" s="1"/>
  <c r="T21" i="5"/>
  <c r="R22" i="5"/>
  <c r="S22" i="5" s="1"/>
  <c r="V22" i="5"/>
  <c r="W22" i="5" s="1"/>
  <c r="X21" i="5"/>
  <c r="V24" i="5"/>
  <c r="W24" i="5" s="1"/>
  <c r="X20" i="5" l="1"/>
  <c r="V21" i="5"/>
  <c r="W21" i="5" s="1"/>
  <c r="T20" i="5"/>
  <c r="R21" i="5"/>
  <c r="S21" i="5" s="1"/>
  <c r="O250" i="5"/>
  <c r="O249" i="5" s="1"/>
  <c r="N250" i="5"/>
  <c r="N249" i="5"/>
  <c r="O247" i="5"/>
  <c r="O246" i="5" s="1"/>
  <c r="N247" i="5"/>
  <c r="N246" i="5" s="1"/>
  <c r="O244" i="5"/>
  <c r="N244" i="5"/>
  <c r="O242" i="5"/>
  <c r="N242" i="5"/>
  <c r="O240" i="5"/>
  <c r="N240" i="5"/>
  <c r="O238" i="5"/>
  <c r="N238" i="5"/>
  <c r="N237" i="5" s="1"/>
  <c r="O237" i="5"/>
  <c r="O235" i="5"/>
  <c r="N235" i="5"/>
  <c r="N234" i="5" s="1"/>
  <c r="O234" i="5"/>
  <c r="O232" i="5"/>
  <c r="N232" i="5"/>
  <c r="O230" i="5"/>
  <c r="N230" i="5"/>
  <c r="O228" i="5"/>
  <c r="N228" i="5"/>
  <c r="O226" i="5"/>
  <c r="N226" i="5"/>
  <c r="N225" i="5"/>
  <c r="O219" i="5"/>
  <c r="N219" i="5"/>
  <c r="O215" i="5"/>
  <c r="N215" i="5"/>
  <c r="O211" i="5"/>
  <c r="O210" i="5" s="1"/>
  <c r="N211" i="5"/>
  <c r="O207" i="5"/>
  <c r="N207" i="5"/>
  <c r="N206" i="5"/>
  <c r="O203" i="5"/>
  <c r="N203" i="5"/>
  <c r="O200" i="5"/>
  <c r="N200" i="5"/>
  <c r="O198" i="5"/>
  <c r="N198" i="5"/>
  <c r="O193" i="5"/>
  <c r="N193" i="5"/>
  <c r="O190" i="5"/>
  <c r="N190" i="5"/>
  <c r="O184" i="5"/>
  <c r="N184" i="5"/>
  <c r="O182" i="5"/>
  <c r="N182" i="5"/>
  <c r="O174" i="5"/>
  <c r="O171" i="5" s="1"/>
  <c r="N174" i="5"/>
  <c r="N171" i="5" s="1"/>
  <c r="N167" i="5" s="1"/>
  <c r="O168" i="5"/>
  <c r="N168" i="5"/>
  <c r="O160" i="5"/>
  <c r="N160" i="5"/>
  <c r="O151" i="5"/>
  <c r="N151" i="5"/>
  <c r="O148" i="5"/>
  <c r="N148" i="5"/>
  <c r="O145" i="5"/>
  <c r="N145" i="5"/>
  <c r="N144" i="5" s="1"/>
  <c r="O141" i="5"/>
  <c r="N141" i="5"/>
  <c r="O138" i="5"/>
  <c r="N138" i="5"/>
  <c r="N137" i="5" s="1"/>
  <c r="O137" i="5"/>
  <c r="O133" i="5"/>
  <c r="N133" i="5"/>
  <c r="O130" i="5"/>
  <c r="N130" i="5"/>
  <c r="O127" i="5"/>
  <c r="N127" i="5"/>
  <c r="N126" i="5" s="1"/>
  <c r="O126" i="5"/>
  <c r="N123" i="5"/>
  <c r="N124" i="5" s="1"/>
  <c r="N122" i="5"/>
  <c r="O122" i="5" s="1"/>
  <c r="N120" i="5"/>
  <c r="O120" i="5" s="1"/>
  <c r="O109" i="5"/>
  <c r="N109" i="5"/>
  <c r="N106" i="5"/>
  <c r="O106" i="5" s="1"/>
  <c r="N101" i="5"/>
  <c r="O98" i="5"/>
  <c r="N98" i="5"/>
  <c r="O88" i="5"/>
  <c r="N88" i="5"/>
  <c r="O80" i="5"/>
  <c r="N80" i="5"/>
  <c r="O65" i="5"/>
  <c r="N65" i="5"/>
  <c r="N62" i="5"/>
  <c r="O45" i="5"/>
  <c r="N45" i="5"/>
  <c r="O40" i="5"/>
  <c r="N40" i="5"/>
  <c r="O38" i="5"/>
  <c r="N38" i="5"/>
  <c r="O30" i="5"/>
  <c r="N30" i="5"/>
  <c r="AH244" i="5"/>
  <c r="AH242" i="5"/>
  <c r="AH240" i="5"/>
  <c r="AH232" i="5"/>
  <c r="AH230" i="5"/>
  <c r="AH228" i="5"/>
  <c r="AH226" i="5"/>
  <c r="AH219" i="5"/>
  <c r="AH215" i="5"/>
  <c r="AH211" i="5"/>
  <c r="AH207" i="5"/>
  <c r="AH205" i="5"/>
  <c r="AH203" i="5"/>
  <c r="AH200" i="5"/>
  <c r="AH198" i="5"/>
  <c r="AH193" i="5"/>
  <c r="AH190" i="5"/>
  <c r="AH171" i="5"/>
  <c r="AH168" i="5"/>
  <c r="AH137" i="5"/>
  <c r="AH133" i="5"/>
  <c r="AH126" i="5"/>
  <c r="AH65" i="5"/>
  <c r="AJ253" i="5"/>
  <c r="AI253" i="5" s="1"/>
  <c r="AH253" i="5"/>
  <c r="AF253" i="5"/>
  <c r="AJ252" i="5"/>
  <c r="AI252" i="5" s="1"/>
  <c r="AH252" i="5"/>
  <c r="AF252" i="5"/>
  <c r="AJ251" i="5"/>
  <c r="AI251" i="5" s="1"/>
  <c r="AH251" i="5"/>
  <c r="AF251" i="5"/>
  <c r="AJ248" i="5"/>
  <c r="AI248" i="5" s="1"/>
  <c r="AH248" i="5"/>
  <c r="AF248" i="5"/>
  <c r="AH247" i="5"/>
  <c r="AH246" i="5"/>
  <c r="AJ245" i="5"/>
  <c r="AI245" i="5" s="1"/>
  <c r="AH245" i="5"/>
  <c r="AF245" i="5"/>
  <c r="AJ243" i="5"/>
  <c r="AI243" i="5" s="1"/>
  <c r="AH243" i="5"/>
  <c r="AF243" i="5"/>
  <c r="AJ241" i="5"/>
  <c r="AH241" i="5"/>
  <c r="AG241" i="5" s="1"/>
  <c r="AF241" i="5"/>
  <c r="AJ239" i="5"/>
  <c r="AI239" i="5" s="1"/>
  <c r="AH239" i="5"/>
  <c r="AF239" i="5"/>
  <c r="AJ236" i="5"/>
  <c r="AI236" i="5" s="1"/>
  <c r="AH236" i="5"/>
  <c r="AF236" i="5"/>
  <c r="AJ233" i="5"/>
  <c r="AI233" i="5"/>
  <c r="AH233" i="5"/>
  <c r="AF233" i="5"/>
  <c r="AJ231" i="5"/>
  <c r="AH231" i="5"/>
  <c r="AF231" i="5"/>
  <c r="AJ229" i="5"/>
  <c r="AI229" i="5" s="1"/>
  <c r="AK229" i="5" s="1"/>
  <c r="AH229" i="5"/>
  <c r="AF229" i="5"/>
  <c r="AJ227" i="5"/>
  <c r="AI227" i="5" s="1"/>
  <c r="AK227" i="5" s="1"/>
  <c r="AH227" i="5"/>
  <c r="AG227" i="5" s="1"/>
  <c r="AF227" i="5"/>
  <c r="AJ224" i="5"/>
  <c r="AI224" i="5" s="1"/>
  <c r="AH224" i="5"/>
  <c r="AF224" i="5"/>
  <c r="AJ223" i="5"/>
  <c r="AH223" i="5"/>
  <c r="AF223" i="5"/>
  <c r="AJ222" i="5"/>
  <c r="AI222" i="5" s="1"/>
  <c r="AH222" i="5"/>
  <c r="AF222" i="5"/>
  <c r="AJ221" i="5"/>
  <c r="AI221" i="5" s="1"/>
  <c r="AK221" i="5" s="1"/>
  <c r="AH221" i="5"/>
  <c r="AF221" i="5"/>
  <c r="AJ220" i="5"/>
  <c r="AI220" i="5" s="1"/>
  <c r="AH220" i="5"/>
  <c r="AF220" i="5"/>
  <c r="AJ218" i="5"/>
  <c r="AH218" i="5"/>
  <c r="AF218" i="5"/>
  <c r="AJ217" i="5"/>
  <c r="AI217" i="5" s="1"/>
  <c r="AK217" i="5" s="1"/>
  <c r="AH217" i="5"/>
  <c r="AF217" i="5"/>
  <c r="AJ216" i="5"/>
  <c r="AI216" i="5" s="1"/>
  <c r="AH216" i="5"/>
  <c r="AF216" i="5"/>
  <c r="AJ214" i="5"/>
  <c r="AH214" i="5"/>
  <c r="AF214" i="5"/>
  <c r="AJ213" i="5"/>
  <c r="AI213" i="5" s="1"/>
  <c r="AK213" i="5" s="1"/>
  <c r="AH213" i="5"/>
  <c r="AF213" i="5"/>
  <c r="AJ212" i="5"/>
  <c r="AI212" i="5" s="1"/>
  <c r="AH212" i="5"/>
  <c r="AF212" i="5"/>
  <c r="AJ208" i="5"/>
  <c r="AI208" i="5" s="1"/>
  <c r="AH208" i="5"/>
  <c r="AF208" i="5"/>
  <c r="AJ206" i="5"/>
  <c r="AF206" i="5"/>
  <c r="AJ204" i="5"/>
  <c r="AI204" i="5" s="1"/>
  <c r="AK204" i="5" s="1"/>
  <c r="AH204" i="5"/>
  <c r="AF204" i="5"/>
  <c r="AJ202" i="5"/>
  <c r="AH202" i="5"/>
  <c r="AF202" i="5"/>
  <c r="AJ201" i="5"/>
  <c r="AH201" i="5"/>
  <c r="AF201" i="5"/>
  <c r="AJ199" i="5"/>
  <c r="AI199" i="5" s="1"/>
  <c r="AH199" i="5"/>
  <c r="AF199" i="5"/>
  <c r="AJ197" i="5"/>
  <c r="AI197" i="5" s="1"/>
  <c r="AH197" i="5"/>
  <c r="AF197" i="5"/>
  <c r="AJ196" i="5"/>
  <c r="AI196" i="5" s="1"/>
  <c r="AH196" i="5"/>
  <c r="AF196" i="5"/>
  <c r="AG196" i="5" s="1"/>
  <c r="AJ195" i="5"/>
  <c r="AI195" i="5" s="1"/>
  <c r="AK195" i="5" s="1"/>
  <c r="AH195" i="5"/>
  <c r="AG195" i="5" s="1"/>
  <c r="AF195" i="5"/>
  <c r="AJ194" i="5"/>
  <c r="AI194" i="5" s="1"/>
  <c r="AH194" i="5"/>
  <c r="AF194" i="5"/>
  <c r="AJ192" i="5"/>
  <c r="AH192" i="5"/>
  <c r="AF192" i="5"/>
  <c r="AJ191" i="5"/>
  <c r="AI191" i="5" s="1"/>
  <c r="AK191" i="5" s="1"/>
  <c r="AH191" i="5"/>
  <c r="AF191" i="5"/>
  <c r="AJ188" i="5"/>
  <c r="AI188" i="5" s="1"/>
  <c r="AH188" i="5"/>
  <c r="AF188" i="5"/>
  <c r="AJ187" i="5"/>
  <c r="AH187" i="5"/>
  <c r="AG187" i="5" s="1"/>
  <c r="AF187" i="5"/>
  <c r="AJ186" i="5"/>
  <c r="AH186" i="5"/>
  <c r="AF186" i="5"/>
  <c r="AJ185" i="5"/>
  <c r="AI185" i="5"/>
  <c r="AK185" i="5" s="1"/>
  <c r="AH185" i="5"/>
  <c r="AF185" i="5"/>
  <c r="AH184" i="5"/>
  <c r="AJ183" i="5"/>
  <c r="AI183" i="5" s="1"/>
  <c r="AK183" i="5" s="1"/>
  <c r="AH183" i="5"/>
  <c r="AF183" i="5"/>
  <c r="AH182" i="5"/>
  <c r="AJ181" i="5"/>
  <c r="AI181" i="5" s="1"/>
  <c r="AH181" i="5"/>
  <c r="AF181" i="5"/>
  <c r="AJ180" i="5"/>
  <c r="AI180" i="5" s="1"/>
  <c r="AH180" i="5"/>
  <c r="AF180" i="5"/>
  <c r="AJ179" i="5"/>
  <c r="AI179" i="5" s="1"/>
  <c r="AK179" i="5" s="1"/>
  <c r="AH179" i="5"/>
  <c r="AF179" i="5"/>
  <c r="AJ178" i="5"/>
  <c r="AI178" i="5" s="1"/>
  <c r="AH178" i="5"/>
  <c r="AF178" i="5"/>
  <c r="AJ177" i="5"/>
  <c r="AH177" i="5"/>
  <c r="AF177" i="5"/>
  <c r="AJ176" i="5"/>
  <c r="AI176" i="5" s="1"/>
  <c r="AH176" i="5"/>
  <c r="AF176" i="5"/>
  <c r="AG176" i="5" s="1"/>
  <c r="AJ175" i="5"/>
  <c r="AH175" i="5"/>
  <c r="AF175" i="5"/>
  <c r="AH174" i="5"/>
  <c r="AJ173" i="5"/>
  <c r="AI173" i="5" s="1"/>
  <c r="AK173" i="5" s="1"/>
  <c r="AH173" i="5"/>
  <c r="AF173" i="5"/>
  <c r="AG173" i="5" s="1"/>
  <c r="AJ172" i="5"/>
  <c r="AI172" i="5" s="1"/>
  <c r="AH172" i="5"/>
  <c r="AF172" i="5"/>
  <c r="AJ170" i="5"/>
  <c r="AI170" i="5" s="1"/>
  <c r="AH170" i="5"/>
  <c r="AF170" i="5"/>
  <c r="AJ169" i="5"/>
  <c r="AI169" i="5" s="1"/>
  <c r="AH169" i="5"/>
  <c r="AF169" i="5"/>
  <c r="AJ166" i="5"/>
  <c r="AI166" i="5" s="1"/>
  <c r="AH166" i="5"/>
  <c r="AF166" i="5"/>
  <c r="AJ165" i="5"/>
  <c r="AI165" i="5" s="1"/>
  <c r="AK165" i="5" s="1"/>
  <c r="AH165" i="5"/>
  <c r="AF165" i="5"/>
  <c r="AJ164" i="5"/>
  <c r="AI164" i="5" s="1"/>
  <c r="AH164" i="5"/>
  <c r="AF164" i="5"/>
  <c r="AJ163" i="5"/>
  <c r="AI163" i="5" s="1"/>
  <c r="AH163" i="5"/>
  <c r="AF163" i="5"/>
  <c r="AJ162" i="5"/>
  <c r="AI162" i="5" s="1"/>
  <c r="AH162" i="5"/>
  <c r="AF162" i="5"/>
  <c r="AJ161" i="5"/>
  <c r="AH161" i="5"/>
  <c r="AF161" i="5"/>
  <c r="AH160" i="5"/>
  <c r="AJ159" i="5"/>
  <c r="AI159" i="5" s="1"/>
  <c r="AK159" i="5" s="1"/>
  <c r="AH159" i="5"/>
  <c r="AG159" i="5" s="1"/>
  <c r="AF159" i="5"/>
  <c r="AJ158" i="5"/>
  <c r="AI158" i="5" s="1"/>
  <c r="AH158" i="5"/>
  <c r="AF158" i="5"/>
  <c r="AJ157" i="5"/>
  <c r="AI157" i="5" s="1"/>
  <c r="AK157" i="5" s="1"/>
  <c r="AH157" i="5"/>
  <c r="AF157" i="5"/>
  <c r="AJ156" i="5"/>
  <c r="AI156" i="5" s="1"/>
  <c r="AH156" i="5"/>
  <c r="AF156" i="5"/>
  <c r="AJ155" i="5"/>
  <c r="AI155" i="5" s="1"/>
  <c r="AH155" i="5"/>
  <c r="AF155" i="5"/>
  <c r="AJ154" i="5"/>
  <c r="AI154" i="5" s="1"/>
  <c r="AH154" i="5"/>
  <c r="AF154" i="5"/>
  <c r="AJ153" i="5"/>
  <c r="AI153" i="5" s="1"/>
  <c r="AH153" i="5"/>
  <c r="AF153" i="5"/>
  <c r="AJ152" i="5"/>
  <c r="AI152" i="5" s="1"/>
  <c r="AH152" i="5"/>
  <c r="AF152" i="5"/>
  <c r="AH151" i="5"/>
  <c r="AJ150" i="5"/>
  <c r="AI150" i="5" s="1"/>
  <c r="AH150" i="5"/>
  <c r="AF150" i="5"/>
  <c r="AK149" i="5"/>
  <c r="AJ149" i="5"/>
  <c r="AI149" i="5" s="1"/>
  <c r="AH149" i="5"/>
  <c r="AF149" i="5"/>
  <c r="AH148" i="5"/>
  <c r="AJ147" i="5"/>
  <c r="AI147" i="5" s="1"/>
  <c r="AH147" i="5"/>
  <c r="AF147" i="5"/>
  <c r="AJ146" i="5"/>
  <c r="AI146" i="5" s="1"/>
  <c r="AH146" i="5"/>
  <c r="AF146" i="5"/>
  <c r="AH145" i="5"/>
  <c r="AJ143" i="5"/>
  <c r="AI143" i="5" s="1"/>
  <c r="AK143" i="5" s="1"/>
  <c r="AH143" i="5"/>
  <c r="AF143" i="5"/>
  <c r="AJ142" i="5"/>
  <c r="AH142" i="5"/>
  <c r="AF142" i="5"/>
  <c r="AH141" i="5"/>
  <c r="AJ140" i="5"/>
  <c r="AI140" i="5" s="1"/>
  <c r="AH140" i="5"/>
  <c r="AF140" i="5"/>
  <c r="AJ139" i="5"/>
  <c r="AH139" i="5"/>
  <c r="AF139" i="5"/>
  <c r="AH138" i="5"/>
  <c r="AJ136" i="5"/>
  <c r="AH136" i="5"/>
  <c r="AF136" i="5"/>
  <c r="AJ135" i="5"/>
  <c r="AH135" i="5"/>
  <c r="AF135" i="5"/>
  <c r="AJ134" i="5"/>
  <c r="AI134" i="5" s="1"/>
  <c r="AH134" i="5"/>
  <c r="AF134" i="5"/>
  <c r="AJ132" i="5"/>
  <c r="AI132" i="5" s="1"/>
  <c r="AH132" i="5"/>
  <c r="AF132" i="5"/>
  <c r="AJ131" i="5"/>
  <c r="AI131" i="5"/>
  <c r="AK131" i="5" s="1"/>
  <c r="AH131" i="5"/>
  <c r="AG131" i="5" s="1"/>
  <c r="AF131" i="5"/>
  <c r="AH130" i="5"/>
  <c r="AJ129" i="5"/>
  <c r="AI129" i="5" s="1"/>
  <c r="AH129" i="5"/>
  <c r="AF129" i="5"/>
  <c r="AJ128" i="5"/>
  <c r="AI128" i="5" s="1"/>
  <c r="AH128" i="5"/>
  <c r="AF128" i="5"/>
  <c r="AH127" i="5"/>
  <c r="AJ125" i="5"/>
  <c r="AH125" i="5"/>
  <c r="AF125" i="5"/>
  <c r="AJ123" i="5"/>
  <c r="AI123" i="5" s="1"/>
  <c r="AF123" i="5"/>
  <c r="AJ122" i="5"/>
  <c r="AI122" i="5" s="1"/>
  <c r="AF122" i="5"/>
  <c r="AJ120" i="5"/>
  <c r="AI120" i="5" s="1"/>
  <c r="AH120" i="5"/>
  <c r="AF120" i="5"/>
  <c r="AJ119" i="5"/>
  <c r="AH119" i="5"/>
  <c r="AF119" i="5"/>
  <c r="AJ118" i="5"/>
  <c r="AI118" i="5" s="1"/>
  <c r="AK118" i="5" s="1"/>
  <c r="AH118" i="5"/>
  <c r="AF118" i="5"/>
  <c r="AJ117" i="5"/>
  <c r="AI117" i="5" s="1"/>
  <c r="AH117" i="5"/>
  <c r="AF117" i="5"/>
  <c r="AJ116" i="5"/>
  <c r="AI116" i="5"/>
  <c r="AK116" i="5" s="1"/>
  <c r="AH116" i="5"/>
  <c r="AF116" i="5"/>
  <c r="AJ115" i="5"/>
  <c r="AI115" i="5"/>
  <c r="AH115" i="5"/>
  <c r="AF115" i="5"/>
  <c r="AJ114" i="5"/>
  <c r="AH114" i="5"/>
  <c r="AF114" i="5"/>
  <c r="AJ113" i="5"/>
  <c r="AH113" i="5"/>
  <c r="AF113" i="5"/>
  <c r="AG113" i="5" s="1"/>
  <c r="AJ112" i="5"/>
  <c r="AI112" i="5" s="1"/>
  <c r="AK112" i="5" s="1"/>
  <c r="AH112" i="5"/>
  <c r="AF112" i="5"/>
  <c r="AJ111" i="5"/>
  <c r="AI111" i="5" s="1"/>
  <c r="AH111" i="5"/>
  <c r="AF111" i="5"/>
  <c r="AJ110" i="5"/>
  <c r="AI110" i="5" s="1"/>
  <c r="AH110" i="5"/>
  <c r="AF110" i="5"/>
  <c r="AH109" i="5"/>
  <c r="AJ108" i="5"/>
  <c r="AH108" i="5"/>
  <c r="AF108" i="5"/>
  <c r="AJ107" i="5"/>
  <c r="AH107" i="5"/>
  <c r="AF107" i="5"/>
  <c r="AG107" i="5" s="1"/>
  <c r="AJ106" i="5"/>
  <c r="AH106" i="5"/>
  <c r="AF106" i="5"/>
  <c r="AJ105" i="5"/>
  <c r="AI105" i="5" s="1"/>
  <c r="AH105" i="5"/>
  <c r="AF105" i="5"/>
  <c r="AJ102" i="5"/>
  <c r="AH102" i="5"/>
  <c r="AF102" i="5"/>
  <c r="AJ101" i="5"/>
  <c r="AH101" i="5"/>
  <c r="AF101" i="5"/>
  <c r="AH100" i="5"/>
  <c r="AJ99" i="5"/>
  <c r="AI99" i="5" s="1"/>
  <c r="AH99" i="5"/>
  <c r="AF99" i="5"/>
  <c r="AH98" i="5"/>
  <c r="AJ97" i="5"/>
  <c r="AI97" i="5" s="1"/>
  <c r="AH97" i="5"/>
  <c r="AF97" i="5"/>
  <c r="AJ96" i="5"/>
  <c r="AH96" i="5"/>
  <c r="AF96" i="5"/>
  <c r="AJ95" i="5"/>
  <c r="AI95" i="5" s="1"/>
  <c r="AH95" i="5"/>
  <c r="AF95" i="5"/>
  <c r="AJ94" i="5"/>
  <c r="AI94" i="5" s="1"/>
  <c r="AH94" i="5"/>
  <c r="AF94" i="5"/>
  <c r="AJ93" i="5"/>
  <c r="AI93" i="5" s="1"/>
  <c r="AH93" i="5"/>
  <c r="AF93" i="5"/>
  <c r="AJ92" i="5"/>
  <c r="AI92" i="5" s="1"/>
  <c r="AH92" i="5"/>
  <c r="AF92" i="5"/>
  <c r="AJ91" i="5"/>
  <c r="AI91" i="5" s="1"/>
  <c r="AH91" i="5"/>
  <c r="AF91" i="5"/>
  <c r="AJ90" i="5"/>
  <c r="AH90" i="5"/>
  <c r="AF90" i="5"/>
  <c r="AJ89" i="5"/>
  <c r="AH89" i="5"/>
  <c r="AF89" i="5"/>
  <c r="AH88" i="5"/>
  <c r="AJ87" i="5"/>
  <c r="AI87" i="5" s="1"/>
  <c r="AH87" i="5"/>
  <c r="AF87" i="5"/>
  <c r="AJ86" i="5"/>
  <c r="AH86" i="5"/>
  <c r="AF86" i="5"/>
  <c r="AJ85" i="5"/>
  <c r="AI85" i="5" s="1"/>
  <c r="AH85" i="5"/>
  <c r="AF85" i="5"/>
  <c r="AJ84" i="5"/>
  <c r="AH84" i="5"/>
  <c r="AF84" i="5"/>
  <c r="AG84" i="5" s="1"/>
  <c r="AJ83" i="5"/>
  <c r="AI83" i="5" s="1"/>
  <c r="AH83" i="5"/>
  <c r="AF83" i="5"/>
  <c r="AG83" i="5" s="1"/>
  <c r="AJ82" i="5"/>
  <c r="AI82" i="5" s="1"/>
  <c r="AH82" i="5"/>
  <c r="AF82" i="5"/>
  <c r="AJ81" i="5"/>
  <c r="AI81" i="5" s="1"/>
  <c r="AH81" i="5"/>
  <c r="AF81" i="5"/>
  <c r="AH80" i="5"/>
  <c r="AJ79" i="5"/>
  <c r="AH79" i="5"/>
  <c r="AF79" i="5"/>
  <c r="AJ78" i="5"/>
  <c r="AI78" i="5" s="1"/>
  <c r="AH78" i="5"/>
  <c r="AF78" i="5"/>
  <c r="AJ77" i="5"/>
  <c r="AI77" i="5" s="1"/>
  <c r="AH77" i="5"/>
  <c r="AF77" i="5"/>
  <c r="AJ76" i="5"/>
  <c r="AI76" i="5" s="1"/>
  <c r="AK76" i="5" s="1"/>
  <c r="AH76" i="5"/>
  <c r="AG76" i="5" s="1"/>
  <c r="AF76" i="5"/>
  <c r="AJ75" i="5"/>
  <c r="AI75" i="5" s="1"/>
  <c r="AH75" i="5"/>
  <c r="AF75" i="5"/>
  <c r="AJ74" i="5"/>
  <c r="AI74" i="5" s="1"/>
  <c r="AH74" i="5"/>
  <c r="AG74" i="5" s="1"/>
  <c r="AF74" i="5"/>
  <c r="AJ73" i="5"/>
  <c r="AI73" i="5" s="1"/>
  <c r="AH73" i="5"/>
  <c r="AF73" i="5"/>
  <c r="AJ72" i="5"/>
  <c r="AI72" i="5" s="1"/>
  <c r="AH72" i="5"/>
  <c r="AG72" i="5" s="1"/>
  <c r="AF72" i="5"/>
  <c r="AJ71" i="5"/>
  <c r="AH71" i="5"/>
  <c r="AF71" i="5"/>
  <c r="AJ70" i="5"/>
  <c r="AH70" i="5"/>
  <c r="AF70" i="5"/>
  <c r="AJ69" i="5"/>
  <c r="AI69" i="5" s="1"/>
  <c r="AH69" i="5"/>
  <c r="AF69" i="5"/>
  <c r="AJ68" i="5"/>
  <c r="AI68" i="5"/>
  <c r="AK68" i="5" s="1"/>
  <c r="AH68" i="5"/>
  <c r="AF68" i="5"/>
  <c r="AJ67" i="5"/>
  <c r="AH67" i="5"/>
  <c r="AF67" i="5"/>
  <c r="AJ66" i="5"/>
  <c r="AI66" i="5" s="1"/>
  <c r="AH66" i="5"/>
  <c r="AF66" i="5"/>
  <c r="AJ64" i="5"/>
  <c r="AI64" i="5"/>
  <c r="AK64" i="5" s="1"/>
  <c r="AH64" i="5"/>
  <c r="AF64" i="5"/>
  <c r="AJ63" i="5"/>
  <c r="AI63" i="5"/>
  <c r="AH63" i="5"/>
  <c r="AF63" i="5"/>
  <c r="AJ62" i="5"/>
  <c r="AI62" i="5" s="1"/>
  <c r="AK62" i="5" s="1"/>
  <c r="AF62" i="5"/>
  <c r="AJ60" i="5"/>
  <c r="AI60" i="5" s="1"/>
  <c r="AH60" i="5"/>
  <c r="AG60" i="5" s="1"/>
  <c r="AF60" i="5"/>
  <c r="AJ59" i="5"/>
  <c r="AI59" i="5" s="1"/>
  <c r="AH59" i="5"/>
  <c r="AF59" i="5"/>
  <c r="AJ58" i="5"/>
  <c r="AH58" i="5"/>
  <c r="AF58" i="5"/>
  <c r="AJ57" i="5"/>
  <c r="AI57" i="5" s="1"/>
  <c r="AH57" i="5"/>
  <c r="AF57" i="5"/>
  <c r="AJ56" i="5"/>
  <c r="AI56" i="5" s="1"/>
  <c r="AK56" i="5" s="1"/>
  <c r="AH56" i="5"/>
  <c r="AF56" i="5"/>
  <c r="AG56" i="5" s="1"/>
  <c r="AJ55" i="5"/>
  <c r="AH55" i="5"/>
  <c r="AF55" i="5"/>
  <c r="AJ54" i="5"/>
  <c r="AI54" i="5" s="1"/>
  <c r="AK54" i="5" s="1"/>
  <c r="AH54" i="5"/>
  <c r="AF54" i="5"/>
  <c r="AJ53" i="5"/>
  <c r="AI53" i="5" s="1"/>
  <c r="AH53" i="5"/>
  <c r="AF53" i="5"/>
  <c r="AJ52" i="5"/>
  <c r="AH52" i="5"/>
  <c r="AF52" i="5"/>
  <c r="AJ51" i="5"/>
  <c r="AI51" i="5" s="1"/>
  <c r="AH51" i="5"/>
  <c r="AF51" i="5"/>
  <c r="AJ50" i="5"/>
  <c r="AI50" i="5" s="1"/>
  <c r="AK50" i="5" s="1"/>
  <c r="AH50" i="5"/>
  <c r="AF50" i="5"/>
  <c r="AJ49" i="5"/>
  <c r="AI49" i="5" s="1"/>
  <c r="AH49" i="5"/>
  <c r="AF49" i="5"/>
  <c r="AJ48" i="5"/>
  <c r="AI48" i="5" s="1"/>
  <c r="AH48" i="5"/>
  <c r="AF48" i="5"/>
  <c r="AJ47" i="5"/>
  <c r="AI47" i="5"/>
  <c r="AH47" i="5"/>
  <c r="AF47" i="5"/>
  <c r="AJ46" i="5"/>
  <c r="AI46" i="5"/>
  <c r="AH46" i="5"/>
  <c r="AF46" i="5"/>
  <c r="AH45" i="5"/>
  <c r="AJ44" i="5"/>
  <c r="AI44" i="5" s="1"/>
  <c r="AK44" i="5" s="1"/>
  <c r="AH44" i="5"/>
  <c r="AF44" i="5"/>
  <c r="AJ41" i="5"/>
  <c r="AH41" i="5"/>
  <c r="AF41" i="5"/>
  <c r="AH40" i="5"/>
  <c r="AJ39" i="5"/>
  <c r="AI39" i="5" s="1"/>
  <c r="AH39" i="5"/>
  <c r="AF39" i="5"/>
  <c r="AH38" i="5"/>
  <c r="AJ37" i="5"/>
  <c r="AI37" i="5" s="1"/>
  <c r="AH37" i="5"/>
  <c r="AF37" i="5"/>
  <c r="AJ36" i="5"/>
  <c r="AI36" i="5" s="1"/>
  <c r="AH36" i="5"/>
  <c r="AF36" i="5"/>
  <c r="AJ35" i="5"/>
  <c r="AH35" i="5"/>
  <c r="AF35" i="5"/>
  <c r="AJ34" i="5"/>
  <c r="AH34" i="5"/>
  <c r="AF34" i="5"/>
  <c r="AJ33" i="5"/>
  <c r="AI33" i="5" s="1"/>
  <c r="AH33" i="5"/>
  <c r="AF33" i="5"/>
  <c r="AG33" i="5" s="1"/>
  <c r="AJ32" i="5"/>
  <c r="AH32" i="5"/>
  <c r="AG32" i="5" s="1"/>
  <c r="AF32" i="5"/>
  <c r="AJ31" i="5"/>
  <c r="AI31" i="5" s="1"/>
  <c r="AH31" i="5"/>
  <c r="AF31" i="5"/>
  <c r="AH30" i="5"/>
  <c r="AJ29" i="5"/>
  <c r="AH29" i="5"/>
  <c r="AF29" i="5"/>
  <c r="AJ28" i="5"/>
  <c r="AI28" i="5" s="1"/>
  <c r="AH28" i="5"/>
  <c r="AG28" i="5" s="1"/>
  <c r="AF28" i="5"/>
  <c r="AJ27" i="5"/>
  <c r="AI27" i="5" s="1"/>
  <c r="AH27" i="5"/>
  <c r="AF27" i="5"/>
  <c r="AG116" i="5" l="1"/>
  <c r="AG217" i="5"/>
  <c r="AG48" i="5"/>
  <c r="AG53" i="5"/>
  <c r="AG79" i="5"/>
  <c r="AG85" i="5"/>
  <c r="AG91" i="5"/>
  <c r="AG95" i="5"/>
  <c r="AG112" i="5"/>
  <c r="AG170" i="5"/>
  <c r="AG181" i="5"/>
  <c r="AK208" i="5"/>
  <c r="AK28" i="5"/>
  <c r="AG143" i="5"/>
  <c r="AK155" i="5"/>
  <c r="AG183" i="5"/>
  <c r="AG236" i="5"/>
  <c r="AK248" i="5"/>
  <c r="AG44" i="5"/>
  <c r="AG49" i="5"/>
  <c r="AG68" i="5"/>
  <c r="AG129" i="5"/>
  <c r="AG135" i="5"/>
  <c r="AG156" i="5"/>
  <c r="AG223" i="5"/>
  <c r="AK34" i="5"/>
  <c r="AG147" i="5"/>
  <c r="AI34" i="5"/>
  <c r="AG37" i="5"/>
  <c r="AG63" i="5"/>
  <c r="AG96" i="5"/>
  <c r="AG101" i="5"/>
  <c r="AI106" i="5"/>
  <c r="AK106" i="5" s="1"/>
  <c r="AG125" i="5"/>
  <c r="AI135" i="5"/>
  <c r="AK135" i="5" s="1"/>
  <c r="AK147" i="5"/>
  <c r="AG175" i="5"/>
  <c r="AG178" i="5"/>
  <c r="AG58" i="5"/>
  <c r="AK66" i="5"/>
  <c r="AK78" i="5"/>
  <c r="AK82" i="5"/>
  <c r="AG94" i="5"/>
  <c r="AG120" i="5"/>
  <c r="AG139" i="5"/>
  <c r="AK153" i="5"/>
  <c r="AG204" i="5"/>
  <c r="AG221" i="5"/>
  <c r="AG231" i="5"/>
  <c r="AG252" i="5"/>
  <c r="AG52" i="5"/>
  <c r="AG70" i="5"/>
  <c r="AG89" i="5"/>
  <c r="AK110" i="5"/>
  <c r="AG149" i="5"/>
  <c r="AG153" i="5"/>
  <c r="AG155" i="5"/>
  <c r="AG169" i="5"/>
  <c r="AG191" i="5"/>
  <c r="AG212" i="5"/>
  <c r="AK216" i="5"/>
  <c r="AK222" i="5"/>
  <c r="AG229" i="5"/>
  <c r="AG243" i="5"/>
  <c r="AG251" i="5"/>
  <c r="AK86" i="5"/>
  <c r="AK129" i="5"/>
  <c r="AK169" i="5"/>
  <c r="AK181" i="5"/>
  <c r="AK224" i="5"/>
  <c r="AG245" i="5"/>
  <c r="AG36" i="5"/>
  <c r="AG59" i="5"/>
  <c r="AG77" i="5"/>
  <c r="AG82" i="5"/>
  <c r="AI86" i="5"/>
  <c r="AK94" i="5"/>
  <c r="AG97" i="5"/>
  <c r="AG105" i="5"/>
  <c r="AG115" i="5"/>
  <c r="AG117" i="5"/>
  <c r="AK120" i="5"/>
  <c r="AK121" i="5" s="1"/>
  <c r="AG161" i="5"/>
  <c r="AG163" i="5"/>
  <c r="AG201" i="5"/>
  <c r="R20" i="5"/>
  <c r="S20" i="5" s="1"/>
  <c r="V20" i="5"/>
  <c r="W20" i="5" s="1"/>
  <c r="AG29" i="5"/>
  <c r="AK31" i="5"/>
  <c r="AI32" i="5"/>
  <c r="AK32" i="5" s="1"/>
  <c r="AG34" i="5"/>
  <c r="AG35" i="5"/>
  <c r="AK36" i="5"/>
  <c r="AK37" i="5"/>
  <c r="AG41" i="5"/>
  <c r="AK48" i="5"/>
  <c r="AK49" i="5"/>
  <c r="AI52" i="5"/>
  <c r="AK52" i="5" s="1"/>
  <c r="AG54" i="5"/>
  <c r="AG55" i="5"/>
  <c r="AI58" i="5"/>
  <c r="AK58" i="5" s="1"/>
  <c r="AK60" i="5"/>
  <c r="AG64" i="5"/>
  <c r="AG66" i="5"/>
  <c r="AG67" i="5"/>
  <c r="AI70" i="5"/>
  <c r="AK70" i="5" s="1"/>
  <c r="AI79" i="5"/>
  <c r="AK79" i="5" s="1"/>
  <c r="AI102" i="5"/>
  <c r="AK102" i="5" s="1"/>
  <c r="AI113" i="5"/>
  <c r="AK113" i="5" s="1"/>
  <c r="AI136" i="5"/>
  <c r="AK136" i="5" s="1"/>
  <c r="AI161" i="5"/>
  <c r="AK161" i="5" s="1"/>
  <c r="AI114" i="5"/>
  <c r="AK114" i="5" s="1"/>
  <c r="AK27" i="5"/>
  <c r="AK39" i="5"/>
  <c r="AK69" i="5"/>
  <c r="AI84" i="5"/>
  <c r="AK84" i="5" s="1"/>
  <c r="AI96" i="5"/>
  <c r="AK96" i="5" s="1"/>
  <c r="AI101" i="5"/>
  <c r="AK101" i="5" s="1"/>
  <c r="AI108" i="5"/>
  <c r="AK108" i="5" s="1"/>
  <c r="AI119" i="5"/>
  <c r="AK119" i="5" s="1"/>
  <c r="AI125" i="5"/>
  <c r="AK125" i="5"/>
  <c r="AI201" i="5"/>
  <c r="AK201" i="5" s="1"/>
  <c r="AI214" i="5"/>
  <c r="AK214" i="5" s="1"/>
  <c r="AI89" i="5"/>
  <c r="AK89" i="5" s="1"/>
  <c r="AK51" i="5"/>
  <c r="AK57" i="5"/>
  <c r="AG27" i="5"/>
  <c r="AI29" i="5"/>
  <c r="AK29" i="5" s="1"/>
  <c r="AK33" i="5"/>
  <c r="AI35" i="5"/>
  <c r="AK35" i="5" s="1"/>
  <c r="AG39" i="5"/>
  <c r="AI41" i="5"/>
  <c r="AK41" i="5" s="1"/>
  <c r="AK46" i="5"/>
  <c r="AK47" i="5"/>
  <c r="AG50" i="5"/>
  <c r="AG51" i="5"/>
  <c r="AK53" i="5"/>
  <c r="AI55" i="5"/>
  <c r="AK55" i="5" s="1"/>
  <c r="AG57" i="5"/>
  <c r="AK59" i="5"/>
  <c r="AK63" i="5"/>
  <c r="AI67" i="5"/>
  <c r="AK67" i="5" s="1"/>
  <c r="AG69" i="5"/>
  <c r="AK72" i="5"/>
  <c r="AK73" i="5"/>
  <c r="AK74" i="5"/>
  <c r="AI90" i="5"/>
  <c r="AK90" i="5" s="1"/>
  <c r="AK92" i="5"/>
  <c r="AI107" i="5"/>
  <c r="AK107" i="5" s="1"/>
  <c r="AI139" i="5"/>
  <c r="AK139" i="5" s="1"/>
  <c r="AI206" i="5"/>
  <c r="AK206" i="5"/>
  <c r="O101" i="5"/>
  <c r="O100" i="5" s="1"/>
  <c r="N100" i="5"/>
  <c r="AG78" i="5"/>
  <c r="AK85" i="5"/>
  <c r="AK91" i="5"/>
  <c r="AK97" i="5"/>
  <c r="AG106" i="5"/>
  <c r="AK115" i="5"/>
  <c r="AG118" i="5"/>
  <c r="AK122" i="5"/>
  <c r="AG136" i="5"/>
  <c r="AK163" i="5"/>
  <c r="AG177" i="5"/>
  <c r="AI241" i="5"/>
  <c r="AK241" i="5" s="1"/>
  <c r="O144" i="5"/>
  <c r="AI71" i="5"/>
  <c r="AK71" i="5" s="1"/>
  <c r="AG73" i="5"/>
  <c r="AK75" i="5"/>
  <c r="AK81" i="5"/>
  <c r="AK87" i="5"/>
  <c r="AG90" i="5"/>
  <c r="AK93" i="5"/>
  <c r="AK99" i="5"/>
  <c r="AG102" i="5"/>
  <c r="AG108" i="5"/>
  <c r="AK111" i="5"/>
  <c r="AG114" i="5"/>
  <c r="AK128" i="5"/>
  <c r="AK132" i="5"/>
  <c r="AK134" i="5"/>
  <c r="AI177" i="5"/>
  <c r="AK177" i="5" s="1"/>
  <c r="AI231" i="5"/>
  <c r="AK231" i="5" s="1"/>
  <c r="AH250" i="5"/>
  <c r="AH249" i="5"/>
  <c r="N210" i="5"/>
  <c r="N209" i="5" s="1"/>
  <c r="O225" i="5"/>
  <c r="AG75" i="5"/>
  <c r="AK77" i="5"/>
  <c r="AG81" i="5"/>
  <c r="AK83" i="5"/>
  <c r="AG86" i="5"/>
  <c r="AG92" i="5"/>
  <c r="AG93" i="5"/>
  <c r="AK95" i="5"/>
  <c r="AG99" i="5"/>
  <c r="AK105" i="5"/>
  <c r="AG110" i="5"/>
  <c r="AG111" i="5"/>
  <c r="AK117" i="5"/>
  <c r="AG128" i="5"/>
  <c r="AG132" i="5"/>
  <c r="AG152" i="5"/>
  <c r="AG158" i="5"/>
  <c r="AG165" i="5"/>
  <c r="AG166" i="5"/>
  <c r="AI175" i="5"/>
  <c r="AK175" i="5" s="1"/>
  <c r="AI187" i="5"/>
  <c r="AK187" i="5" s="1"/>
  <c r="AI223" i="5"/>
  <c r="AK223" i="5" s="1"/>
  <c r="O62" i="5"/>
  <c r="O61" i="5" s="1"/>
  <c r="N61" i="5"/>
  <c r="O206" i="5"/>
  <c r="O205" i="5" s="1"/>
  <c r="N205" i="5"/>
  <c r="AG146" i="5"/>
  <c r="AG157" i="5"/>
  <c r="AG162" i="5"/>
  <c r="AG179" i="5"/>
  <c r="AG197" i="5"/>
  <c r="AG199" i="5"/>
  <c r="AG208" i="5"/>
  <c r="AG220" i="5"/>
  <c r="AK233" i="5"/>
  <c r="AG239" i="5"/>
  <c r="AG253" i="5"/>
  <c r="O209" i="5"/>
  <c r="AG172" i="5"/>
  <c r="AG185" i="5"/>
  <c r="AG186" i="5"/>
  <c r="AG192" i="5"/>
  <c r="AK197" i="5"/>
  <c r="AK199" i="5"/>
  <c r="AG213" i="5"/>
  <c r="AG222" i="5"/>
  <c r="AG224" i="5"/>
  <c r="AG233" i="5"/>
  <c r="AK239" i="5"/>
  <c r="AG46" i="5"/>
  <c r="AH62" i="5"/>
  <c r="AG62" i="5" s="1"/>
  <c r="AH61" i="5"/>
  <c r="O167" i="5"/>
  <c r="O123" i="5"/>
  <c r="O124" i="5" s="1"/>
  <c r="AH144" i="5"/>
  <c r="AH167" i="5"/>
  <c r="AH225" i="5"/>
  <c r="AH237" i="5"/>
  <c r="AH238" i="5"/>
  <c r="AG31" i="5"/>
  <c r="AG47" i="5"/>
  <c r="AG71" i="5"/>
  <c r="AG87" i="5"/>
  <c r="AG119" i="5"/>
  <c r="AG140" i="5"/>
  <c r="AG150" i="5"/>
  <c r="AH123" i="5"/>
  <c r="AG123" i="5" s="1"/>
  <c r="AH234" i="5"/>
  <c r="AH235" i="5"/>
  <c r="AH122" i="5"/>
  <c r="AG122" i="5" s="1"/>
  <c r="AG134" i="5"/>
  <c r="AG154" i="5"/>
  <c r="AG164" i="5"/>
  <c r="AG180" i="5"/>
  <c r="AG188" i="5"/>
  <c r="AG202" i="5"/>
  <c r="AH206" i="5"/>
  <c r="AG206" i="5" s="1"/>
  <c r="AG214" i="5"/>
  <c r="AG216" i="5"/>
  <c r="AG218" i="5"/>
  <c r="AG248" i="5"/>
  <c r="AK123" i="5"/>
  <c r="AK124" i="5" s="1"/>
  <c r="AK152" i="5"/>
  <c r="AK166" i="5"/>
  <c r="AK194" i="5"/>
  <c r="AG142" i="5"/>
  <c r="AK156" i="5"/>
  <c r="AK162" i="5"/>
  <c r="AK170" i="5"/>
  <c r="AK178" i="5"/>
  <c r="AK158" i="5"/>
  <c r="AK188" i="5"/>
  <c r="AK196" i="5"/>
  <c r="AK140" i="5"/>
  <c r="AI142" i="5"/>
  <c r="AK142" i="5" s="1"/>
  <c r="AK146" i="5"/>
  <c r="AK150" i="5"/>
  <c r="AK154" i="5"/>
  <c r="AK164" i="5"/>
  <c r="AK172" i="5"/>
  <c r="AK176" i="5"/>
  <c r="AK180" i="5"/>
  <c r="AI186" i="5"/>
  <c r="AK186" i="5" s="1"/>
  <c r="AI192" i="5"/>
  <c r="AK192" i="5" s="1"/>
  <c r="AG194" i="5"/>
  <c r="AI202" i="5"/>
  <c r="AK202" i="5" s="1"/>
  <c r="AI218" i="5"/>
  <c r="AK218" i="5" s="1"/>
  <c r="AK243" i="5"/>
  <c r="AK251" i="5"/>
  <c r="AK212" i="5"/>
  <c r="AK220" i="5"/>
  <c r="AK236" i="5"/>
  <c r="AK245" i="5"/>
  <c r="AK252" i="5"/>
  <c r="AK253" i="5"/>
  <c r="AH209" i="5" l="1"/>
  <c r="AH210" i="5"/>
  <c r="N26" i="5" l="1"/>
  <c r="P250" i="5"/>
  <c r="P249" i="5" s="1"/>
  <c r="P247" i="5"/>
  <c r="P246" i="5"/>
  <c r="P244" i="5"/>
  <c r="P242" i="5"/>
  <c r="P240" i="5"/>
  <c r="P238" i="5"/>
  <c r="P235" i="5"/>
  <c r="P234" i="5" s="1"/>
  <c r="P232" i="5"/>
  <c r="P230" i="5"/>
  <c r="P228" i="5"/>
  <c r="P226" i="5"/>
  <c r="P219" i="5"/>
  <c r="P215" i="5"/>
  <c r="P211" i="5"/>
  <c r="P207" i="5"/>
  <c r="P205" i="5"/>
  <c r="P203" i="5"/>
  <c r="P200" i="5"/>
  <c r="P198" i="5"/>
  <c r="P193" i="5"/>
  <c r="P190" i="5"/>
  <c r="P184" i="5"/>
  <c r="P182" i="5"/>
  <c r="P174" i="5"/>
  <c r="P171" i="5" s="1"/>
  <c r="P167" i="5" s="1"/>
  <c r="P168" i="5"/>
  <c r="P160" i="5"/>
  <c r="P151" i="5"/>
  <c r="P148" i="5"/>
  <c r="P145" i="5"/>
  <c r="P141" i="5"/>
  <c r="P138" i="5"/>
  <c r="P133" i="5"/>
  <c r="P130" i="5"/>
  <c r="P127" i="5"/>
  <c r="P124" i="5"/>
  <c r="P121" i="5"/>
  <c r="P109" i="5"/>
  <c r="P104" i="5"/>
  <c r="N104" i="5" s="1"/>
  <c r="P100" i="5"/>
  <c r="P98" i="5"/>
  <c r="P88" i="5"/>
  <c r="P80" i="5"/>
  <c r="P65" i="5"/>
  <c r="P61" i="5"/>
  <c r="P45" i="5"/>
  <c r="P40" i="5"/>
  <c r="P38" i="5"/>
  <c r="P30" i="5"/>
  <c r="P25" i="5" s="1"/>
  <c r="P16" i="5"/>
  <c r="P11" i="5" s="1"/>
  <c r="N30" i="6" l="1"/>
  <c r="AE25" i="5"/>
  <c r="O26" i="5"/>
  <c r="AD26" i="5" s="1"/>
  <c r="AC26" i="5"/>
  <c r="AJ234" i="5"/>
  <c r="AF234" i="5"/>
  <c r="AG234" i="5" s="1"/>
  <c r="AI234" i="5"/>
  <c r="AK234" i="5" s="1"/>
  <c r="AJ137" i="5"/>
  <c r="AF137" i="5"/>
  <c r="AG137" i="5" s="1"/>
  <c r="AF103" i="5"/>
  <c r="AJ103" i="5"/>
  <c r="AF38" i="5"/>
  <c r="AG38" i="5" s="1"/>
  <c r="AJ38" i="5"/>
  <c r="AI38" i="5" s="1"/>
  <c r="AJ65" i="5"/>
  <c r="AI65" i="5"/>
  <c r="AF65" i="5"/>
  <c r="AG65" i="5" s="1"/>
  <c r="AJ100" i="5"/>
  <c r="AF100" i="5"/>
  <c r="AG100" i="5" s="1"/>
  <c r="AI100" i="5"/>
  <c r="AF133" i="5"/>
  <c r="AG133" i="5" s="1"/>
  <c r="AJ133" i="5"/>
  <c r="AI133" i="5"/>
  <c r="AF144" i="5"/>
  <c r="AG144" i="5" s="1"/>
  <c r="AJ144" i="5"/>
  <c r="AJ160" i="5"/>
  <c r="AI160" i="5" s="1"/>
  <c r="AF160" i="5"/>
  <c r="AG160" i="5" s="1"/>
  <c r="AJ184" i="5"/>
  <c r="AF184" i="5"/>
  <c r="AG184" i="5" s="1"/>
  <c r="AJ200" i="5"/>
  <c r="AF200" i="5"/>
  <c r="AG200" i="5" s="1"/>
  <c r="AJ210" i="5"/>
  <c r="AI210" i="5" s="1"/>
  <c r="AF210" i="5"/>
  <c r="AG210" i="5" s="1"/>
  <c r="AF225" i="5"/>
  <c r="AG225" i="5" s="1"/>
  <c r="AJ225" i="5"/>
  <c r="AI225" i="5" s="1"/>
  <c r="AK225" i="5" s="1"/>
  <c r="AF232" i="5"/>
  <c r="AG232" i="5" s="1"/>
  <c r="AJ232" i="5"/>
  <c r="AJ240" i="5"/>
  <c r="AF240" i="5"/>
  <c r="AG240" i="5" s="1"/>
  <c r="AF247" i="5"/>
  <c r="AG247" i="5" s="1"/>
  <c r="AJ247" i="5"/>
  <c r="P103" i="5"/>
  <c r="P225" i="5"/>
  <c r="AJ40" i="5"/>
  <c r="AI40" i="5" s="1"/>
  <c r="AF40" i="5"/>
  <c r="AG40" i="5" s="1"/>
  <c r="AJ80" i="5"/>
  <c r="AI80" i="5" s="1"/>
  <c r="AF80" i="5"/>
  <c r="AG80" i="5" s="1"/>
  <c r="AF145" i="5"/>
  <c r="AG145" i="5" s="1"/>
  <c r="AJ145" i="5"/>
  <c r="AI145" i="5" s="1"/>
  <c r="AJ168" i="5"/>
  <c r="AI168" i="5" s="1"/>
  <c r="AF168" i="5"/>
  <c r="AG168" i="5" s="1"/>
  <c r="AJ190" i="5"/>
  <c r="AI190" i="5"/>
  <c r="AF190" i="5"/>
  <c r="AG190" i="5" s="1"/>
  <c r="AJ203" i="5"/>
  <c r="AI203" i="5" s="1"/>
  <c r="AK203" i="5" s="1"/>
  <c r="AF203" i="5"/>
  <c r="AG203" i="5" s="1"/>
  <c r="AJ211" i="5"/>
  <c r="AI211" i="5" s="1"/>
  <c r="AK211" i="5" s="1"/>
  <c r="AF211" i="5"/>
  <c r="AG211" i="5" s="1"/>
  <c r="AJ226" i="5"/>
  <c r="AF226" i="5"/>
  <c r="AG226" i="5" s="1"/>
  <c r="AF242" i="5"/>
  <c r="AG242" i="5" s="1"/>
  <c r="AJ242" i="5"/>
  <c r="AI242" i="5"/>
  <c r="AF250" i="5"/>
  <c r="AG250" i="5" s="1"/>
  <c r="AJ250" i="5"/>
  <c r="AI250" i="5" s="1"/>
  <c r="AK250" i="5" s="1"/>
  <c r="AF26" i="5"/>
  <c r="AJ26" i="5"/>
  <c r="AI26" i="5" s="1"/>
  <c r="AJ88" i="5"/>
  <c r="AI88" i="5" s="1"/>
  <c r="AF88" i="5"/>
  <c r="AG88" i="5" s="1"/>
  <c r="AJ104" i="5"/>
  <c r="AI104" i="5" s="1"/>
  <c r="AF104" i="5"/>
  <c r="AJ127" i="5"/>
  <c r="AF127" i="5"/>
  <c r="AG127" i="5" s="1"/>
  <c r="AF138" i="5"/>
  <c r="AG138" i="5" s="1"/>
  <c r="AJ138" i="5"/>
  <c r="AI138" i="5" s="1"/>
  <c r="AJ148" i="5"/>
  <c r="AF148" i="5"/>
  <c r="AG148" i="5" s="1"/>
  <c r="AF174" i="5"/>
  <c r="AG174" i="5" s="1"/>
  <c r="AJ174" i="5"/>
  <c r="AJ193" i="5"/>
  <c r="AI193" i="5" s="1"/>
  <c r="AK193" i="5" s="1"/>
  <c r="AF193" i="5"/>
  <c r="AG193" i="5" s="1"/>
  <c r="AJ205" i="5"/>
  <c r="AF205" i="5"/>
  <c r="AG205" i="5" s="1"/>
  <c r="AJ215" i="5"/>
  <c r="AI215" i="5" s="1"/>
  <c r="AK215" i="5" s="1"/>
  <c r="AF215" i="5"/>
  <c r="AG215" i="5" s="1"/>
  <c r="AF228" i="5"/>
  <c r="AG228" i="5" s="1"/>
  <c r="AJ228" i="5"/>
  <c r="AJ235" i="5"/>
  <c r="AI235" i="5" s="1"/>
  <c r="AF235" i="5"/>
  <c r="AG235" i="5" s="1"/>
  <c r="AF244" i="5"/>
  <c r="AG244" i="5" s="1"/>
  <c r="AJ244" i="5"/>
  <c r="O104" i="5"/>
  <c r="O103" i="5" s="1"/>
  <c r="N103" i="5"/>
  <c r="P210" i="5"/>
  <c r="P23" i="5"/>
  <c r="N25" i="5"/>
  <c r="AJ30" i="5"/>
  <c r="AF30" i="5"/>
  <c r="AG30" i="5" s="1"/>
  <c r="AF98" i="5"/>
  <c r="AG98" i="5" s="1"/>
  <c r="AJ98" i="5"/>
  <c r="AI98" i="5"/>
  <c r="AF109" i="5"/>
  <c r="AG109" i="5" s="1"/>
  <c r="AJ109" i="5"/>
  <c r="AI109" i="5" s="1"/>
  <c r="AF130" i="5"/>
  <c r="AG130" i="5" s="1"/>
  <c r="AJ130" i="5"/>
  <c r="AI130" i="5" s="1"/>
  <c r="AF141" i="5"/>
  <c r="AG141" i="5" s="1"/>
  <c r="AJ141" i="5"/>
  <c r="AF151" i="5"/>
  <c r="AG151" i="5" s="1"/>
  <c r="AJ151" i="5"/>
  <c r="AI151" i="5" s="1"/>
  <c r="AF182" i="5"/>
  <c r="AG182" i="5" s="1"/>
  <c r="AJ182" i="5"/>
  <c r="AI182" i="5" s="1"/>
  <c r="AJ198" i="5"/>
  <c r="AF198" i="5"/>
  <c r="AG198" i="5" s="1"/>
  <c r="AJ207" i="5"/>
  <c r="AI207" i="5" s="1"/>
  <c r="AF207" i="5"/>
  <c r="AG207" i="5" s="1"/>
  <c r="AJ219" i="5"/>
  <c r="AI219" i="5" s="1"/>
  <c r="AK219" i="5" s="1"/>
  <c r="AF219" i="5"/>
  <c r="AG219" i="5" s="1"/>
  <c r="AF230" i="5"/>
  <c r="AG230" i="5" s="1"/>
  <c r="AJ230" i="5"/>
  <c r="AF238" i="5"/>
  <c r="AG238" i="5" s="1"/>
  <c r="AJ238" i="5"/>
  <c r="AJ45" i="5"/>
  <c r="AF45" i="5"/>
  <c r="AG45" i="5" s="1"/>
  <c r="AJ61" i="5"/>
  <c r="AF61" i="5"/>
  <c r="AG61" i="5" s="1"/>
  <c r="AI61" i="5"/>
  <c r="P237" i="5"/>
  <c r="P209" i="5" s="1"/>
  <c r="P137" i="5"/>
  <c r="P144" i="5"/>
  <c r="P43" i="5"/>
  <c r="P126" i="5"/>
  <c r="P189" i="5"/>
  <c r="N189" i="5" s="1"/>
  <c r="O189" i="5" s="1"/>
  <c r="AN250" i="5"/>
  <c r="AM250" i="5"/>
  <c r="AL250" i="5"/>
  <c r="AL249" i="5" s="1"/>
  <c r="AB250" i="5"/>
  <c r="AB249" i="5" s="1"/>
  <c r="AA250" i="5"/>
  <c r="Z250" i="5"/>
  <c r="Z249" i="5" s="1"/>
  <c r="Y250" i="5"/>
  <c r="Y249" i="5" s="1"/>
  <c r="U250" i="5"/>
  <c r="U249" i="5" s="1"/>
  <c r="Q250" i="5"/>
  <c r="Q249" i="5" s="1"/>
  <c r="M250" i="5"/>
  <c r="M249" i="5" s="1"/>
  <c r="L250" i="5"/>
  <c r="K250" i="5"/>
  <c r="K249" i="5" s="1"/>
  <c r="J250" i="5"/>
  <c r="J249" i="5" s="1"/>
  <c r="I250" i="5"/>
  <c r="I249" i="5" s="1"/>
  <c r="H250" i="5"/>
  <c r="G250" i="5"/>
  <c r="G249" i="5" s="1"/>
  <c r="F250" i="5"/>
  <c r="F249" i="5" s="1"/>
  <c r="E250" i="5"/>
  <c r="E249" i="5" s="1"/>
  <c r="D250" i="5"/>
  <c r="AN249" i="5"/>
  <c r="AM249" i="5"/>
  <c r="AA249" i="5"/>
  <c r="L249" i="5"/>
  <c r="D249" i="5"/>
  <c r="AN247" i="5"/>
  <c r="AM247" i="5"/>
  <c r="AM246" i="5" s="1"/>
  <c r="AL247" i="5"/>
  <c r="AL246" i="5" s="1"/>
  <c r="AB247" i="5"/>
  <c r="AB246" i="5" s="1"/>
  <c r="AA247" i="5"/>
  <c r="AA246" i="5" s="1"/>
  <c r="Z247" i="5"/>
  <c r="Z246" i="5" s="1"/>
  <c r="Y247" i="5"/>
  <c r="Y246" i="5" s="1"/>
  <c r="U247" i="5"/>
  <c r="U246" i="5" s="1"/>
  <c r="Q247" i="5"/>
  <c r="M247" i="5"/>
  <c r="L247" i="5"/>
  <c r="L246" i="5" s="1"/>
  <c r="K247" i="5"/>
  <c r="K246" i="5" s="1"/>
  <c r="J247" i="5"/>
  <c r="J246" i="5" s="1"/>
  <c r="I247" i="5"/>
  <c r="H247" i="5"/>
  <c r="G247" i="5"/>
  <c r="G246" i="5" s="1"/>
  <c r="F247" i="5"/>
  <c r="F246" i="5" s="1"/>
  <c r="E247" i="5"/>
  <c r="D247" i="5"/>
  <c r="D246" i="5" s="1"/>
  <c r="AN246" i="5"/>
  <c r="Q246" i="5"/>
  <c r="M246" i="5"/>
  <c r="I246" i="5"/>
  <c r="H246" i="5"/>
  <c r="E246" i="5"/>
  <c r="AN244" i="5"/>
  <c r="AM244" i="5"/>
  <c r="AL244" i="5"/>
  <c r="AB244" i="5"/>
  <c r="AA244" i="5"/>
  <c r="Z244" i="5"/>
  <c r="Y244" i="5"/>
  <c r="U244" i="5"/>
  <c r="Q244" i="5"/>
  <c r="M244" i="5"/>
  <c r="L244" i="5"/>
  <c r="K244" i="5"/>
  <c r="J244" i="5"/>
  <c r="I244" i="5"/>
  <c r="H244" i="5"/>
  <c r="G244" i="5"/>
  <c r="F244" i="5"/>
  <c r="E244" i="5"/>
  <c r="D244" i="5"/>
  <c r="AN242" i="5"/>
  <c r="AM242" i="5"/>
  <c r="AL242" i="5"/>
  <c r="AL237" i="5" s="1"/>
  <c r="AB242" i="5"/>
  <c r="AA242" i="5"/>
  <c r="Z242" i="5"/>
  <c r="Y242" i="5"/>
  <c r="U242" i="5"/>
  <c r="Q242" i="5"/>
  <c r="M242" i="5"/>
  <c r="L242" i="5"/>
  <c r="K242" i="5"/>
  <c r="J242" i="5"/>
  <c r="I242" i="5"/>
  <c r="H242" i="5"/>
  <c r="G242" i="5"/>
  <c r="F242" i="5"/>
  <c r="E242" i="5"/>
  <c r="D242" i="5"/>
  <c r="AN240" i="5"/>
  <c r="AM240" i="5"/>
  <c r="AL240" i="5"/>
  <c r="AB240" i="5"/>
  <c r="AA240" i="5"/>
  <c r="Z240" i="5"/>
  <c r="Y240" i="5"/>
  <c r="Y237" i="5" s="1"/>
  <c r="U240" i="5"/>
  <c r="Q240" i="5"/>
  <c r="M240" i="5"/>
  <c r="L240" i="5"/>
  <c r="K240" i="5"/>
  <c r="J240" i="5"/>
  <c r="I240" i="5"/>
  <c r="H240" i="5"/>
  <c r="G240" i="5"/>
  <c r="F240" i="5"/>
  <c r="E240" i="5"/>
  <c r="D240" i="5"/>
  <c r="AN238" i="5"/>
  <c r="AN237" i="5" s="1"/>
  <c r="AM238" i="5"/>
  <c r="AL238" i="5"/>
  <c r="AB238" i="5"/>
  <c r="AA238" i="5"/>
  <c r="AA237" i="5" s="1"/>
  <c r="Z238" i="5"/>
  <c r="Y238" i="5"/>
  <c r="U238" i="5"/>
  <c r="U237" i="5" s="1"/>
  <c r="Q238" i="5"/>
  <c r="Q237" i="5" s="1"/>
  <c r="M238" i="5"/>
  <c r="L238" i="5"/>
  <c r="K238" i="5"/>
  <c r="J238" i="5"/>
  <c r="J237" i="5" s="1"/>
  <c r="I238" i="5"/>
  <c r="I237" i="5" s="1"/>
  <c r="H238" i="5"/>
  <c r="G238" i="5"/>
  <c r="F238" i="5"/>
  <c r="F237" i="5" s="1"/>
  <c r="E238" i="5"/>
  <c r="D238" i="5"/>
  <c r="Z237" i="5"/>
  <c r="M237" i="5"/>
  <c r="E237" i="5"/>
  <c r="AN235" i="5"/>
  <c r="AN234" i="5" s="1"/>
  <c r="AM235" i="5"/>
  <c r="AL235" i="5"/>
  <c r="AL234" i="5" s="1"/>
  <c r="AB235" i="5"/>
  <c r="AB234" i="5" s="1"/>
  <c r="AA235" i="5"/>
  <c r="AA234" i="5" s="1"/>
  <c r="Z235" i="5"/>
  <c r="Y235" i="5"/>
  <c r="Y234" i="5" s="1"/>
  <c r="U235" i="5"/>
  <c r="U234" i="5" s="1"/>
  <c r="Q235" i="5"/>
  <c r="Q234" i="5" s="1"/>
  <c r="M235" i="5"/>
  <c r="M234" i="5" s="1"/>
  <c r="L235" i="5"/>
  <c r="L234" i="5" s="1"/>
  <c r="K235" i="5"/>
  <c r="J235" i="5"/>
  <c r="I235" i="5"/>
  <c r="I234" i="5" s="1"/>
  <c r="H235" i="5"/>
  <c r="G235" i="5"/>
  <c r="G234" i="5" s="1"/>
  <c r="F235" i="5"/>
  <c r="E235" i="5"/>
  <c r="E234" i="5" s="1"/>
  <c r="D235" i="5"/>
  <c r="D234" i="5" s="1"/>
  <c r="AM234" i="5"/>
  <c r="Z234" i="5"/>
  <c r="K234" i="5"/>
  <c r="J234" i="5"/>
  <c r="F234" i="5"/>
  <c r="AN232" i="5"/>
  <c r="AM232" i="5"/>
  <c r="AL232" i="5"/>
  <c r="AB232" i="5"/>
  <c r="AA232" i="5"/>
  <c r="AA225" i="5" s="1"/>
  <c r="Z232" i="5"/>
  <c r="Y232" i="5"/>
  <c r="U232" i="5"/>
  <c r="Q232" i="5"/>
  <c r="M232" i="5"/>
  <c r="L232" i="5"/>
  <c r="K232" i="5"/>
  <c r="J232" i="5"/>
  <c r="I232" i="5"/>
  <c r="H232" i="5"/>
  <c r="G232" i="5"/>
  <c r="F232" i="5"/>
  <c r="E232" i="5"/>
  <c r="D232" i="5"/>
  <c r="AN230" i="5"/>
  <c r="AM230" i="5"/>
  <c r="AL230" i="5"/>
  <c r="AB230" i="5"/>
  <c r="AA230" i="5"/>
  <c r="Z230" i="5"/>
  <c r="Y230" i="5"/>
  <c r="U230" i="5"/>
  <c r="Q230" i="5"/>
  <c r="M230" i="5"/>
  <c r="L230" i="5"/>
  <c r="K230" i="5"/>
  <c r="J230" i="5"/>
  <c r="I230" i="5"/>
  <c r="H230" i="5"/>
  <c r="G230" i="5"/>
  <c r="F230" i="5"/>
  <c r="E230" i="5"/>
  <c r="D230" i="5"/>
  <c r="AN228" i="5"/>
  <c r="AM228" i="5"/>
  <c r="AM225" i="5" s="1"/>
  <c r="AL228" i="5"/>
  <c r="AB228" i="5"/>
  <c r="AA228" i="5"/>
  <c r="Z228" i="5"/>
  <c r="Y228" i="5"/>
  <c r="U228" i="5"/>
  <c r="Q228" i="5"/>
  <c r="M228" i="5"/>
  <c r="L228" i="5"/>
  <c r="K228" i="5"/>
  <c r="J228" i="5"/>
  <c r="I228" i="5"/>
  <c r="H228" i="5"/>
  <c r="G228" i="5"/>
  <c r="F228" i="5"/>
  <c r="E228" i="5"/>
  <c r="D228" i="5"/>
  <c r="AN226" i="5"/>
  <c r="AM226" i="5"/>
  <c r="AL226" i="5"/>
  <c r="AB226" i="5"/>
  <c r="AB225" i="5" s="1"/>
  <c r="AA226" i="5"/>
  <c r="Z226" i="5"/>
  <c r="Y226" i="5"/>
  <c r="U226" i="5"/>
  <c r="U225" i="5" s="1"/>
  <c r="Q226" i="5"/>
  <c r="M226" i="5"/>
  <c r="L226" i="5"/>
  <c r="K226" i="5"/>
  <c r="K225" i="5" s="1"/>
  <c r="J226" i="5"/>
  <c r="I226" i="5"/>
  <c r="H226" i="5"/>
  <c r="G226" i="5"/>
  <c r="G225" i="5" s="1"/>
  <c r="F226" i="5"/>
  <c r="E226" i="5"/>
  <c r="D226" i="5"/>
  <c r="AN225" i="5"/>
  <c r="L225" i="5"/>
  <c r="D225" i="5"/>
  <c r="AN219" i="5"/>
  <c r="AM219" i="5"/>
  <c r="AL219" i="5"/>
  <c r="AB219" i="5"/>
  <c r="AB210" i="5" s="1"/>
  <c r="AA219" i="5"/>
  <c r="Z219" i="5"/>
  <c r="Y219" i="5"/>
  <c r="U219" i="5"/>
  <c r="Q219" i="5"/>
  <c r="M219" i="5"/>
  <c r="L219" i="5"/>
  <c r="K219" i="5"/>
  <c r="J219" i="5"/>
  <c r="I219" i="5"/>
  <c r="H219" i="5"/>
  <c r="G219" i="5"/>
  <c r="F219" i="5"/>
  <c r="E219" i="5"/>
  <c r="D219" i="5"/>
  <c r="AN215" i="5"/>
  <c r="AM215" i="5"/>
  <c r="AL215" i="5"/>
  <c r="AB215" i="5"/>
  <c r="AA215" i="5"/>
  <c r="Z215" i="5"/>
  <c r="Y215" i="5"/>
  <c r="U215" i="5"/>
  <c r="Q215" i="5"/>
  <c r="M215" i="5"/>
  <c r="L215" i="5"/>
  <c r="K215" i="5"/>
  <c r="J215" i="5"/>
  <c r="I215" i="5"/>
  <c r="H215" i="5"/>
  <c r="G215" i="5"/>
  <c r="F215" i="5"/>
  <c r="E215" i="5"/>
  <c r="D215" i="5"/>
  <c r="AN211" i="5"/>
  <c r="AN210" i="5" s="1"/>
  <c r="AM211" i="5"/>
  <c r="AM210" i="5" s="1"/>
  <c r="AL211" i="5"/>
  <c r="AB211" i="5"/>
  <c r="AA211" i="5"/>
  <c r="Z211" i="5"/>
  <c r="Z210" i="5" s="1"/>
  <c r="Y211" i="5"/>
  <c r="U211" i="5"/>
  <c r="Q211" i="5"/>
  <c r="Q210" i="5" s="1"/>
  <c r="M211" i="5"/>
  <c r="M210" i="5" s="1"/>
  <c r="L211" i="5"/>
  <c r="K211" i="5"/>
  <c r="J211" i="5"/>
  <c r="I211" i="5"/>
  <c r="H211" i="5"/>
  <c r="G211" i="5"/>
  <c r="F211" i="5"/>
  <c r="E211" i="5"/>
  <c r="E210" i="5" s="1"/>
  <c r="D211" i="5"/>
  <c r="D210" i="5" s="1"/>
  <c r="U210" i="5"/>
  <c r="L210" i="5"/>
  <c r="H210" i="5"/>
  <c r="AN207" i="5"/>
  <c r="AM207" i="5"/>
  <c r="AL207" i="5"/>
  <c r="AB207" i="5"/>
  <c r="AA207" i="5"/>
  <c r="Z207" i="5"/>
  <c r="Y207" i="5"/>
  <c r="U207" i="5"/>
  <c r="Q207" i="5"/>
  <c r="M207" i="5"/>
  <c r="L207" i="5"/>
  <c r="K207" i="5"/>
  <c r="J207" i="5"/>
  <c r="I207" i="5"/>
  <c r="H207" i="5"/>
  <c r="G207" i="5"/>
  <c r="F207" i="5"/>
  <c r="E207" i="5"/>
  <c r="D207" i="5"/>
  <c r="AN205" i="5"/>
  <c r="AM205" i="5"/>
  <c r="AL205" i="5"/>
  <c r="AB205" i="5"/>
  <c r="AA205" i="5"/>
  <c r="Z205" i="5"/>
  <c r="Y205" i="5"/>
  <c r="U205" i="5"/>
  <c r="Q205" i="5"/>
  <c r="M205" i="5"/>
  <c r="L205" i="5"/>
  <c r="K205" i="5"/>
  <c r="J205" i="5"/>
  <c r="I205" i="5"/>
  <c r="H205" i="5"/>
  <c r="G205" i="5"/>
  <c r="F205" i="5"/>
  <c r="E205" i="5"/>
  <c r="D205" i="5"/>
  <c r="AN203" i="5"/>
  <c r="AM203" i="5"/>
  <c r="AL203" i="5"/>
  <c r="AB203" i="5"/>
  <c r="AA203" i="5"/>
  <c r="Z203" i="5"/>
  <c r="Y203" i="5"/>
  <c r="U203" i="5"/>
  <c r="Q203" i="5"/>
  <c r="M203" i="5"/>
  <c r="L203" i="5"/>
  <c r="K203" i="5"/>
  <c r="J203" i="5"/>
  <c r="I203" i="5"/>
  <c r="H203" i="5"/>
  <c r="G203" i="5"/>
  <c r="F203" i="5"/>
  <c r="E203" i="5"/>
  <c r="D203" i="5"/>
  <c r="AN200" i="5"/>
  <c r="AM200" i="5"/>
  <c r="AL200" i="5"/>
  <c r="AB200" i="5"/>
  <c r="AA200" i="5"/>
  <c r="Z200" i="5"/>
  <c r="Y200" i="5"/>
  <c r="U200" i="5"/>
  <c r="Q200" i="5"/>
  <c r="M200" i="5"/>
  <c r="L200" i="5"/>
  <c r="K200" i="5"/>
  <c r="J200" i="5"/>
  <c r="I200" i="5"/>
  <c r="H200" i="5"/>
  <c r="G200" i="5"/>
  <c r="F200" i="5"/>
  <c r="E200" i="5"/>
  <c r="D200" i="5"/>
  <c r="AN198" i="5"/>
  <c r="AM198" i="5"/>
  <c r="AL198" i="5"/>
  <c r="AB198" i="5"/>
  <c r="AA198" i="5"/>
  <c r="Z198" i="5"/>
  <c r="Y198" i="5"/>
  <c r="U198" i="5"/>
  <c r="U189" i="5" s="1"/>
  <c r="Q198" i="5"/>
  <c r="M198" i="5"/>
  <c r="L198" i="5"/>
  <c r="K198" i="5"/>
  <c r="J198" i="5"/>
  <c r="I198" i="5"/>
  <c r="H198" i="5"/>
  <c r="G198" i="5"/>
  <c r="F198" i="5"/>
  <c r="E198" i="5"/>
  <c r="D198" i="5"/>
  <c r="AN193" i="5"/>
  <c r="AN189" i="5" s="1"/>
  <c r="AM193" i="5"/>
  <c r="AL193" i="5"/>
  <c r="AB193" i="5"/>
  <c r="AA193" i="5"/>
  <c r="Z193" i="5"/>
  <c r="Z189" i="5" s="1"/>
  <c r="Y193" i="5"/>
  <c r="U193" i="5"/>
  <c r="Q193" i="5"/>
  <c r="Q189" i="5" s="1"/>
  <c r="M193" i="5"/>
  <c r="M189" i="5" s="1"/>
  <c r="L193" i="5"/>
  <c r="K193" i="5"/>
  <c r="J193" i="5"/>
  <c r="I193" i="5"/>
  <c r="H193" i="5"/>
  <c r="G193" i="5"/>
  <c r="F193" i="5"/>
  <c r="E193" i="5"/>
  <c r="D193" i="5"/>
  <c r="AN190" i="5"/>
  <c r="AM190" i="5"/>
  <c r="AL190" i="5"/>
  <c r="AL189" i="5" s="1"/>
  <c r="AB190" i="5"/>
  <c r="AA190" i="5"/>
  <c r="Z190" i="5"/>
  <c r="Y190" i="5"/>
  <c r="U190" i="5"/>
  <c r="Q190" i="5"/>
  <c r="M190" i="5"/>
  <c r="L190" i="5"/>
  <c r="K190" i="5"/>
  <c r="J190" i="5"/>
  <c r="I190" i="5"/>
  <c r="I189" i="5" s="1"/>
  <c r="H190" i="5"/>
  <c r="G190" i="5"/>
  <c r="F190" i="5"/>
  <c r="E190" i="5"/>
  <c r="E189" i="5" s="1"/>
  <c r="D190" i="5"/>
  <c r="Y189" i="5"/>
  <c r="J189" i="5"/>
  <c r="AN184" i="5"/>
  <c r="AM184" i="5"/>
  <c r="AL184" i="5"/>
  <c r="AB184" i="5"/>
  <c r="AA184" i="5"/>
  <c r="Z184" i="5"/>
  <c r="Y184" i="5"/>
  <c r="U184" i="5"/>
  <c r="Q184" i="5"/>
  <c r="M184" i="5"/>
  <c r="L184" i="5"/>
  <c r="K184" i="5"/>
  <c r="J184" i="5"/>
  <c r="I184" i="5"/>
  <c r="H184" i="5"/>
  <c r="G184" i="5"/>
  <c r="F184" i="5"/>
  <c r="E184" i="5"/>
  <c r="D184" i="5"/>
  <c r="AN182" i="5"/>
  <c r="AM182" i="5"/>
  <c r="AL182" i="5"/>
  <c r="AB182" i="5"/>
  <c r="AA182" i="5"/>
  <c r="Z182" i="5"/>
  <c r="Y182" i="5"/>
  <c r="U182" i="5"/>
  <c r="Q182" i="5"/>
  <c r="M182" i="5"/>
  <c r="L182" i="5"/>
  <c r="K182" i="5"/>
  <c r="J182" i="5"/>
  <c r="I182" i="5"/>
  <c r="H182" i="5"/>
  <c r="G182" i="5"/>
  <c r="F182" i="5"/>
  <c r="E182" i="5"/>
  <c r="D182" i="5"/>
  <c r="AN174" i="5"/>
  <c r="AM174" i="5"/>
  <c r="AM171" i="5" s="1"/>
  <c r="AL174" i="5"/>
  <c r="AL171" i="5" s="1"/>
  <c r="AL167" i="5" s="1"/>
  <c r="AB174" i="5"/>
  <c r="AB171" i="5" s="1"/>
  <c r="AA174" i="5"/>
  <c r="AA171" i="5" s="1"/>
  <c r="Z174" i="5"/>
  <c r="Y174" i="5"/>
  <c r="U174" i="5"/>
  <c r="U171" i="5" s="1"/>
  <c r="Q174" i="5"/>
  <c r="Q171" i="5" s="1"/>
  <c r="M174" i="5"/>
  <c r="L174" i="5"/>
  <c r="K174" i="5"/>
  <c r="K171" i="5" s="1"/>
  <c r="J174" i="5"/>
  <c r="I174" i="5"/>
  <c r="H174" i="5"/>
  <c r="G174" i="5"/>
  <c r="G171" i="5" s="1"/>
  <c r="F174" i="5"/>
  <c r="E174" i="5"/>
  <c r="D174" i="5"/>
  <c r="D171" i="5" s="1"/>
  <c r="AN171" i="5"/>
  <c r="Z171" i="5"/>
  <c r="Y171" i="5"/>
  <c r="M171" i="5"/>
  <c r="L171" i="5"/>
  <c r="J171" i="5"/>
  <c r="I171" i="5"/>
  <c r="H171" i="5"/>
  <c r="F171" i="5"/>
  <c r="F167" i="5" s="1"/>
  <c r="E171" i="5"/>
  <c r="AN168" i="5"/>
  <c r="AM168" i="5"/>
  <c r="AM167" i="5" s="1"/>
  <c r="AL168" i="5"/>
  <c r="AB168" i="5"/>
  <c r="AA168" i="5"/>
  <c r="AA167" i="5" s="1"/>
  <c r="Z168" i="5"/>
  <c r="Z167" i="5" s="1"/>
  <c r="Y168" i="5"/>
  <c r="U168" i="5"/>
  <c r="Q168" i="5"/>
  <c r="M168" i="5"/>
  <c r="M167" i="5" s="1"/>
  <c r="L168" i="5"/>
  <c r="K168" i="5"/>
  <c r="J168" i="5"/>
  <c r="I168" i="5"/>
  <c r="I167" i="5" s="1"/>
  <c r="H168" i="5"/>
  <c r="G168" i="5"/>
  <c r="F168" i="5"/>
  <c r="E168" i="5"/>
  <c r="E167" i="5" s="1"/>
  <c r="D168" i="5"/>
  <c r="J167" i="5"/>
  <c r="AN160" i="5"/>
  <c r="AM160" i="5"/>
  <c r="AL160" i="5"/>
  <c r="AB160" i="5"/>
  <c r="AA160" i="5"/>
  <c r="Z160" i="5"/>
  <c r="Y160" i="5"/>
  <c r="U160" i="5"/>
  <c r="Q160" i="5"/>
  <c r="M160" i="5"/>
  <c r="L160" i="5"/>
  <c r="K160" i="5"/>
  <c r="J160" i="5"/>
  <c r="I160" i="5"/>
  <c r="H160" i="5"/>
  <c r="G160" i="5"/>
  <c r="F160" i="5"/>
  <c r="E160" i="5"/>
  <c r="D160" i="5"/>
  <c r="AN151" i="5"/>
  <c r="AM151" i="5"/>
  <c r="AL151" i="5"/>
  <c r="AB151" i="5"/>
  <c r="AA151" i="5"/>
  <c r="Z151" i="5"/>
  <c r="Z144" i="5" s="1"/>
  <c r="Y151" i="5"/>
  <c r="U151" i="5"/>
  <c r="Q151" i="5"/>
  <c r="M151" i="5"/>
  <c r="L151" i="5"/>
  <c r="K151" i="5"/>
  <c r="J151" i="5"/>
  <c r="I151" i="5"/>
  <c r="H151" i="5"/>
  <c r="G151" i="5"/>
  <c r="F151" i="5"/>
  <c r="E151" i="5"/>
  <c r="D151" i="5"/>
  <c r="AN148" i="5"/>
  <c r="AM148" i="5"/>
  <c r="AL148" i="5"/>
  <c r="AB148" i="5"/>
  <c r="AA148" i="5"/>
  <c r="Z148" i="5"/>
  <c r="Y148" i="5"/>
  <c r="Y144" i="5" s="1"/>
  <c r="U148" i="5"/>
  <c r="Q148" i="5"/>
  <c r="M148" i="5"/>
  <c r="L148" i="5"/>
  <c r="K148" i="5"/>
  <c r="J148" i="5"/>
  <c r="I148" i="5"/>
  <c r="H148" i="5"/>
  <c r="G148" i="5"/>
  <c r="F148" i="5"/>
  <c r="E148" i="5"/>
  <c r="D148" i="5"/>
  <c r="AN145" i="5"/>
  <c r="AM145" i="5"/>
  <c r="AL145" i="5"/>
  <c r="AB145" i="5"/>
  <c r="AB144" i="5" s="1"/>
  <c r="AA145" i="5"/>
  <c r="Z145" i="5"/>
  <c r="Y145" i="5"/>
  <c r="U145" i="5"/>
  <c r="Q145" i="5"/>
  <c r="M145" i="5"/>
  <c r="L145" i="5"/>
  <c r="K145" i="5"/>
  <c r="K144" i="5" s="1"/>
  <c r="J145" i="5"/>
  <c r="I145" i="5"/>
  <c r="H145" i="5"/>
  <c r="G145" i="5"/>
  <c r="G144" i="5" s="1"/>
  <c r="F145" i="5"/>
  <c r="E145" i="5"/>
  <c r="D145" i="5"/>
  <c r="Q144" i="5"/>
  <c r="AN141" i="5"/>
  <c r="AM141" i="5"/>
  <c r="AL141" i="5"/>
  <c r="AB141" i="5"/>
  <c r="AA141" i="5"/>
  <c r="Z141" i="5"/>
  <c r="Y141" i="5"/>
  <c r="Y137" i="5" s="1"/>
  <c r="U141" i="5"/>
  <c r="Q141" i="5"/>
  <c r="M141" i="5"/>
  <c r="L141" i="5"/>
  <c r="L137" i="5" s="1"/>
  <c r="K141" i="5"/>
  <c r="J141" i="5"/>
  <c r="I141" i="5"/>
  <c r="H141" i="5"/>
  <c r="G141" i="5"/>
  <c r="F141" i="5"/>
  <c r="E141" i="5"/>
  <c r="D141" i="5"/>
  <c r="D137" i="5" s="1"/>
  <c r="AN138" i="5"/>
  <c r="AN137" i="5" s="1"/>
  <c r="AM138" i="5"/>
  <c r="AM137" i="5" s="1"/>
  <c r="AL138" i="5"/>
  <c r="AB138" i="5"/>
  <c r="AA138" i="5"/>
  <c r="Z138" i="5"/>
  <c r="Z137" i="5" s="1"/>
  <c r="Y138" i="5"/>
  <c r="U138" i="5"/>
  <c r="U137" i="5" s="1"/>
  <c r="Q138" i="5"/>
  <c r="Q137" i="5" s="1"/>
  <c r="M138" i="5"/>
  <c r="L138" i="5"/>
  <c r="K138" i="5"/>
  <c r="J138" i="5"/>
  <c r="J137" i="5" s="1"/>
  <c r="I138" i="5"/>
  <c r="I137" i="5" s="1"/>
  <c r="H138" i="5"/>
  <c r="G138" i="5"/>
  <c r="F138" i="5"/>
  <c r="F137" i="5" s="1"/>
  <c r="E138" i="5"/>
  <c r="D138" i="5"/>
  <c r="AB137" i="5"/>
  <c r="M137" i="5"/>
  <c r="E137" i="5"/>
  <c r="AN133" i="5"/>
  <c r="AM133" i="5"/>
  <c r="AL133" i="5"/>
  <c r="AB133" i="5"/>
  <c r="AA133" i="5"/>
  <c r="AA126" i="5" s="1"/>
  <c r="Z133" i="5"/>
  <c r="Y133" i="5"/>
  <c r="U133" i="5"/>
  <c r="Q133" i="5"/>
  <c r="Q126" i="5" s="1"/>
  <c r="M133" i="5"/>
  <c r="L133" i="5"/>
  <c r="K133" i="5"/>
  <c r="K126" i="5" s="1"/>
  <c r="J133" i="5"/>
  <c r="I133" i="5"/>
  <c r="H133" i="5"/>
  <c r="G133" i="5"/>
  <c r="G126" i="5" s="1"/>
  <c r="F133" i="5"/>
  <c r="E133" i="5"/>
  <c r="D133" i="5"/>
  <c r="AN130" i="5"/>
  <c r="AM130" i="5"/>
  <c r="AL130" i="5"/>
  <c r="AB130" i="5"/>
  <c r="AA130" i="5"/>
  <c r="Z130" i="5"/>
  <c r="Y130" i="5"/>
  <c r="U130" i="5"/>
  <c r="Q130" i="5"/>
  <c r="M130" i="5"/>
  <c r="L130" i="5"/>
  <c r="K130" i="5"/>
  <c r="J130" i="5"/>
  <c r="I130" i="5"/>
  <c r="H130" i="5"/>
  <c r="G130" i="5"/>
  <c r="F130" i="5"/>
  <c r="E130" i="5"/>
  <c r="D130" i="5"/>
  <c r="AN127" i="5"/>
  <c r="AM127" i="5"/>
  <c r="AL127" i="5"/>
  <c r="AB127" i="5"/>
  <c r="AA127" i="5"/>
  <c r="Z127" i="5"/>
  <c r="Z126" i="5" s="1"/>
  <c r="Y127" i="5"/>
  <c r="Y126" i="5" s="1"/>
  <c r="U127" i="5"/>
  <c r="Q127" i="5"/>
  <c r="M127" i="5"/>
  <c r="L127" i="5"/>
  <c r="L126" i="5" s="1"/>
  <c r="K127" i="5"/>
  <c r="J127" i="5"/>
  <c r="I127" i="5"/>
  <c r="I126" i="5" s="1"/>
  <c r="H127" i="5"/>
  <c r="G127" i="5"/>
  <c r="F127" i="5"/>
  <c r="E127" i="5"/>
  <c r="D127" i="5"/>
  <c r="D126" i="5" s="1"/>
  <c r="J126" i="5"/>
  <c r="AN124" i="5"/>
  <c r="AM124" i="5"/>
  <c r="AL124" i="5"/>
  <c r="AB124" i="5"/>
  <c r="AA124" i="5"/>
  <c r="Z124" i="5"/>
  <c r="Y124" i="5"/>
  <c r="U124" i="5"/>
  <c r="Q124" i="5"/>
  <c r="M124" i="5"/>
  <c r="L124" i="5"/>
  <c r="K124" i="5"/>
  <c r="J124" i="5"/>
  <c r="I124" i="5"/>
  <c r="H124" i="5"/>
  <c r="G124" i="5"/>
  <c r="F124" i="5"/>
  <c r="E124" i="5"/>
  <c r="D124" i="5"/>
  <c r="AN121" i="5"/>
  <c r="AM121" i="5"/>
  <c r="AL121" i="5"/>
  <c r="AB121" i="5"/>
  <c r="AA121" i="5"/>
  <c r="Z121" i="5"/>
  <c r="Y121" i="5"/>
  <c r="U121" i="5"/>
  <c r="Q121" i="5"/>
  <c r="M121" i="5"/>
  <c r="L121" i="5"/>
  <c r="K121" i="5"/>
  <c r="J121" i="5"/>
  <c r="I121" i="5"/>
  <c r="H121" i="5"/>
  <c r="G121" i="5"/>
  <c r="F121" i="5"/>
  <c r="E121" i="5"/>
  <c r="D121" i="5"/>
  <c r="AN109" i="5"/>
  <c r="AM109" i="5"/>
  <c r="AL109" i="5"/>
  <c r="AB109" i="5"/>
  <c r="AA109" i="5"/>
  <c r="Z109" i="5"/>
  <c r="Y109" i="5"/>
  <c r="U109" i="5"/>
  <c r="Q109" i="5"/>
  <c r="M109" i="5"/>
  <c r="L109" i="5"/>
  <c r="K109" i="5"/>
  <c r="J109" i="5"/>
  <c r="J103" i="5" s="1"/>
  <c r="I109" i="5"/>
  <c r="H109" i="5"/>
  <c r="G109" i="5"/>
  <c r="F109" i="5"/>
  <c r="E109" i="5"/>
  <c r="D109" i="5"/>
  <c r="AN104" i="5"/>
  <c r="AN103" i="5" s="1"/>
  <c r="AM104" i="5"/>
  <c r="AL104" i="5"/>
  <c r="AB104" i="5"/>
  <c r="AA104" i="5"/>
  <c r="Z104" i="5"/>
  <c r="Y104" i="5"/>
  <c r="U104" i="5"/>
  <c r="Q104" i="5"/>
  <c r="Q103" i="5" s="1"/>
  <c r="M104" i="5"/>
  <c r="M103" i="5" s="1"/>
  <c r="L104" i="5"/>
  <c r="L103" i="5" s="1"/>
  <c r="K104" i="5"/>
  <c r="J104" i="5"/>
  <c r="I104" i="5"/>
  <c r="I103" i="5" s="1"/>
  <c r="H104" i="5"/>
  <c r="G104" i="5"/>
  <c r="F104" i="5"/>
  <c r="E104" i="5"/>
  <c r="D104" i="5"/>
  <c r="D103" i="5" s="1"/>
  <c r="Y103" i="5"/>
  <c r="U103" i="5"/>
  <c r="E103" i="5"/>
  <c r="AN100" i="5"/>
  <c r="AM100" i="5"/>
  <c r="AL100" i="5"/>
  <c r="AB100" i="5"/>
  <c r="AA100" i="5"/>
  <c r="Z100" i="5"/>
  <c r="Y100" i="5"/>
  <c r="U100" i="5"/>
  <c r="Q100" i="5"/>
  <c r="M100" i="5"/>
  <c r="L100" i="5"/>
  <c r="K100" i="5"/>
  <c r="J100" i="5"/>
  <c r="I100" i="5"/>
  <c r="H100" i="5"/>
  <c r="G100" i="5"/>
  <c r="F100" i="5"/>
  <c r="E100" i="5"/>
  <c r="D100" i="5"/>
  <c r="AN98" i="5"/>
  <c r="AM98" i="5"/>
  <c r="AL98" i="5"/>
  <c r="AB98" i="5"/>
  <c r="AA98" i="5"/>
  <c r="Z98" i="5"/>
  <c r="Y98" i="5"/>
  <c r="U98" i="5"/>
  <c r="Q98" i="5"/>
  <c r="M98" i="5"/>
  <c r="L98" i="5"/>
  <c r="K98" i="5"/>
  <c r="J98" i="5"/>
  <c r="I98" i="5"/>
  <c r="H98" i="5"/>
  <c r="G98" i="5"/>
  <c r="F98" i="5"/>
  <c r="E98" i="5"/>
  <c r="D98" i="5"/>
  <c r="AN88" i="5"/>
  <c r="AM88" i="5"/>
  <c r="AL88" i="5"/>
  <c r="AB88" i="5"/>
  <c r="AA88" i="5"/>
  <c r="Z88" i="5"/>
  <c r="Y88" i="5"/>
  <c r="U88" i="5"/>
  <c r="Q88" i="5"/>
  <c r="M88" i="5"/>
  <c r="L88" i="5"/>
  <c r="K88" i="5"/>
  <c r="J88" i="5"/>
  <c r="I88" i="5"/>
  <c r="H88" i="5"/>
  <c r="G88" i="5"/>
  <c r="F88" i="5"/>
  <c r="E88" i="5"/>
  <c r="D88" i="5"/>
  <c r="AN80" i="5"/>
  <c r="AM80" i="5"/>
  <c r="AL80" i="5"/>
  <c r="AB80" i="5"/>
  <c r="AA80" i="5"/>
  <c r="Z80" i="5"/>
  <c r="Y80" i="5"/>
  <c r="U80" i="5"/>
  <c r="Q80" i="5"/>
  <c r="M80" i="5"/>
  <c r="L80" i="5"/>
  <c r="K80" i="5"/>
  <c r="J80" i="5"/>
  <c r="I80" i="5"/>
  <c r="H80" i="5"/>
  <c r="G80" i="5"/>
  <c r="F80" i="5"/>
  <c r="E80" i="5"/>
  <c r="D80" i="5"/>
  <c r="AN65" i="5"/>
  <c r="AM65" i="5"/>
  <c r="AL65" i="5"/>
  <c r="AB65" i="5"/>
  <c r="AA65" i="5"/>
  <c r="Z65" i="5"/>
  <c r="Y65" i="5"/>
  <c r="U65" i="5"/>
  <c r="Q65" i="5"/>
  <c r="M65" i="5"/>
  <c r="L65" i="5"/>
  <c r="K65" i="5"/>
  <c r="J65" i="5"/>
  <c r="I65" i="5"/>
  <c r="H65" i="5"/>
  <c r="G65" i="5"/>
  <c r="F65" i="5"/>
  <c r="E65" i="5"/>
  <c r="D65" i="5"/>
  <c r="AN61" i="5"/>
  <c r="AN43" i="5" s="1"/>
  <c r="AM61" i="5"/>
  <c r="AL61" i="5"/>
  <c r="AB61" i="5"/>
  <c r="AA61" i="5"/>
  <c r="AA43" i="5" s="1"/>
  <c r="Z61" i="5"/>
  <c r="Y61" i="5"/>
  <c r="U61" i="5"/>
  <c r="U43" i="5" s="1"/>
  <c r="U42" i="5" s="1"/>
  <c r="Q61" i="5"/>
  <c r="Q43" i="5" s="1"/>
  <c r="Q42" i="5" s="1"/>
  <c r="M61" i="5"/>
  <c r="L61" i="5"/>
  <c r="K61" i="5"/>
  <c r="J61" i="5"/>
  <c r="I61" i="5"/>
  <c r="H61" i="5"/>
  <c r="G61" i="5"/>
  <c r="F61" i="5"/>
  <c r="E61" i="5"/>
  <c r="D61" i="5"/>
  <c r="AN45" i="5"/>
  <c r="AM45" i="5"/>
  <c r="AM43" i="5" s="1"/>
  <c r="AL45" i="5"/>
  <c r="AB45" i="5"/>
  <c r="AA45" i="5"/>
  <c r="Z45" i="5"/>
  <c r="Y45" i="5"/>
  <c r="U45" i="5"/>
  <c r="Q45" i="5"/>
  <c r="M45" i="5"/>
  <c r="L45" i="5"/>
  <c r="K45" i="5"/>
  <c r="J45" i="5"/>
  <c r="J43" i="5" s="1"/>
  <c r="J42" i="5" s="1"/>
  <c r="I45" i="5"/>
  <c r="I43" i="5" s="1"/>
  <c r="I42" i="5" s="1"/>
  <c r="H45" i="5"/>
  <c r="G45" i="5"/>
  <c r="F45" i="5"/>
  <c r="E45" i="5"/>
  <c r="E43" i="5" s="1"/>
  <c r="E42" i="5" s="1"/>
  <c r="D45" i="5"/>
  <c r="AL43" i="5"/>
  <c r="Z43" i="5"/>
  <c r="Y43" i="5"/>
  <c r="M43" i="5"/>
  <c r="AN40" i="5"/>
  <c r="AM40" i="5"/>
  <c r="AL40" i="5"/>
  <c r="AB40" i="5"/>
  <c r="AA40" i="5"/>
  <c r="Z40" i="5"/>
  <c r="Y40" i="5"/>
  <c r="U40" i="5"/>
  <c r="Q40" i="5"/>
  <c r="M40" i="5"/>
  <c r="L40" i="5"/>
  <c r="K40" i="5"/>
  <c r="J40" i="5"/>
  <c r="I40" i="5"/>
  <c r="H40" i="5"/>
  <c r="G40" i="5"/>
  <c r="F40" i="5"/>
  <c r="E40" i="5"/>
  <c r="D40" i="5"/>
  <c r="AN38" i="5"/>
  <c r="AM38" i="5"/>
  <c r="AL38" i="5"/>
  <c r="AB38" i="5"/>
  <c r="AA38" i="5"/>
  <c r="Z38" i="5"/>
  <c r="Y38" i="5"/>
  <c r="U38" i="5"/>
  <c r="Q38" i="5"/>
  <c r="M38" i="5"/>
  <c r="L38" i="5"/>
  <c r="K38" i="5"/>
  <c r="J38" i="5"/>
  <c r="I38" i="5"/>
  <c r="H38" i="5"/>
  <c r="G38" i="5"/>
  <c r="F38" i="5"/>
  <c r="E38" i="5"/>
  <c r="D38" i="5"/>
  <c r="AB33" i="5"/>
  <c r="AB32" i="5"/>
  <c r="AB31" i="5"/>
  <c r="AN30" i="5"/>
  <c r="AN25" i="5" s="1"/>
  <c r="AN23" i="5" s="1"/>
  <c r="AM30" i="5"/>
  <c r="AL30" i="5"/>
  <c r="AB30" i="5"/>
  <c r="AA30" i="5"/>
  <c r="AA25" i="5" s="1"/>
  <c r="AA23" i="5" s="1"/>
  <c r="AA22" i="5" s="1"/>
  <c r="Z30" i="5"/>
  <c r="Z25" i="5" s="1"/>
  <c r="Z23" i="5" s="1"/>
  <c r="Y30" i="5"/>
  <c r="U30" i="5"/>
  <c r="Q30" i="5"/>
  <c r="Q25" i="5" s="1"/>
  <c r="Q23" i="5" s="1"/>
  <c r="M30" i="5"/>
  <c r="M25" i="5" s="1"/>
  <c r="M23" i="5" s="1"/>
  <c r="L30" i="5"/>
  <c r="L25" i="5" s="1"/>
  <c r="L23" i="5" s="1"/>
  <c r="K30" i="5"/>
  <c r="J30" i="5"/>
  <c r="I30" i="5"/>
  <c r="H30" i="5"/>
  <c r="G30" i="5"/>
  <c r="G25" i="5" s="1"/>
  <c r="G23" i="5" s="1"/>
  <c r="G22" i="5" s="1"/>
  <c r="F30" i="5"/>
  <c r="F25" i="5" s="1"/>
  <c r="F23" i="5" s="1"/>
  <c r="E30" i="5"/>
  <c r="D30" i="5"/>
  <c r="D25" i="5" s="1"/>
  <c r="D23" i="5" s="1"/>
  <c r="AB29" i="5"/>
  <c r="AB28" i="5"/>
  <c r="AB25" i="5" s="1"/>
  <c r="AB23" i="5" s="1"/>
  <c r="AB27" i="5"/>
  <c r="AB26" i="5"/>
  <c r="AM25" i="5"/>
  <c r="AL25" i="5"/>
  <c r="AL23" i="5" s="1"/>
  <c r="Y25" i="5"/>
  <c r="Y23" i="5" s="1"/>
  <c r="U25" i="5"/>
  <c r="U23" i="5" s="1"/>
  <c r="K25" i="5"/>
  <c r="J25" i="5"/>
  <c r="J23" i="5" s="1"/>
  <c r="I25" i="5"/>
  <c r="I23" i="5" s="1"/>
  <c r="E25" i="5"/>
  <c r="E23" i="5" s="1"/>
  <c r="AM23" i="5"/>
  <c r="K23" i="5"/>
  <c r="K22" i="5" s="1"/>
  <c r="AH19" i="5"/>
  <c r="AJ19" i="5" s="1"/>
  <c r="AK19" i="5" s="1"/>
  <c r="AH18" i="5"/>
  <c r="AJ18" i="5" s="1"/>
  <c r="AK18" i="5" s="1"/>
  <c r="AH17" i="5"/>
  <c r="AJ17" i="5" s="1"/>
  <c r="AK17" i="5" s="1"/>
  <c r="AN16" i="5"/>
  <c r="AN11" i="5" s="1"/>
  <c r="AM16" i="5"/>
  <c r="AM11" i="5" s="1"/>
  <c r="AL16" i="5"/>
  <c r="AL11" i="5" s="1"/>
  <c r="AI16" i="5"/>
  <c r="AG16" i="5"/>
  <c r="AF16" i="5"/>
  <c r="AB16" i="5"/>
  <c r="AB11" i="5" s="1"/>
  <c r="AA16" i="5"/>
  <c r="AA11" i="5" s="1"/>
  <c r="Z16" i="5"/>
  <c r="Z11" i="5" s="1"/>
  <c r="Y16" i="5"/>
  <c r="U16" i="5"/>
  <c r="U11" i="5" s="1"/>
  <c r="Q16" i="5"/>
  <c r="O16" i="5"/>
  <c r="N16" i="5"/>
  <c r="M16" i="5"/>
  <c r="M11" i="5" s="1"/>
  <c r="L16" i="5"/>
  <c r="L11" i="5" s="1"/>
  <c r="K16" i="5"/>
  <c r="K11" i="5" s="1"/>
  <c r="J16" i="5"/>
  <c r="I16" i="5"/>
  <c r="H16" i="5"/>
  <c r="G16" i="5"/>
  <c r="G11" i="5" s="1"/>
  <c r="F16" i="5"/>
  <c r="E16" i="5"/>
  <c r="D16" i="5"/>
  <c r="D11" i="5" s="1"/>
  <c r="AH15" i="5"/>
  <c r="AJ15" i="5" s="1"/>
  <c r="AK15" i="5" s="1"/>
  <c r="AH14" i="5"/>
  <c r="AJ14" i="5" s="1"/>
  <c r="AK14" i="5" s="1"/>
  <c r="AH13" i="5"/>
  <c r="AJ13" i="5" s="1"/>
  <c r="AK13" i="5" s="1"/>
  <c r="AH12" i="5"/>
  <c r="AJ12" i="5" s="1"/>
  <c r="AK12" i="5" s="1"/>
  <c r="AI11" i="5"/>
  <c r="AG11" i="5"/>
  <c r="Y11" i="5"/>
  <c r="Q11" i="5"/>
  <c r="J11" i="5"/>
  <c r="I11" i="5"/>
  <c r="F11" i="5"/>
  <c r="E11" i="5"/>
  <c r="N23" i="5" l="1"/>
  <c r="AE23" i="5"/>
  <c r="P22" i="5"/>
  <c r="O25" i="5"/>
  <c r="AD25" i="5" s="1"/>
  <c r="AC25" i="5"/>
  <c r="L209" i="5"/>
  <c r="U209" i="5"/>
  <c r="H11" i="5"/>
  <c r="AA42" i="5"/>
  <c r="AF246" i="5"/>
  <c r="AG246" i="5" s="1"/>
  <c r="AJ246" i="5"/>
  <c r="AI141" i="5"/>
  <c r="AK141" i="5"/>
  <c r="G43" i="5"/>
  <c r="AB43" i="5"/>
  <c r="AB42" i="5" s="1"/>
  <c r="AA103" i="5"/>
  <c r="D144" i="5"/>
  <c r="H144" i="5"/>
  <c r="E144" i="5"/>
  <c r="F144" i="5"/>
  <c r="Q167" i="5"/>
  <c r="AN167" i="5"/>
  <c r="F189" i="5"/>
  <c r="F210" i="5"/>
  <c r="J210" i="5"/>
  <c r="AA210" i="5"/>
  <c r="Y225" i="5"/>
  <c r="AL225" i="5"/>
  <c r="H234" i="5"/>
  <c r="G237" i="5"/>
  <c r="K237" i="5"/>
  <c r="AB237" i="5"/>
  <c r="AB209" i="5" s="1"/>
  <c r="P24" i="5"/>
  <c r="AE24" i="5" s="1"/>
  <c r="AI238" i="5"/>
  <c r="AK238" i="5" s="1"/>
  <c r="AI198" i="5"/>
  <c r="AK198" i="5" s="1"/>
  <c r="AK98" i="5"/>
  <c r="AI30" i="5"/>
  <c r="AK30" i="5" s="1"/>
  <c r="AI244" i="5"/>
  <c r="AK244" i="5" s="1"/>
  <c r="AI205" i="5"/>
  <c r="AK205" i="5" s="1"/>
  <c r="AK26" i="5"/>
  <c r="AK242" i="5"/>
  <c r="AI247" i="5"/>
  <c r="AK247" i="5" s="1"/>
  <c r="AI232" i="5"/>
  <c r="AK232" i="5" s="1"/>
  <c r="AK133" i="5"/>
  <c r="AK65" i="5"/>
  <c r="AN42" i="5"/>
  <c r="AK235" i="5"/>
  <c r="K43" i="5"/>
  <c r="E126" i="5"/>
  <c r="M126" i="5"/>
  <c r="F126" i="5"/>
  <c r="G137" i="5"/>
  <c r="H137" i="5"/>
  <c r="L144" i="5"/>
  <c r="I144" i="5"/>
  <c r="J144" i="5"/>
  <c r="H25" i="5"/>
  <c r="L43" i="5"/>
  <c r="L42" i="5" s="1"/>
  <c r="G103" i="5"/>
  <c r="K103" i="5"/>
  <c r="AB103" i="5"/>
  <c r="H103" i="5"/>
  <c r="AL103" i="5"/>
  <c r="AL42" i="5" s="1"/>
  <c r="AN126" i="5"/>
  <c r="AL137" i="5"/>
  <c r="AM144" i="5"/>
  <c r="G167" i="5"/>
  <c r="K167" i="5"/>
  <c r="U167" i="5"/>
  <c r="AB167" i="5"/>
  <c r="G210" i="5"/>
  <c r="K210" i="5"/>
  <c r="Y210" i="5"/>
  <c r="Y209" i="5" s="1"/>
  <c r="H225" i="5"/>
  <c r="H209" i="5" s="1"/>
  <c r="E225" i="5"/>
  <c r="E209" i="5" s="1"/>
  <c r="I225" i="5"/>
  <c r="M225" i="5"/>
  <c r="M209" i="5" s="1"/>
  <c r="D237" i="5"/>
  <c r="D209" i="5" s="1"/>
  <c r="H237" i="5"/>
  <c r="L237" i="5"/>
  <c r="H249" i="5"/>
  <c r="AK207" i="5"/>
  <c r="AK182" i="5"/>
  <c r="AK151" i="5"/>
  <c r="AK130" i="5"/>
  <c r="AK109" i="5"/>
  <c r="AH25" i="5"/>
  <c r="AF25" i="5"/>
  <c r="AJ25" i="5"/>
  <c r="AI25" i="5" s="1"/>
  <c r="AI228" i="5"/>
  <c r="AK228" i="5"/>
  <c r="AI174" i="5"/>
  <c r="AK174" i="5" s="1"/>
  <c r="AI148" i="5"/>
  <c r="AK148" i="5" s="1"/>
  <c r="AI127" i="5"/>
  <c r="AK127" i="5" s="1"/>
  <c r="AK190" i="5"/>
  <c r="AK168" i="5"/>
  <c r="AI200" i="5"/>
  <c r="AK200" i="5" s="1"/>
  <c r="AK100" i="5"/>
  <c r="M42" i="5"/>
  <c r="H126" i="5"/>
  <c r="AM209" i="5"/>
  <c r="AI230" i="5"/>
  <c r="AK230" i="5" s="1"/>
  <c r="AH103" i="5"/>
  <c r="AG103" i="5" s="1"/>
  <c r="AH104" i="5"/>
  <c r="AG104" i="5" s="1"/>
  <c r="AK80" i="5"/>
  <c r="AI240" i="5"/>
  <c r="AK240" i="5" s="1"/>
  <c r="AK210" i="5"/>
  <c r="AM22" i="5"/>
  <c r="Y42" i="5"/>
  <c r="Z103" i="5"/>
  <c r="Z42" i="5" s="1"/>
  <c r="U126" i="5"/>
  <c r="AB126" i="5"/>
  <c r="AL126" i="5"/>
  <c r="AM126" i="5"/>
  <c r="AA144" i="5"/>
  <c r="AN144" i="5"/>
  <c r="U144" i="5"/>
  <c r="AL144" i="5"/>
  <c r="M144" i="5"/>
  <c r="D167" i="5"/>
  <c r="H167" i="5"/>
  <c r="L167" i="5"/>
  <c r="Y167" i="5"/>
  <c r="AL210" i="5"/>
  <c r="I210" i="5"/>
  <c r="I209" i="5" s="1"/>
  <c r="Q225" i="5"/>
  <c r="Q209" i="5" s="1"/>
  <c r="AM237" i="5"/>
  <c r="AJ237" i="5"/>
  <c r="AF237" i="5"/>
  <c r="AG237" i="5" s="1"/>
  <c r="AJ171" i="5"/>
  <c r="AF171" i="5"/>
  <c r="AG171" i="5" s="1"/>
  <c r="AK138" i="5"/>
  <c r="AK104" i="5"/>
  <c r="AK88" i="5"/>
  <c r="AH26" i="5"/>
  <c r="AG26" i="5" s="1"/>
  <c r="AF249" i="5"/>
  <c r="AG249" i="5" s="1"/>
  <c r="AJ249" i="5"/>
  <c r="AI226" i="5"/>
  <c r="AK226" i="5" s="1"/>
  <c r="AH189" i="5"/>
  <c r="AJ189" i="5"/>
  <c r="AI189" i="5" s="1"/>
  <c r="AK189" i="5" s="1"/>
  <c r="AF189" i="5"/>
  <c r="AK145" i="5"/>
  <c r="AK40" i="5"/>
  <c r="AI184" i="5"/>
  <c r="AK184" i="5" s="1"/>
  <c r="AK160" i="5"/>
  <c r="AI144" i="5"/>
  <c r="AK144" i="5" s="1"/>
  <c r="AF126" i="5"/>
  <c r="AG126" i="5" s="1"/>
  <c r="AJ126" i="5"/>
  <c r="AI126" i="5" s="1"/>
  <c r="AK38" i="5"/>
  <c r="AI103" i="5"/>
  <c r="AK103" i="5" s="1"/>
  <c r="AI137" i="5"/>
  <c r="AK137" i="5" s="1"/>
  <c r="AI45" i="5"/>
  <c r="AK45" i="5" s="1"/>
  <c r="AJ43" i="5"/>
  <c r="AI43" i="5" s="1"/>
  <c r="AF43" i="5"/>
  <c r="AK61" i="5"/>
  <c r="P42" i="5"/>
  <c r="N42" i="5" s="1"/>
  <c r="O42" i="5" s="1"/>
  <c r="N43" i="5"/>
  <c r="O43" i="5" s="1"/>
  <c r="D189" i="5"/>
  <c r="D43" i="5"/>
  <c r="D42" i="5" s="1"/>
  <c r="F103" i="5"/>
  <c r="F43" i="5"/>
  <c r="H189" i="5"/>
  <c r="H43" i="5"/>
  <c r="D24" i="5"/>
  <c r="D22" i="5"/>
  <c r="L22" i="5"/>
  <c r="L24" i="5"/>
  <c r="E24" i="5"/>
  <c r="E22" i="5"/>
  <c r="E21" i="5" s="1"/>
  <c r="U24" i="5"/>
  <c r="U22" i="5"/>
  <c r="U21" i="5" s="1"/>
  <c r="U20" i="5" s="1"/>
  <c r="AN24" i="5"/>
  <c r="AN22" i="5"/>
  <c r="F24" i="5"/>
  <c r="F22" i="5"/>
  <c r="Q24" i="5"/>
  <c r="Q22" i="5"/>
  <c r="Q21" i="5" s="1"/>
  <c r="AF11" i="5"/>
  <c r="AH11" i="5" s="1"/>
  <c r="AJ11" i="5" s="1"/>
  <c r="AK11" i="5" s="1"/>
  <c r="AH16" i="5"/>
  <c r="AJ16" i="5" s="1"/>
  <c r="AK16" i="5" s="1"/>
  <c r="I24" i="5"/>
  <c r="I22" i="5"/>
  <c r="I21" i="5" s="1"/>
  <c r="Y24" i="5"/>
  <c r="Y22" i="5"/>
  <c r="Y21" i="5" s="1"/>
  <c r="Y20" i="5" s="1"/>
  <c r="J22" i="5"/>
  <c r="J21" i="5" s="1"/>
  <c r="J24" i="5"/>
  <c r="Z22" i="5"/>
  <c r="Z24" i="5"/>
  <c r="AL24" i="5"/>
  <c r="AL22" i="5"/>
  <c r="AB24" i="5"/>
  <c r="AB22" i="5"/>
  <c r="M24" i="5"/>
  <c r="M22" i="5"/>
  <c r="G24" i="5"/>
  <c r="AA24" i="5"/>
  <c r="AM24" i="5"/>
  <c r="K137" i="5"/>
  <c r="AA137" i="5"/>
  <c r="L189" i="5"/>
  <c r="AB189" i="5"/>
  <c r="AM103" i="5"/>
  <c r="AM42" i="5" s="1"/>
  <c r="AM21" i="5" s="1"/>
  <c r="AM20" i="5" s="1"/>
  <c r="K24" i="5"/>
  <c r="AN209" i="5"/>
  <c r="G189" i="5"/>
  <c r="K189" i="5"/>
  <c r="AA189" i="5"/>
  <c r="AM189" i="5"/>
  <c r="G209" i="5"/>
  <c r="K209" i="5"/>
  <c r="AA209" i="5"/>
  <c r="F225" i="5"/>
  <c r="F209" i="5" s="1"/>
  <c r="J225" i="5"/>
  <c r="Z225" i="5"/>
  <c r="Z209" i="5" s="1"/>
  <c r="N22" i="5" l="1"/>
  <c r="AE22" i="5"/>
  <c r="O23" i="5"/>
  <c r="AD23" i="5" s="1"/>
  <c r="AC23" i="5"/>
  <c r="AG189" i="5"/>
  <c r="N24" i="5"/>
  <c r="G13" i="6"/>
  <c r="AG25" i="5"/>
  <c r="AA21" i="5"/>
  <c r="AA20" i="5" s="1"/>
  <c r="Z21" i="5"/>
  <c r="AJ209" i="5"/>
  <c r="AF209" i="5"/>
  <c r="AG209" i="5" s="1"/>
  <c r="AF23" i="5"/>
  <c r="AJ23" i="5"/>
  <c r="AI23" i="5" s="1"/>
  <c r="M21" i="5"/>
  <c r="M20" i="5" s="1"/>
  <c r="I20" i="5"/>
  <c r="Q20" i="5"/>
  <c r="AN21" i="5"/>
  <c r="AN20" i="5" s="1"/>
  <c r="E20" i="5"/>
  <c r="AK126" i="5"/>
  <c r="AJ167" i="5"/>
  <c r="AF167" i="5"/>
  <c r="AG167" i="5" s="1"/>
  <c r="H23" i="5"/>
  <c r="AL209" i="5"/>
  <c r="G42" i="5"/>
  <c r="G21" i="5" s="1"/>
  <c r="G20" i="5" s="1"/>
  <c r="H42" i="5"/>
  <c r="AK25" i="5"/>
  <c r="AL21" i="5"/>
  <c r="AL20" i="5" s="1"/>
  <c r="L21" i="5"/>
  <c r="L20" i="5" s="1"/>
  <c r="AI237" i="5"/>
  <c r="AK237" i="5" s="1"/>
  <c r="J209" i="5"/>
  <c r="J20" i="5" s="1"/>
  <c r="P21" i="5"/>
  <c r="AI249" i="5"/>
  <c r="AK249" i="5" s="1"/>
  <c r="AI171" i="5"/>
  <c r="AK171" i="5" s="1"/>
  <c r="AI246" i="5"/>
  <c r="AK246" i="5" s="1"/>
  <c r="K42" i="5"/>
  <c r="K21" i="5" s="1"/>
  <c r="K20" i="5" s="1"/>
  <c r="AH43" i="5"/>
  <c r="AK43" i="5"/>
  <c r="AG43" i="5"/>
  <c r="AF42" i="5"/>
  <c r="AJ42" i="5"/>
  <c r="AI42" i="5" s="1"/>
  <c r="D21" i="5"/>
  <c r="D20" i="5" s="1"/>
  <c r="F42" i="5"/>
  <c r="F21" i="5" s="1"/>
  <c r="F20" i="5" s="1"/>
  <c r="AB21" i="5"/>
  <c r="AB20" i="5" s="1"/>
  <c r="Z20" i="5"/>
  <c r="O24" i="5" l="1"/>
  <c r="AD24" i="5" s="1"/>
  <c r="AC24" i="5"/>
  <c r="N21" i="5"/>
  <c r="AE21" i="5"/>
  <c r="O22" i="5"/>
  <c r="AD22" i="5" s="1"/>
  <c r="AC22" i="5"/>
  <c r="P20" i="5"/>
  <c r="AJ22" i="5"/>
  <c r="AF22" i="5"/>
  <c r="AH23" i="5"/>
  <c r="AG23" i="5" s="1"/>
  <c r="H24" i="5"/>
  <c r="H22" i="5"/>
  <c r="AF24" i="5"/>
  <c r="AJ24" i="5"/>
  <c r="AI24" i="5" s="1"/>
  <c r="AI167" i="5"/>
  <c r="AK167" i="5" s="1"/>
  <c r="AK23" i="5"/>
  <c r="AI209" i="5"/>
  <c r="AK209" i="5" s="1"/>
  <c r="AK42" i="5"/>
  <c r="AH42" i="5"/>
  <c r="AG42" i="5" s="1"/>
  <c r="N20" i="5" l="1"/>
  <c r="AE20" i="5"/>
  <c r="O21" i="5"/>
  <c r="AD21" i="5" s="1"/>
  <c r="AC21" i="5"/>
  <c r="AH22" i="5"/>
  <c r="AG22" i="5" s="1"/>
  <c r="AH24" i="5"/>
  <c r="AG24" i="5" s="1"/>
  <c r="H21" i="5"/>
  <c r="AJ21" i="5"/>
  <c r="AI21" i="5" s="1"/>
  <c r="AK21" i="5" s="1"/>
  <c r="AF21" i="5"/>
  <c r="AK24" i="5"/>
  <c r="AI22" i="5"/>
  <c r="AK22" i="5" s="1"/>
  <c r="O20" i="5" l="1"/>
  <c r="AD20" i="5" s="1"/>
  <c r="AC20" i="5"/>
  <c r="H20" i="5"/>
  <c r="AJ20" i="5"/>
  <c r="AF20" i="5"/>
  <c r="AH21" i="5"/>
  <c r="AG21" i="5" s="1"/>
  <c r="AI20" i="5" l="1"/>
  <c r="AK20" i="5" s="1"/>
  <c r="AH20" i="5"/>
  <c r="AG20" i="5" s="1"/>
</calcChain>
</file>

<file path=xl/sharedStrings.xml><?xml version="1.0" encoding="utf-8"?>
<sst xmlns="http://schemas.openxmlformats.org/spreadsheetml/2006/main" count="668" uniqueCount="358">
  <si>
    <t>հազ. դրամ</t>
  </si>
  <si>
    <t>2020 թ. փաստացի կատարողական (պետական բյուջե)</t>
  </si>
  <si>
    <t>փոփոխություններ բազային բյուջեում</t>
  </si>
  <si>
    <t>Ամփոփ</t>
  </si>
  <si>
    <t>1 կիսամյակ</t>
  </si>
  <si>
    <t>2 կիսամյակ</t>
  </si>
  <si>
    <t>տարեկան</t>
  </si>
  <si>
    <t>միավոր</t>
  </si>
  <si>
    <t xml:space="preserve"> Շահառուների միջին տարեկան թիվը**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</si>
  <si>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</si>
  <si>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</si>
  <si>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</si>
  <si>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</si>
  <si>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</si>
  <si>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</si>
  <si>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t>վերապատրաստվողների գծով</t>
  </si>
  <si>
    <t xml:space="preserve"> որից` 1.15/սկսած 01.07.2015թ. 1.2/ գործակցով հաշվարկից ավել ստացողներ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</si>
  <si>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</si>
  <si>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</si>
  <si>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</si>
  <si>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</si>
  <si>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</si>
  <si>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</si>
  <si>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</si>
  <si>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</si>
  <si>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</si>
  <si>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</si>
  <si>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2020թ. փաստացի կատարողական (այլ աղբյուրներ)</t>
  </si>
  <si>
    <t>2021 թ. փաստացի կատարողական (պետական բյուջե)</t>
  </si>
  <si>
    <t>2021 թ. փաստացի կատարողական (այլ աղբյուրներ)</t>
  </si>
  <si>
    <t>2022 թ. հաստատված պետական  բյուջե</t>
  </si>
  <si>
    <t>2022 թ. հաստատված (այլ աղբյուրներ)</t>
  </si>
  <si>
    <t>2022-2024 թթ ՄԺԾԾ հաստատված</t>
  </si>
  <si>
    <t>2023-2025թթ ՄԺԾԾ (հայտ-տեղեկատվություն) չափաքանակ</t>
  </si>
  <si>
    <t>2023-2025թթ ՄԺԾԾ  չափաքանակ</t>
  </si>
  <si>
    <t>2023 ØÄÌÌ Ð²Úî ծրագրվող տարվա բազային բյուջե***</t>
  </si>
  <si>
    <t>2023 ØÄÌÌ Ð²Úî (այլ աղբյուրներից)</t>
  </si>
  <si>
    <t>2024 ØÄÌÌ Ð²Úî ծրագրվող տարվա բազային բյուջե***</t>
  </si>
  <si>
    <t>2024 ØÄÌÌ Ð²Úî (այլ աղբյուրներից)</t>
  </si>
  <si>
    <t>2025 ØÄÌÌ Ð²Úî ծրագրվող տարվա բազային բյուջե***</t>
  </si>
  <si>
    <t>2025 ØÄÌÌ Ð²Úî (այլ աղբյուրներից)</t>
  </si>
  <si>
    <t>2023-2025 ØÄÌÌ  (նախագիծ-հաստատված) ծրագրվող տարվա բազային բյուջե***</t>
  </si>
  <si>
    <t>1-ÇÝ »é³ÙëÛ³Ï</t>
  </si>
  <si>
    <t>2-ñ¹ »é³ÙëÛ³Ï</t>
  </si>
  <si>
    <t>1-ÇÝ ÏÇë³ÙÛ³Ï</t>
  </si>
  <si>
    <t>3-ñ¹ »é³ÙëÛ³Ï</t>
  </si>
  <si>
    <t>9-Á ³ÙÇë</t>
  </si>
  <si>
    <t>4-ñ¹ »é³ÙëÛ³Ï</t>
  </si>
  <si>
    <t>2023 բյուջետային Ð²Úî (այլ աղբյուրներից)</t>
  </si>
  <si>
    <t>Ըստ առանձին ՊՈԱԿ-ների ("Նորք" հիմնադրամի և Ազգային ինստիտուտի դեպքում` ըստ առանձին բաղադրիչների)</t>
  </si>
  <si>
    <t>Լրացնել ըստ տնտեսագիտական դասակարգման հոդվածների հաշվարկման համար հիմք հանդիսացող գործոնների (քանակ, գին և այլն) իրավական կամ այլ հիմնավորումները</t>
  </si>
  <si>
    <t>*Ð²Þì²ðÎ</t>
  </si>
  <si>
    <t>òàôò²ÜÆÞÜºðÀ</t>
  </si>
  <si>
    <t>â³÷Ç ÙÇ³íáñÁ</t>
  </si>
  <si>
    <t>Ð³Ù³ñ</t>
  </si>
  <si>
    <t>Ðá¹í³ÍÇ ³Ýí³ÝáõÙ</t>
  </si>
  <si>
    <t>ÐÇÙÝ³ñÏÝ»ñÇ ÃÇíÁ</t>
  </si>
  <si>
    <t>ÙÇ³íáñ</t>
  </si>
  <si>
    <t>մարդ/օրերի թիվը</t>
  </si>
  <si>
    <t>Ù³ñ¹</t>
  </si>
  <si>
    <t>ԱßË. ÙÇç. ï³ñ.Ãí³ù, ÝáõÛÝ ÃíáõÙ</t>
  </si>
  <si>
    <t>ÀÜ¸²ØºÜÀ Ì²Êêºð</t>
  </si>
  <si>
    <t>Ñ³½.¹ñ.</t>
  </si>
  <si>
    <t>ÀÜÂ²òÆÎ Ì²Êêºð</t>
  </si>
  <si>
    <t>²ÞÊ²î²ÜøÆ ì²ðÒ²îðàôÂÚàôÜ</t>
  </si>
  <si>
    <t>¸ñ³Ùáí í×³ñíáÕ ³ßË³ï³í³ñÓ»ñ ¨ Ñ³í»É³í×³ñÝ»ñ</t>
  </si>
  <si>
    <t xml:space="preserve">Ù»Ï ³ßË³ïáÕÇ ÙÇçÇÝ ³Ùë³Ï³Ý ³ßË³ï³í³ñÓÁ </t>
  </si>
  <si>
    <t xml:space="preserve"> ²ßË³ïáÕÝ»ñÇ ³ßË³ï³í³ñÓ»ñ ¨ Ñ³í»É³í×³ñÝ»ñ, ներառյալ եկամտային հարկը</t>
  </si>
  <si>
    <t>- ä³ñ·¨³ïñáõÙÝ»ñ, ¹ñ³Ù³Ï³Ý Ëñ³ËáõëáõÙÝ»ñ ¨ Ñ³ïáõÏ í×³ñÝ»ñ</t>
  </si>
  <si>
    <t>- ø³Õ³ù³óÇ³Ï³Ý, ¹³ï³Ï³Ý ¨ å»ï³Ï³Ý ³ÛÉ Í³é³ÛáÕÝ»ñÇ å³ñ·¨³ïñáõÙ</t>
  </si>
  <si>
    <t xml:space="preserve"> - ÐÐ ýÇÝ³ÝëÝ»ñÇ ¨ ¿ÏáÝáÙÇÏ³ÛÇ Ý³Ë³ñ³ñáõÃÛ³Ý, Ñ³ñÏ³ÛÇÝ ¨ Ù³ùë³ÛÇÝ Ù³ñÙÇÝÝ»ñÇ ³ßË³ïáÕÝ»ñÇ å³ñ·¨³ïñáõÙ`§ÐÐ µÛáõç»ï³ÛÇÝ Ñ³Ù³Ï³ñ·Ç Ù³ëÇÝ¦ ûñ»ÝùÇ Ñ³Ù³Ó³ÛÝ</t>
  </si>
  <si>
    <t>- ²ÛÉ í³ñÓ³ïñáõÃÛáõÝÝ»ñ</t>
  </si>
  <si>
    <t>´Ý»Õ»Ý ³ßË³ï³í³ñÓ»ñ ¨ Ñ³í»É³í×³ñÝ»ñ</t>
  </si>
  <si>
    <t>- ´Ý»Õ»Ý ³ßË³ï³í³ñÓ»ñ ¨ Ñ³í»É³í×³ñÝ»ñ</t>
  </si>
  <si>
    <t xml:space="preserve">ö³ëï³óÇ ëáóÇ³É³Ï³Ý ³å³ÑáíáõÃÛ³Ý í×³ñÝ»ñ </t>
  </si>
  <si>
    <t xml:space="preserve"> êáóÇ³É³ÏÝ ³å³ÑáíáõÃÛ³Ý í×³ñÝ»ñ </t>
  </si>
  <si>
    <t>Ì²è²ÚàôÂÚàôÜÜºðÆ ºì ²äð²ÜøÜºðÆ Òºèø´ºðàôØ</t>
  </si>
  <si>
    <t>Þ³ñáõÝ³Ï³Ï³Ý Í³Ëë»ñ</t>
  </si>
  <si>
    <t>- ¶áñÍ³éÝ³Ï³Ý ¨ µ³ÝÏ³ÛÇÝ Í³é³ÛáõÃÛáõÝÝ»ñÇ Í³Ëë»ñ</t>
  </si>
  <si>
    <t xml:space="preserve"> - ¾Ý»ñ·»ïÇÏ Í³é³ÛáõÃÛáõÝÝ»ñ, ÝáõÛÝ ÃíáõÙ</t>
  </si>
  <si>
    <t xml:space="preserve"> ¿É»Ïïñ³¿Ý»ñ·Ç³ÛÇ Í³ËëÁ</t>
  </si>
  <si>
    <t xml:space="preserve"> -ß»Ýù»ñÇ Éáõë³íáñíáÕ Ù³Ï»ñ»ëÁ</t>
  </si>
  <si>
    <t>ù³é.Ù.</t>
  </si>
  <si>
    <t xml:space="preserve"> -¿É.ë³ñù³íáñáõÙÝ»ñÇ ÃÇíÁ,³Û¹ ÃíáõÙ</t>
  </si>
  <si>
    <t>ÙÇ³í.</t>
  </si>
  <si>
    <t>Ñ³Ù³ñ·ÇãÝ»ñ</t>
  </si>
  <si>
    <t xml:space="preserve"> - ¿É.ë³ñù³íáñáõÙÝ»ñÇ Ñ½áñáõÃÛáõÝÁ</t>
  </si>
  <si>
    <t>Ïíï.</t>
  </si>
  <si>
    <t xml:space="preserve"> -û·ï³·áñÍí³Í ¿É.¿Ý»ñ·Ç³ÛÇ ã³÷³ù³Ý³ÏÁ</t>
  </si>
  <si>
    <t>Ïíï/Å.</t>
  </si>
  <si>
    <t xml:space="preserve"> - ¿Ý»ñ·»ïÇÏ Í³é³ÛáõÃÝáõÝÝ»ñáõÙ í³é»ÉÇùÇ ¨ ç»éáõóÙ³Ý Í³Ëë»ñ</t>
  </si>
  <si>
    <t>·³½Ç Í³í³ÉÁ</t>
  </si>
  <si>
    <t>Ëáñ.Ù.</t>
  </si>
  <si>
    <t xml:space="preserve">¹Ç½. í³é»ÉÇù Í³í³ÉÁ </t>
  </si>
  <si>
    <t>ÉÇïñ</t>
  </si>
  <si>
    <t>í»é»É³÷³ÛïÇ Í³í³ÉÁ</t>
  </si>
  <si>
    <t xml:space="preserve"> -ß»Ýù»ñÇ ï³ù³óíáÕ Ù³Ï»ñ»ëÁ,³Û¹ Ãí.</t>
  </si>
  <si>
    <t>ù³é.Ù</t>
  </si>
  <si>
    <t>ç»éáõóÙ³Ùµ</t>
  </si>
  <si>
    <t>í³é³ñ³ÝÝ»ñáí</t>
  </si>
  <si>
    <t>³ÛÉ »Õ³Ý³ÏÝ»ñáí</t>
  </si>
  <si>
    <t>í³é³ñ³ÝÝ»ñÇ ù³Ý³ÏÁ</t>
  </si>
  <si>
    <t>Ñ³ï.</t>
  </si>
  <si>
    <t>ÎáÙáõÝ³É Í³é³ÛáõÃÛáõÝÝ»ñ, ³Û¹ ÃíáõÙ</t>
  </si>
  <si>
    <t xml:space="preserve"> -çñÙáõÕ-ÏáÛáõÕáõó û·ïí»Éáõ í×³ñ</t>
  </si>
  <si>
    <t>û·ï³·áñÍíáÕ çñÇ ù³Ý³ÏÁ</t>
  </si>
  <si>
    <t>³ÛÉ ÏáÙáõÝ³É Í³Ëë»ñ</t>
  </si>
  <si>
    <t xml:space="preserve"> - Î³åÇ Í³é³ÛáõÃÛáõÝÝ»ñ, ³Û¹ ÃíáõÙ</t>
  </si>
  <si>
    <t>³µáÝ»Ýï³ÛÇÝ í×³ñ</t>
  </si>
  <si>
    <t>ñáå»³í×³ñÇ ·áõÙ³ñÁ</t>
  </si>
  <si>
    <t xml:space="preserve"> -ÙÇçù³Õ³ù³ÛÇÝ Ëáë³Ïó.·áõÙ³ñÁ</t>
  </si>
  <si>
    <t>µçç³ÛÇÝ Ñ»é³Ëáë³Ï³åÇ í×³ñ</t>
  </si>
  <si>
    <t xml:space="preserve">ÆÝï»ñÝ»ï </t>
  </si>
  <si>
    <t>Æñï»Ï</t>
  </si>
  <si>
    <t>÷áëï³ÛÇÝ Í³é³ÛáõÃÛáõÝÝ»ñÇ í×³ñ</t>
  </si>
  <si>
    <t>Ï³åÇ ³ÛÉ Í³é³ÛáõÃÛáõÝÝ»ñÇ Í³Ëë»ñ</t>
  </si>
  <si>
    <t xml:space="preserve"> -Ï³åÇ ÙÇ³í.ÃÇíÁ  </t>
  </si>
  <si>
    <t>- ²å³Ñáí³·ñ³Ï³Ý Í³Ëë»ñ</t>
  </si>
  <si>
    <t>- ¶áõÛùÇ ¨ ë³ñù³íáñáõÙÝ»ñÇ í³ñÓ³Ï³ÉáõÃÛáõÝ</t>
  </si>
  <si>
    <t>Ù»Ï ÙÇ³íáñÇ ÙÇçÇÝ ³ñÅ»ùÁ</t>
  </si>
  <si>
    <t xml:space="preserve"> ÙÇ³í.ÃÇíÁ  </t>
  </si>
  <si>
    <t>- ²ñï³·»ñ³ï»ëã³Ï³Ý Í³Ëë»ñ</t>
  </si>
  <si>
    <t>¶áñÍáõÕáõÙÝ»ñÇ ¨ ßñç³·³ÛáõÃÛáõÝÝ»ñÇ Í³Ëë»ñ</t>
  </si>
  <si>
    <t>- Ü»ñùÇÝ ·áñÍáõÕáõÙÝ»ñ</t>
  </si>
  <si>
    <t xml:space="preserve"> -·áñÍáõÕ.¨ Í³é.áõÕ¨áñáõÃ. ù³Ý³ÏÁ</t>
  </si>
  <si>
    <t>ÝáõÛÝÁ Ù»Ï ³ßË³ïáÕÇ Ñ³ßíáí</t>
  </si>
  <si>
    <t>- ²ñï³ë³ÑÙ³ÝÛ³Ý ·áñÍáõÕáõÙÝ»ñÇ ·Íáí Í³Ëë»ñ</t>
  </si>
  <si>
    <t>- ²ÛÉ ïñ³Ýëåáñï³ÛÇÝ Í³Ëë»ñ</t>
  </si>
  <si>
    <t>ä³ÛÙ³Ý³·ñ³ÛÇÝ ³ÛÉ Í³é³ÛáõÃÛáõÝÝ»ñÇ Ó»éùµ»ñáõÙ</t>
  </si>
  <si>
    <t>- ì³ñã³Ï³Ý Í³é³ÛáõÃÛáõÝÝ»ñ</t>
  </si>
  <si>
    <t>- Ð³Ù³Ï³ñ·ã³ÛÇÝ Í³é³ÛáõÃÛáõÝÝ»ñ</t>
  </si>
  <si>
    <t>å³Û³Ù³Ý³·ñÇ ù³Ý³ÏÁ</t>
  </si>
  <si>
    <t>Ñ³ï</t>
  </si>
  <si>
    <t>- ²ßË³ï³Ï³½ÙÇ Ù³ëÝ³·Çï³Ï³Ý ½³ñ·³óÙ³Ý Í³é³ÛáõÃÛáõÝÝ»ñ</t>
  </si>
  <si>
    <t>- î»Õ»Ï³ïí³Ï³Ý Í³é³ÛáõÃÛáõÝÝ»ñ</t>
  </si>
  <si>
    <t>- Î³é³í³ñã³Ï³Ý Í³é³ÛáõÃÛáõÝÝ»ñ</t>
  </si>
  <si>
    <t xml:space="preserve"> - Î»Ýó³Õ³ÛÇÝ ¨ Ñ³Ýñ³ÛÇÝ ëÝÝ¹Ç Í³é³ÛáõÃÛáõÝÝ»ñ</t>
  </si>
  <si>
    <t>- Ü»ñÏ³Û³óáõóã³Ï³Ý Í³Ëë»ñ</t>
  </si>
  <si>
    <t>- ÀÝ¹Ñ³Ýáõñ µÝáõÛÃÇ ³ÛÉ Í³é³ÛáõÃÛáõÝÝ»ñ</t>
  </si>
  <si>
    <t>²ÛÉ Ù³ëÝ³·Çï³Ï³Ý Í³é³ÛáõÃÛáõÝÝ»ñÇ Ó»éùµ»ñáõÙ</t>
  </si>
  <si>
    <t xml:space="preserve"> - Ø³ëÝ³·Çï³Ï³Ý Í³é³ÛáõÃÛáõÝÝ»ñ, ÝáõÛÝ ÃíáõÙ</t>
  </si>
  <si>
    <t>ÀÝÃ³óÇÏ Ýáñá·áõÙ ¨ å³Ñå³ÝáõÙ (Í³é³ÛáõÃÛáõÝÝ»ñ ¨ ÝÛáõÃ»ñ)</t>
  </si>
  <si>
    <t>- Þ»Ýù»ñÇ ¨ Ï³éáõÛóÝ»ñÇ ÁÝÃ³óÇÏ Ýáñá·áõÙ ¨ å³Ñå³ÝáõÙ</t>
  </si>
  <si>
    <t>- Ø»ù»Ý³Ý»ñÇ ¨ ë³ñù³íáñáõÙÝ»ñÇ ÁÝÃ³óÇÏ Ýáñá·áõÙ ¨ å³Ñå³ÝáõÙ</t>
  </si>
  <si>
    <t>ÜÛáõÃ»ñ (²åñ³ÝùÝ»ñ)</t>
  </si>
  <si>
    <t>- ¶ñ³ë»ÝÛ³Ï³ÛÇÝ ÝÛáõÃ»ñ ¨ Ñ³·áõëï, ³Û¹ ÃíáõÙ</t>
  </si>
  <si>
    <t>·ñ³ë»ÝÛաÏ³ÛÇÝ ³åñ³ÝùÝ»ñ ¨ ÝÛáõÃ»ñ</t>
  </si>
  <si>
    <t>÷³÷áõÏ ·áõÛù</t>
  </si>
  <si>
    <t>- ¶ÛáõÕ³ïÝï»ë³Ï³Ý ³åñ³ÝùÝ»ñ</t>
  </si>
  <si>
    <t xml:space="preserve"> ì»ñ³å³ïñ³ëïÙ³Ý ¨ áõëáõóÙ³Ý ÝÛáõÃ»ñ (³ßË³ïáÕÝ»ñÇ ½³ñ·³óÙ³Ý)</t>
  </si>
  <si>
    <t xml:space="preserve"> -  îñ³Ýëåáñï³ÛÇÝ ÝÛáõÃ»ñ, ³Û¹ ÃíáõÙ</t>
  </si>
  <si>
    <t>µ»Ý½ÇÝ</t>
  </si>
  <si>
    <t>³íïáÙ»ù»Ý³Ý»ñÇ Ãí³ù³Ý³ÏÁ</t>
  </si>
  <si>
    <t>µ»Ý½ÇÝÇ Í³í³ÉÁ</t>
  </si>
  <si>
    <t>¹Ç½. í³é»ÉÇù</t>
  </si>
  <si>
    <t>¹Ç½. Í³é»ÉÇùÇ Í³í³ÉÁ</t>
  </si>
  <si>
    <t>·³½</t>
  </si>
  <si>
    <t>Ëáñ. Ù.</t>
  </si>
  <si>
    <t>- Þñç³Ï³ ÙÇç³í³ÛñÇ å³ßïå³ÝáõÃÛ³Ý ¨ ·Çï³Ï³Ý ÝÛáõÃ»ñ</t>
  </si>
  <si>
    <t>- ²éáÕç³å³Ñ³Ï³Ý ¨ É³µáñ³ïáñ ÝÛáõÃ»ñ</t>
  </si>
  <si>
    <t>Ù»Ï ÑÇí³Ý¹Ç /ËÝ³Ùí/ ÙÇçÇÝ ûñ. ¹»Õáñ³ÛùÇ Í³ËëÁ (¹ñ³Ù)</t>
  </si>
  <si>
    <t>¹ñ³Ù</t>
  </si>
  <si>
    <t>- Î»Ýó³Õ³ÛÇÝ ¨ Ñ³Ýñ³ÛÇÝ ëÝÝ¹Ç ÝÛáõÃ»ñ</t>
  </si>
  <si>
    <t>ÙÇ³ÛÝ ëÝÝ¹³ÙÃ»ñùÇ Í³ËëÁ</t>
  </si>
  <si>
    <t>Ù»Ï ËÝ³Ùí./ÑÇí³Ý¹Ç/ ÙÇçÇÝ ûñ. Í³ËëÁ (¹ñ³Ù)</t>
  </si>
  <si>
    <t>- Ð³ïáõÏ Ýå³ï³Ï³ÛÇÝ ³ÛÉ ÝÛáõÃ»ñ</t>
  </si>
  <si>
    <t>îàÎàê²ìÖ²ðÜºð</t>
  </si>
  <si>
    <t>- Ü»ñùÇÝ ïáÏáë³í×³ñÝ»ñ</t>
  </si>
  <si>
    <t>- Ü»ñùÇÝ ³ñÅ»ÃÕÃ»ñÇ ïáÏáë³í×³ñÝ»ñ</t>
  </si>
  <si>
    <t>- Ü»ñùÇÝ í³ñÏ»ñÇ ïáÏáë³í×³ñÝ»ñ</t>
  </si>
  <si>
    <t>- ²ñï³ùÇÝ ïáÏáë³í×³ñÝ»ñ</t>
  </si>
  <si>
    <t>- ²ñï³ùÇÝ ³ñÅ»ÃÕÃ»ñÇ ·Íáí ïáÏáë³í×³ñÝ»ñ</t>
  </si>
  <si>
    <t>- ²ñï³ùÇÝ í³ñÏ»ñÇ ·Íáí ïáÏáë³í×³ñÝ»ñ</t>
  </si>
  <si>
    <t>- öáË³éáõÃÛáõÝÝ»ñÇ Ñ»ï Ï³åí³Í í×³ñÝ»ñ</t>
  </si>
  <si>
    <t>- öáË³Ý³ÏÙ³Ý Ïáõñë»ñÇ µ³ó³ë³Ï³Ý ï³ñµ»ñáõÃÛáõÝ</t>
  </si>
  <si>
    <t>- îáõÛÅ»ñ</t>
  </si>
  <si>
    <t>- öáË³éáõÃÛáõÝÝ»ñÇ ·Íáí ïáõñù»ñ</t>
  </si>
  <si>
    <t>êàô´êÆ¸Æ²Üºð</t>
  </si>
  <si>
    <t>êáõµëÇ¹Ç³Ý»ñ å»ï³Ï³Ý Ï³½Ù³Ï»ñåáõÃÛáõÝÝ»ñÇÝ</t>
  </si>
  <si>
    <t xml:space="preserve"> - êáõµëÇ¹Ç³Ý»ñ áã ýÇÝ³Ýë³Ï³Ý å»ï³Ï³Ý Ï³½Ù³Ï»ñåáõÃÛáõÝÝ»ñÇÝ</t>
  </si>
  <si>
    <t>- êáõµëÇ¹Ç³Ý»ñ ýÇÝ³Ýë³Ï³Ý å»ï³Ï³Ý Ï³½Ù³Ï»ñåáõÃÛáõÝÝ»ñÇÝ</t>
  </si>
  <si>
    <t>êáõµëÇ¹Ç³Ý»ñ áã å»ï³Ï³Ý Ï³½Ù³Ï»ñåáõÃÛáõÝÝ»ñÇÝ</t>
  </si>
  <si>
    <t xml:space="preserve"> - êáõµëÇ¹Ç³Ý»ñ áã å»ï³Ï³Ý áã ýÇÝ³Ýë³Ï³Ý Ï³½Ù³Ï»ñåáõÃÛáõÝÝ»ñÇÝ</t>
  </si>
  <si>
    <t>- êáõµëÇ¹Ç³Ý»ñ áã å»ï³Ï³Ý ýÇÝ³Ýë³Ï³Ý Ï³½Ù³Ï»ñåáõÃÛáõÝÝ»ñÇÝ</t>
  </si>
  <si>
    <t>¸ð²Ø²ÞÜàðÐÜºð</t>
  </si>
  <si>
    <t>¸ñ³Ù³ßÝáñÑÝ»ñ ûï³ñ»ñÏñÛ³ Ï³é³í³ñáõÃÛáõÝÝ»ñÇÝ</t>
  </si>
  <si>
    <t>- ÀÝÃ³óÇÏ ¹ñ³Ù³ßÝáñÑÝ»ñ ûï³ñ»ñÏñÛ³ Ï³é³í³ñáõÃÛáõÝÝ»ñÇÝ</t>
  </si>
  <si>
    <t>- Î³åÇï³É ¹ñ³Ù³ßÝáñÑÝ»ñ ûï³ñ»ñÏñÛ³ Ï³é³í³ñáõÃÛáõÝÝ»ñÇÝ</t>
  </si>
  <si>
    <t>¸ñ³Ù³ßÝáñÑÝ»ñ ÙÇç³½·³ÛÇÝ Ï³é³í³ñáõÃÛáõÝÝ»ñÇÝ</t>
  </si>
  <si>
    <t>- ÀÝÃ³óÇÏ ¹ñ³Ù³ßÝáñÑÝ»ñ ÙÇç³½·³ÛÇÝ Ï³é³í³ñáõÃÛáõÝÝ»ñÇÝ</t>
  </si>
  <si>
    <t>- Î³åÇï³É ¹ñ³Ù³ßÝáñÑÝ»ñ ÙÇç³½·³ÛÇÝ Ï³é³í³ñáõÃÛáõÝÝ»ñÇÝ</t>
  </si>
  <si>
    <t>ÀÝÃ³óÇÏ ¹ñ³Ù³ßÝáñÑÝ»ñ å»ï³Ï³Ý Ñ³ïí³ÍÇ ³ÛÉ Ù³Ï³ñ¹³ÏÝ»ñÇÝ</t>
  </si>
  <si>
    <t>ÀÝÃ³óÇÏ ¹ñ³Ù³ßÝáñÑÝ»ñ å»ï³Ï³Ý Ï³é³í³ñÙ³Ý Ñ³ïí³ÍÇÝ</t>
  </si>
  <si>
    <t>ÀÝÃ³óÇÏ ëáõµí»ÝóÇ³Ý»ñ Ñ³Ù³ÛÝùÝ»ñÇÝ</t>
  </si>
  <si>
    <t xml:space="preserve"> ä»ï³Ï³Ý µÛáõç»Çó Ñ³Ù³ÛÝùÝ»ñÇ µÛáõç»Ý»ñÇÝ ýÇÝ³Ýë³Ï³Ý Ñ³Ù³Ñ³ñÃ»óÙ³Ý ëÏ½µáõÝùáí ïñíáÕ ¹áï³óÇ³Ý»ñ</t>
  </si>
  <si>
    <t>- úñ»ÝùÝ»ñÇ ÏÇñ³ñÏÙ³Ý ³ñ¹ÛáõÝùáõÙ Ñ³Ù³ÛÝùÝ»ñÇ µÛáõç»Ý»ñÇ ÏáñáõëïÝ»ñÇ ÷áËÑ³ïáõóáõÙ</t>
  </si>
  <si>
    <t>- ²ÛÉ ÁÝÃ³óÇÏ ¹ñ³Ù³ßÝáñÑÝ»ñ Ñ³Ù³ÛÝùÝ»ñÇÝ</t>
  </si>
  <si>
    <t>ÀÝÃ³óÇÏ ¹ñ³Ù³ßÝáñÑÝ»ñ å»ï³Ï³Ý ¨ Ñ³Ù³ÛÝùÝ»ñÇ áã ³é¨ïñ³ÛÇÝ Ï³½Ù³Ï»ñåáõÃÛáõÝÝ»ñÇÝ</t>
  </si>
  <si>
    <t>ÀÝÃ³óÇÏ ¹ñ³Ù³ßÝáñÑÝ»ñ å»ï³Ï³Ý ¨ Ñ³Ù³ÛÝùÝ»ñÇ ³é¨ïñ³ÛÇÝ Ï³½Ù³Ï»ñåáõÃÛáõÝÝ»ñÇÝ</t>
  </si>
  <si>
    <t>²ÛÉ ÁÝÃ³óÇÏ ¹ñ³Ù³ßÝáñÑÝ»ñ</t>
  </si>
  <si>
    <t>Î³åÇï³É ¹ñ³Ù³ßÝáñÑÝ»ñ å»ï³Ï³Ý Ñ³ïí³ÍÇ ³ÛÉ Ù³Ï³ñ¹³ÏÝ»ñÇÝ</t>
  </si>
  <si>
    <t>Î³åÇï³É ¹ñ³Ù³ßÝáñÑÝ»ñ å»ï³Ï³Ý Ï³é³í³ñÙ³Ý Ñ³ïí³ÍÇÝ</t>
  </si>
  <si>
    <t>- Î³åÇï³É ëáõµí»ÝóÇ³Ý»ñ Ñ³Ù³ÛÝùÝ»ñÇÝ</t>
  </si>
  <si>
    <t>- ²ÛÉ Ï³åÇï³É ¹ñ³Ù³ßÝáñÑÝ»ñ Ñ³Ù³ÛÝùÝ»ñÇÝ</t>
  </si>
  <si>
    <t xml:space="preserve"> Î³åÇï³É ¹ñ³Ù³ßÝáñÑÝ»ñ å»ï³Ï³Ý ¨ Ñ³Ù³ÛÝù³ÛÇÝ áã ³é¨ïñ³ÛÇÝ Ï³½Ù³Ï»ñåáõÃÛáõÝÝ»ñÇÝ</t>
  </si>
  <si>
    <t xml:space="preserve"> Î³åÇï³É ¹ñ³Ù³ßÝáñÑÝ»ñ å»ï³Ï³Ý ¨ Ñ³Ù³ÛÝù³ÛÇÝ ³é¨ïñ³ÛÇÝ Ï³½Ù³Ï»ñåáõÃÛáõÝÝ»ñÇÝ</t>
  </si>
  <si>
    <t xml:space="preserve"> ²ÛÉ Ï³åÇï³É ¹ñ³Ù³ßÝáñÑÝ»ñ</t>
  </si>
  <si>
    <t>êàòÆ²È²Î²Ü Üä²êîÜºð ºì ÎºÜê²ÂàÞ²ÎÜºð</t>
  </si>
  <si>
    <t>êáóÇ³É³Ï³Ý ³å³ÑáíáõÃÛ³Ý Ýå³ëïÝ»ñ</t>
  </si>
  <si>
    <t>îÝ³ÛÇÝ ïÝï»ëáõÃÛáõÝÝ»ñÇÝ ¹ñ³Ùáí í×³ñíáÕ ëáóÇ³É³Ï³Ý ³å³ÑáíáõÃÛ³Ý í×³ñÝ»ñ</t>
  </si>
  <si>
    <t>- êáóÇ³É³Ï³Ý ³å³ÑáíáõÃÛ³Ý µÝ»Õ»Ý Ýå³ëïÝ»ñ Í³é³ÛáõÃÛáõÝÝ»ñ Ù³ïáõóáÕÝ»ñÇÝ</t>
  </si>
  <si>
    <t>êáóÇ³É³Ï³Ý û·ÝáõÃÛ³Ý ¹ñ³Ù³Ï³Ý ³ñï³Ñ³ÛïáõÃÛ³Ùµ Ýå³ëïÝ»ñ (µÛáõç»Çó)</t>
  </si>
  <si>
    <t xml:space="preserve"> - ÐÇí³Ý¹áõÃÛ³Ý ¨ Ñ³ßÙ³Ý¹³ÙáõÃÛ³Ý Ýå³ëïÝ»ñ µÛáõç»Çó</t>
  </si>
  <si>
    <t xml:space="preserve"> - Ø³ÛñáõÃÛ³Ý Ýå³ëïÝ»ñ µÛáõç»Çó</t>
  </si>
  <si>
    <t xml:space="preserve"> - ºñ»Ë³Ý»ñÇ Ï³Ù ÁÝï³Ý»Ï³Ý Ýå³ëïÝ»ñ µÛáõç»Çó, ÝáõÛÝ ÃíáõÙ</t>
  </si>
  <si>
    <t>ê³Ý»ñÇ Ñ³Ù³ñ ï³ñ»Ï³Ý Ý³Ë³ï»ëí³Í  ³ÝÓÝ³Ï³Ý Ù³Ýñ Í³Ëë</t>
  </si>
  <si>
    <t>- ¶áñÍ³½ñÏáõÃÛ³Ý Ýå³ëïÝ»ñ µÛáõç»Çó</t>
  </si>
  <si>
    <t xml:space="preserve"> - Î»Ýë³Ãáß³ÏÇ ³ÝóÝ»Éáõ Ñ»ï Ï³åí³Í ¨ ï³ñÇù³ÛÇÝ Ýå³ëïÝ»ñ µÛáõç»Çó, ÝáõÛÝ ÃíáõÙ</t>
  </si>
  <si>
    <t>- ÐáõÕ³ñÏ³íáñáõÃÛ³Ý Ýå³ëïÝ»ñ µÛáõç»Çó</t>
  </si>
  <si>
    <t>- ÎñÃ³Ï³Ý, Ùß³ÏáõÃ³ÛÇÝ ¨ ëåáñï³ÛÇÝ Ýå³ëïÝ»ñ µÛáõç»Çó</t>
  </si>
  <si>
    <t>- ´Ý³Ï³ñ³Ý³ÛÇÝ Ýå³ëïÝ»ñ µÛáõç»Çó</t>
  </si>
  <si>
    <t xml:space="preserve"> - ²ÛÉ Ýå³ëïÝ»ñ µÛáõç»Çó, ÝáõÛÝ ÃíáõÙ</t>
  </si>
  <si>
    <t>Î»Ýë³Ãáß³ÏÝ»ñ</t>
  </si>
  <si>
    <t>²ÚÈ Ì²Êêºð</t>
  </si>
  <si>
    <t>ÜíÇñ³ïíáõÃÛáõÝÝ»ñ áã Ï³é³í³ñã³Ï³Ý (Ñ³ë³ñ³Ï³Ï³Ý) Ï³½Ù³Ï»ñåáõÃÛáõÝÝ»ñÇÝ</t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</si>
  <si>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</si>
  <si>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- ÜíÇñ³ïíáõÃÛáõÝÝ»ñ ³ÛÉ ß³ÑáõÛÃ ãÑ»ï³åÝ¹áÕ Ï³½Ù³Ï»ñåáõÃÛáõÝÝ»ñÇÝ</t>
  </si>
  <si>
    <t>Ð³ñÏ»ñ, å³ñï³¹Çñ í×³ñÝ»ñ ¨ ïáõÛÅ»ñ, áñáÝù Ï³é³í³ñÙ³Ý ï³ñµ»ñ Ù³Ï³ñ¹³ÏÝ»ñÇ ÏáÕÙÇó ÏÇñ³éíáõÙ »Ý ÙÇÙÛ³Ýó ÝÏ³ïÙ³Ùµ</t>
  </si>
  <si>
    <t>- ²ßË³ï³í³ñÓÇ ýáÝ¹</t>
  </si>
  <si>
    <t>- ²ÛÉ Ñ³ñÏ»ñ</t>
  </si>
  <si>
    <t>- ä³ñï³¹Çñ í×³ñÝ»ñ</t>
  </si>
  <si>
    <t>- ä»ï³Ï³Ý Ñ³ïí³ÍÇ ï³ñµ»ñ Ù³Ï³ñ¹³ÏÝ»ñÇ ÏáÕÙÇó ÙÇÙÛ³Ýó ÝÏ³ïÙ³Ù³µ ÏÇñ³éíáÕ ïáõÛÅ»ñ</t>
  </si>
  <si>
    <t>¸³ï³ñ³ÝÝ»ñÇ ÏáÕÙÇó Ýß³Ý³Ïí³Í ïáõÛÅ»ñ ¨ ïáõ·³ÝùÝ»ñ</t>
  </si>
  <si>
    <t>- ¸³ï³ñ³ÝÝ»ñÇ ÏáÕÙÇó Ýß³Ý³Ïí³Í ïáõÛÅ»ñ ¨ ïáõ·³ÝùÝ»ñ</t>
  </si>
  <si>
    <t>´Ý³Ï³Ý ³Õ»ïÝ»ñÇó Ï³Ù ³ÛÉ µÝ³Ï³Ý å³ï×³éÝ»ñáí ³é³ç³ó³Í íÝ³ëÝ»ñÇ Ï³Ù íÝ³ëí³ÍùÝ»ñÇ í»ñ³Ï³Ý·ÝáõÙ</t>
  </si>
  <si>
    <t>- ´Ý³Ï³Ý ³Õ»ïÝ»ñÇó ³é³ç³ó³Í íÝ³ëí³ÍùÝ»ñÇ Ï³Ù íÝ³ëÝ»ñÇ í»ñ³Ï³Ý·ÝáõÙ</t>
  </si>
  <si>
    <t>- ²ÛÉ µÝ³Ï³Ý å³ï×³éÝ»ñáí ëï³ó³Í íÝ³ëí³ÍùÝ»ñÇ í»ñ³Ï³Ý·ÝáõÙ</t>
  </si>
  <si>
    <t>Î³é³í³ñÙ³Ý Ù³ñÙÇÝÝ»ñÇ ·áñÍáõÝ»áõÃÛ³Ý Ñ»ï¨³Ýùáí ³é³ç³ó³Í íÝ³ëÝ»ñÇ Ï³Ù íÝ³ëí³ÍùÝ»ñÇ í»ñ³Ï³Ý·ÝáõÙ</t>
  </si>
  <si>
    <t xml:space="preserve"> - Î³é³í³ñÙ³Ý Ù³ñÙÇÝÝ»ñÇ ·áñÍáõÝ»áõÃÛ³Ý Ñ»ï¨³Ýùáí ³é³ç³ó³Í íÝ³ëí³ÍùÝ»ñÇ Ï³Ù íÝ³ëÝ»ñÇ í»ñ³Ï³Ý·ÝáõÙ</t>
  </si>
  <si>
    <t>²ÛÉ Í³Ëë»ñ</t>
  </si>
  <si>
    <t>- ²ÛÉ Í³Ëë»ñ</t>
  </si>
  <si>
    <t>ä³Ñáõëï³ÛÇÝ ÙÇçáóÝ»ñ</t>
  </si>
  <si>
    <t>- ä³Ñáõëï³ÛÇÝ ÙÇçáóÝ»ñ</t>
  </si>
  <si>
    <t>àâ üÆÜ²Üê²Î²Ü ²ÎîÆìÜºðÆ ¶Ìàì Ì²Êêººð</t>
  </si>
  <si>
    <t>ÐÆØÜ²Î²Ü ØÆæàòÜºð</t>
  </si>
  <si>
    <t>ÞºÜøºð ºì ÞÆÜàôÂÚàôÜÜºð</t>
  </si>
  <si>
    <t>- Þ»Ýù»ñÇ ¨ ßÇÝáõÃÛáõÝÝ»ñÇ Ó»éùµ»ñáõÙ</t>
  </si>
  <si>
    <t xml:space="preserve"> Þ»Ýù»ñÇ ¨ ßÇÝáõÃÛáõÝÝ»ñÇ ßÇÝ³ñ³ñáõÃÛáõÝ</t>
  </si>
  <si>
    <t>- Þ»Ýù»ñÇ ¨ ßÇÝáõÃÛáõÝÝ»ñÇ Ï³åÇï³É í»ñ³Ýáñá·áõÙ</t>
  </si>
  <si>
    <t>ØºøºÜ²Üºð ºì ê²ðø²ìàðàôØÜºð</t>
  </si>
  <si>
    <t>- îñ³Ýëåáñï³ÛÇÝ ë³ñù³íáñáõÙÝ»ñ</t>
  </si>
  <si>
    <t>- ì³ñã³Ï³Ý ë³ñù³íáñáõÙÝ»ñ</t>
  </si>
  <si>
    <t>- ²ÛÉ Ù»ù»Ý³Ý»ñ ¨ ë³ñù³íáñáõÙÝ»ñ</t>
  </si>
  <si>
    <t>²ÚÈ ÐÆØÜ²Î²Ü ØÆæàòÜºð</t>
  </si>
  <si>
    <t>- ²×»óíáÕ ³ÏïÇíÝ»ñ</t>
  </si>
  <si>
    <t>- àã ÝÛáõÃ³Ï³Ý ÑÇÙÝ³Ï³Ý ÙÇçáóÝ»ñ</t>
  </si>
  <si>
    <t xml:space="preserve"> -¶»á¹»½Ç³Ï³Ý-ù³ñï»½³·ñÙ³Ý Í³Ëë»ñ </t>
  </si>
  <si>
    <t xml:space="preserve"> -Ü³Ë³·Í³Ñ»ï³½áï³Ï³Ý Í³Ëë»ñ</t>
  </si>
  <si>
    <t xml:space="preserve"> àã ýÇÝ³Ýë³Ï³Ý ³ÏïÇíÝ»ñÇ ·Íáí Í³Ëë»ñ</t>
  </si>
  <si>
    <t>ä²Þ²ðÜºð</t>
  </si>
  <si>
    <t>è²¼Ø²ì²ð²Î²Ü ä²Þ²ðÜºð</t>
  </si>
  <si>
    <t>- è³½Ù³í³ñ³Ï³Ý å³ß³ñÝ»ñ</t>
  </si>
  <si>
    <t>²ðî²¸ð²Î²Ü ÜÞ²Ü²ÎàôÂÚ²Ü ä²Þ²ðÜºð</t>
  </si>
  <si>
    <t>- ÜÛáõÃ»ñ ¨ å³ñ³·³Ý»ñ</t>
  </si>
  <si>
    <t>ìºð²ì²Ö²èøÆ Ð²Ø²ð Ü²Ê²îºêì²Ì ²äð²ÜøÜºð</t>
  </si>
  <si>
    <t>- ì»ñ³í³×³éùÇ Ñ³Ù³ñ Ý³Ë³ï»ëí³Í ³åñ³ÝùÝ»ñ</t>
  </si>
  <si>
    <t>êä²èØ²Ü Üä²î²Îàì ä²ÐìàÔ ä²Þ²ðÜºð</t>
  </si>
  <si>
    <t>- êå³éÙ³Ý Ýå³ï³Ïáí å³ÑíáÕ å³ß³ñÝ»ñ</t>
  </si>
  <si>
    <t>´²ðÒð²ðÄºø ²ÎîÆìÜºð</t>
  </si>
  <si>
    <t>´³ñÓñ³ñÅ»ù ³ÏïÇíÝ»ñ</t>
  </si>
  <si>
    <t>- ´³ñÓñ³ñÅ»ù ³ÏïÇíÝ»ñ</t>
  </si>
  <si>
    <t>â²ðî²¸ðì²Þ ²ÎîÆìÜºð</t>
  </si>
  <si>
    <t>ÐàÔ</t>
  </si>
  <si>
    <t>- ÐáÕ</t>
  </si>
  <si>
    <t>ÀÜ¸ºðø²ÚÆÜ ²ÎîÆìÜºð</t>
  </si>
  <si>
    <t>- ÀÝ¹»ñù³ÛÇÝ ³ÏïÇíÝ»ñ</t>
  </si>
  <si>
    <t>²ÚÈ ´Ü²Î²Ü Ì²¶àôØ àôÜºòàÔ ²ÎîÆìÜºð</t>
  </si>
  <si>
    <t>- ²ÛÉ µÝ³Ï³Ý Í³·áõÙ áõÝ»óáÕ ³ÏïÇíÝ»ñ</t>
  </si>
  <si>
    <t>àâ ÜÚàôÂ²Î²Ü â²ðî²¸ðì²Ì ²ÎîÆìÜºð</t>
  </si>
  <si>
    <t xml:space="preserve"> àã ÝÛáõÃ³Ï³Ý ã³ñï³¹ñí³Í ³ÏïÇíÝ»ñ</t>
  </si>
  <si>
    <t>Ð²Þì²ÜòàôØÜºð` àâ üÆÜ²Üê²Î²Ü ²ÎîÆìÜºðÆ ¶Ìàì Ì²Êêºð</t>
  </si>
  <si>
    <t>- Ð³ßí³ÝóáõÙÝ»ñ` áã ýÇÝ³Ýë³Ï³Ý ³ÏïÇíÝ»ñÇ ·Íáí Í³Ëë»ñ</t>
  </si>
  <si>
    <t>àâ üÆÜ²Üê²Î²Ü ²ÎîÆìÜºðÆ úî²ðàôØÆò Øàôîøºð</t>
  </si>
  <si>
    <t>àã ýÇÝ³Ýë³Ï³Ý ³ÏïÇíÝ»ñÇ ûï³ñáõÙÇó Ùáõïù»ñÇ ëï³óáõÙ</t>
  </si>
  <si>
    <t>ÐáÕÇ ûï³ñáõÙÇó ÙÇçáóÝ»ñÇ ëï³óáõÙ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</si>
  <si>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</si>
  <si>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</si>
  <si>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t>30</t>
  </si>
  <si>
    <t>Ð³Ûï³ïáõ - ԱՍՀՆ</t>
  </si>
  <si>
    <t>«Երևանի N 1  տուն-ինտերնատ» պետական ոչ առևտրային կազմակերպություն</t>
  </si>
  <si>
    <t>Ìñ³·Çñ` 1032 Խնամքի ծառայություններ 18 տարեկանից բարձր տարիքի անձանց</t>
  </si>
  <si>
    <t>´³ÅÇÝ, ËáõÙµ, ¹³ë  10.02.01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</si>
  <si>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indexed="8"/>
        <rFont val="GHEA Grapalat"/>
        <family val="3"/>
      </rPr>
      <t>1</t>
    </r>
  </si>
  <si>
    <r>
      <t xml:space="preserve">Միջոցառման հիմքում դրված ծախսային պարտավորության բնույթը՝ </t>
    </r>
    <r>
      <rPr>
        <vertAlign val="superscript"/>
        <sz val="9"/>
        <color indexed="8"/>
        <rFont val="GHEA Grapalat"/>
        <family val="3"/>
      </rPr>
      <t>4</t>
    </r>
  </si>
  <si>
    <t>Պարտադիր ծախսերին դասվող միջոցառումներ</t>
  </si>
  <si>
    <t>Աղյուսակ 1. Ծախսերի վրա ազդող ծախսային գործոնները</t>
  </si>
  <si>
    <r>
      <t xml:space="preserve">Ծախսային գործոնը և սպառվող (ծախսվող) ռեսուրսը </t>
    </r>
    <r>
      <rPr>
        <vertAlign val="superscript"/>
        <sz val="9"/>
        <color indexed="8"/>
        <rFont val="GHEA Grapalat"/>
        <family val="3"/>
      </rPr>
      <t xml:space="preserve">5 </t>
    </r>
  </si>
  <si>
    <r>
      <t>Գործոնի տեսակը</t>
    </r>
    <r>
      <rPr>
        <vertAlign val="superscript"/>
        <sz val="9"/>
        <color indexed="8"/>
        <rFont val="GHEA Grapalat"/>
        <family val="3"/>
      </rPr>
      <t xml:space="preserve">6 </t>
    </r>
  </si>
  <si>
    <r>
      <t>Չափի միավորը</t>
    </r>
    <r>
      <rPr>
        <vertAlign val="superscript"/>
        <sz val="9"/>
        <color indexed="8"/>
        <rFont val="GHEA Grapalat"/>
        <family val="3"/>
      </rPr>
      <t xml:space="preserve">7 </t>
    </r>
  </si>
  <si>
    <r>
      <t>Ստանդարտի (նորմատիվի) առկայությունը</t>
    </r>
    <r>
      <rPr>
        <vertAlign val="superscript"/>
        <sz val="9"/>
        <color indexed="8"/>
        <rFont val="GHEA Grapalat"/>
        <family val="3"/>
      </rPr>
      <t>8</t>
    </r>
  </si>
  <si>
    <r>
      <t>Գործոնի կամ ռեսուրսի սպառման (ծախսման) մակարդակը</t>
    </r>
    <r>
      <rPr>
        <vertAlign val="superscript"/>
        <sz val="9"/>
        <color indexed="8"/>
        <rFont val="GHEA Grapalat"/>
        <family val="3"/>
      </rPr>
      <t xml:space="preserve">9 </t>
    </r>
  </si>
  <si>
    <r>
      <t>Հիմնավորումներ/Պատճառներ</t>
    </r>
    <r>
      <rPr>
        <vertAlign val="superscript"/>
        <sz val="9"/>
        <color indexed="8"/>
        <rFont val="GHEA Grapalat"/>
        <family val="3"/>
      </rPr>
      <t xml:space="preserve">10 </t>
    </r>
  </si>
  <si>
    <t>2021թ․</t>
  </si>
  <si>
    <t>2022թ.</t>
  </si>
  <si>
    <t>2023թ.</t>
  </si>
  <si>
    <t>2024թ.</t>
  </si>
  <si>
    <t>2025թ.</t>
  </si>
  <si>
    <t>Գնային և ոչ գնային գործոններ՝</t>
  </si>
  <si>
    <t>ոչ գնային գործոն</t>
  </si>
  <si>
    <t>ոչ</t>
  </si>
  <si>
    <t>Աշխատողների միջին ամսական աշխատավարձ</t>
  </si>
  <si>
    <t>գնային</t>
  </si>
  <si>
    <t>հազ.դրամ</t>
  </si>
  <si>
    <t>Ավելացումը պայմանավորված է  աշխատավարձի 30% բարձրացմամբ</t>
  </si>
  <si>
    <t xml:space="preserve">Էլեկտրաէներգիայի միջին գին(Ցերեկային և գիշերային սակագներ) </t>
  </si>
  <si>
    <t xml:space="preserve"> Դրամ</t>
  </si>
  <si>
    <t xml:space="preserve">Հանրային ծառայությունները կարգավորող հանձնաժողովի որոշման, </t>
  </si>
  <si>
    <t>Սպառվող ռեսուրսներ՝</t>
  </si>
  <si>
    <r>
      <t>Աղյուսակ 2. Ծախսերի ամփոփ հաշվարկը (առանց ծախսային խնայողությունների գծով առաջարկների ներառման)</t>
    </r>
    <r>
      <rPr>
        <vertAlign val="superscript"/>
        <sz val="10"/>
        <color indexed="8"/>
        <rFont val="GHEA Grapalat"/>
        <family val="3"/>
      </rPr>
      <t>11</t>
    </r>
  </si>
  <si>
    <r>
      <t>Ծախսային տարրերը</t>
    </r>
    <r>
      <rPr>
        <vertAlign val="superscript"/>
        <sz val="8"/>
        <color indexed="8"/>
        <rFont val="GHEA Grapalat"/>
        <family val="3"/>
      </rPr>
      <t>12</t>
    </r>
  </si>
  <si>
    <t>գնային գործոն</t>
  </si>
  <si>
    <r>
      <t>Ընդամենը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9"/>
        <color indexed="8"/>
        <rFont val="GHEA Grapalat"/>
        <family val="3"/>
      </rPr>
      <t>14</t>
    </r>
  </si>
  <si>
    <t>2021թ. Փաստ</t>
  </si>
  <si>
    <t>2022թ. Բյուջե</t>
  </si>
  <si>
    <r>
      <t>Ընդամենը փոփոխության ենթարկված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15</t>
    </r>
    <r>
      <rPr>
        <sz val="8"/>
        <color indexed="8"/>
        <rFont val="GHEA Grapalat"/>
        <family val="3"/>
      </rPr>
      <t>,</t>
    </r>
  </si>
  <si>
    <t>X</t>
  </si>
  <si>
    <t>…</t>
  </si>
  <si>
    <t>այդ թվում ըստ առանձին ծախսային տարրերի՝</t>
  </si>
  <si>
    <t>Էներգետիկ ծառայություններ  (  էլեկտրաէներգիա)</t>
  </si>
  <si>
    <r>
      <t>Ընդամենը փոփոխության չենթարկված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16</t>
    </r>
  </si>
  <si>
    <r>
      <t>ԸՆԴԱՄԵՆԸ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17</t>
    </r>
  </si>
  <si>
    <r>
      <t xml:space="preserve">Աղյուսակ 3. Ծախսային խնայողությունների գծով առաջարկները </t>
    </r>
    <r>
      <rPr>
        <vertAlign val="superscript"/>
        <sz val="10"/>
        <color indexed="8"/>
        <rFont val="GHEA Grapalat"/>
        <family val="3"/>
      </rPr>
      <t>18</t>
    </r>
  </si>
  <si>
    <r>
      <t xml:space="preserve">1. Միջոցառման գծով ծախսային խնայողության վերաբերյալ առաջարկի բնույթը՝ </t>
    </r>
    <r>
      <rPr>
        <vertAlign val="superscript"/>
        <sz val="9"/>
        <color indexed="8"/>
        <rFont val="GHEA Grapalat"/>
        <family val="3"/>
      </rPr>
      <t>19</t>
    </r>
  </si>
  <si>
    <t>Կիրառվող ռեսուրսների սպառման ծավալների փոփոխություն</t>
  </si>
  <si>
    <t>Կիրառվող ռեսուրսների տեսակներում (համախմբությունում) փոփոխություն</t>
  </si>
  <si>
    <t>«Արտադրել - գնել» այլընտրանքի կիրառում</t>
  </si>
  <si>
    <t>Այլ (նկարագրել)՝_______________________________________________________________</t>
  </si>
  <si>
    <r>
      <t xml:space="preserve">2. Նկարագրություն՝ </t>
    </r>
    <r>
      <rPr>
        <vertAlign val="superscript"/>
        <sz val="9"/>
        <color indexed="8"/>
        <rFont val="GHEA Grapalat"/>
        <family val="3"/>
      </rPr>
      <t>20</t>
    </r>
  </si>
  <si>
    <r>
      <t xml:space="preserve">3. Ծախսերի ամփոփ գնահատականը՝ </t>
    </r>
    <r>
      <rPr>
        <vertAlign val="superscript"/>
        <sz val="9"/>
        <color indexed="8"/>
        <rFont val="GHEA Grapalat"/>
        <family val="3"/>
      </rPr>
      <t>21</t>
    </r>
  </si>
  <si>
    <t>Բյուջետային ծախսերի տնտեսագիտական դասակարգման հոդվածի անվանումը</t>
  </si>
  <si>
    <r>
      <t>Միջոցառման գծով հաշվարկված ծախսերը</t>
    </r>
    <r>
      <rPr>
        <vertAlign val="superscript"/>
        <sz val="9"/>
        <color indexed="8"/>
        <rFont val="GHEA Grapalat"/>
        <family val="3"/>
      </rPr>
      <t>22</t>
    </r>
    <r>
      <rPr>
        <sz val="9"/>
        <color indexed="8"/>
        <rFont val="GHEA Grapalat"/>
        <family val="3"/>
      </rPr>
      <t xml:space="preserve"> (հազ. դրամ)</t>
    </r>
  </si>
  <si>
    <r>
      <t>Ծախսային խնայողության գծով ամփոփ առաջարկը</t>
    </r>
    <r>
      <rPr>
        <vertAlign val="superscript"/>
        <sz val="9"/>
        <color indexed="8"/>
        <rFont val="GHEA Grapalat"/>
        <family val="3"/>
      </rPr>
      <t>23</t>
    </r>
    <r>
      <rPr>
        <sz val="9"/>
        <color indexed="8"/>
        <rFont val="GHEA Grapalat"/>
        <family val="3"/>
      </rPr>
      <t xml:space="preserve"> (հազ. դրամ) (+/-)</t>
    </r>
  </si>
  <si>
    <r>
      <t>Միջոցառման գծով ծախսերը</t>
    </r>
    <r>
      <rPr>
        <vertAlign val="superscript"/>
        <sz val="9"/>
        <color indexed="8"/>
        <rFont val="GHEA Grapalat"/>
        <family val="3"/>
      </rPr>
      <t>24</t>
    </r>
    <r>
      <rPr>
        <sz val="9"/>
        <color indexed="8"/>
        <rFont val="GHEA Grapalat"/>
        <family val="3"/>
      </rPr>
      <t xml:space="preserve"> (հազ. դրամ)</t>
    </r>
  </si>
  <si>
    <t>2020թ</t>
  </si>
  <si>
    <t>2021թ</t>
  </si>
  <si>
    <t>2022թ</t>
  </si>
  <si>
    <t>&lt;Լրացնել բյուջետային ծախսերի տնտեսագիտական դասակարգման հոդվածի անվանումը&gt;</t>
  </si>
  <si>
    <t>Ընդամենը</t>
  </si>
  <si>
    <t xml:space="preserve"> Սոցիալական բնակարանային ֆոնդի սպասարկման ծառայություններ</t>
  </si>
  <si>
    <r>
      <t xml:space="preserve">Ծրագիրը՝ </t>
    </r>
    <r>
      <rPr>
        <sz val="12"/>
        <color indexed="8"/>
        <rFont val="GHEA Grapalat"/>
        <family val="3"/>
      </rPr>
      <t>1011</t>
    </r>
  </si>
  <si>
    <t xml:space="preserve"> Անապահով սոցիալական խմբերին աջակցություն </t>
  </si>
  <si>
    <t>Միջոցառումը՝ 11007</t>
  </si>
  <si>
    <t xml:space="preserve"> այլ (փորձագետներ և այլն) ստացողների  մասով</t>
  </si>
  <si>
    <t xml:space="preserve"> այլ (կամ փորձագետներ և այլն) ստացողների  մասով</t>
  </si>
  <si>
    <r>
      <rPr>
        <b/>
        <sz val="12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</si>
  <si>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</si>
  <si>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rFont val="GHEA Grapalat"/>
        <family val="3"/>
      </rPr>
      <t>Շահառուների միջին տարեկան թիվը</t>
    </r>
    <r>
      <rPr>
        <sz val="12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</si>
  <si>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rFont val="GHEA Grapalat"/>
        <family val="3"/>
      </rPr>
      <t xml:space="preserve">Բազային բյուջեն </t>
    </r>
    <r>
      <rPr>
        <sz val="12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</si>
</sst>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6" x14ac:knownFonts="1">
    <font>
      <sz val="11"/>
      <color theme="1"/>
      <name val="Calibri"/>
      <family val="2"/>
      <scheme val="minor"/>
    </font>
    <font>
      <sz val="8"/>
      <name val="GHEA Grapalat"/>
      <family val="3"/>
    </font>
    <font>
      <b/>
      <sz val="8"/>
      <name val="GHEA Grapalat"/>
      <family val="3"/>
    </font>
    <font>
      <sz val="8"/>
      <color theme="1"/>
      <name val="GHEA Grapalat"/>
      <family val="3"/>
    </font>
    <font>
      <b/>
      <sz val="8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indexed="8"/>
      <name val="GHEA Grapalat"/>
      <family val="3"/>
    </font>
    <font>
      <sz val="12"/>
      <color theme="1"/>
      <name val="GHEA Grapalat"/>
      <family val="3"/>
    </font>
    <font>
      <sz val="8"/>
      <name val="Times Armenian"/>
      <family val="1"/>
    </font>
    <font>
      <b/>
      <sz val="8"/>
      <name val="Times Armenian"/>
      <family val="1"/>
    </font>
    <font>
      <sz val="8"/>
      <name val="Arial Armenian"/>
      <family val="2"/>
    </font>
    <font>
      <b/>
      <sz val="10"/>
      <name val="Times Armenian"/>
      <family val="1"/>
    </font>
    <font>
      <b/>
      <sz val="9"/>
      <name val="Times Armenian"/>
      <family val="1"/>
    </font>
    <font>
      <b/>
      <sz val="8"/>
      <name val="Arial Armenian"/>
      <family val="2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theme="1"/>
      <name val="GHEA Grapalat"/>
      <family val="3"/>
    </font>
    <font>
      <sz val="10"/>
      <name val="GHEA Grapalat"/>
      <family val="3"/>
    </font>
    <font>
      <sz val="10"/>
      <name val="Arial Armenian"/>
      <family val="2"/>
    </font>
    <font>
      <sz val="10"/>
      <name val="Arial"/>
      <family val="2"/>
      <charset val="204"/>
    </font>
    <font>
      <b/>
      <vertAlign val="superscript"/>
      <sz val="12"/>
      <color indexed="8"/>
      <name val="GHEA Grapalat"/>
      <family val="3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vertAlign val="superscript"/>
      <sz val="9"/>
      <color indexed="8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vertAlign val="superscript"/>
      <sz val="10"/>
      <color indexed="8"/>
      <name val="GHEA Grapalat"/>
      <family val="3"/>
    </font>
    <font>
      <vertAlign val="superscript"/>
      <sz val="8"/>
      <color indexed="8"/>
      <name val="GHEA Grapalat"/>
      <family val="3"/>
    </font>
    <font>
      <sz val="9"/>
      <color indexed="8"/>
      <name val="GHEA Grapalat"/>
      <family val="3"/>
    </font>
    <font>
      <sz val="11"/>
      <color theme="0"/>
      <name val="GHEA Grapalat"/>
      <family val="3"/>
    </font>
    <font>
      <b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0" fontId="21" fillId="0" borderId="0"/>
    <xf numFmtId="0" fontId="21" fillId="0" borderId="0"/>
    <xf numFmtId="0" fontId="5" fillId="0" borderId="0"/>
    <xf numFmtId="0" fontId="22" fillId="0" borderId="0"/>
  </cellStyleXfs>
  <cellXfs count="162">
    <xf numFmtId="0" fontId="0" fillId="0" borderId="0" xfId="0"/>
    <xf numFmtId="0" fontId="24" fillId="0" borderId="0" xfId="4" applyFont="1"/>
    <xf numFmtId="0" fontId="25" fillId="3" borderId="1" xfId="3" applyFont="1" applyFill="1" applyBorder="1" applyAlignment="1">
      <alignment vertical="center" wrapText="1"/>
    </xf>
    <xf numFmtId="0" fontId="27" fillId="0" borderId="0" xfId="3" applyFont="1" applyAlignment="1">
      <alignment vertical="center"/>
    </xf>
    <xf numFmtId="0" fontId="25" fillId="3" borderId="19" xfId="5" applyFont="1" applyFill="1" applyBorder="1" applyAlignment="1">
      <alignment horizontal="center" vertical="center" wrapText="1"/>
    </xf>
    <xf numFmtId="0" fontId="25" fillId="3" borderId="20" xfId="3" applyFont="1" applyFill="1" applyBorder="1" applyAlignment="1">
      <alignment vertical="center" wrapText="1"/>
    </xf>
    <xf numFmtId="0" fontId="25" fillId="3" borderId="21" xfId="3" applyFont="1" applyFill="1" applyBorder="1" applyAlignment="1">
      <alignment vertical="center" wrapText="1"/>
    </xf>
    <xf numFmtId="0" fontId="25" fillId="3" borderId="22" xfId="3" applyFont="1" applyFill="1" applyBorder="1" applyAlignment="1">
      <alignment vertical="center" wrapText="1"/>
    </xf>
    <xf numFmtId="0" fontId="28" fillId="0" borderId="1" xfId="3" applyFont="1" applyBorder="1" applyAlignment="1">
      <alignment vertical="center" wrapText="1"/>
    </xf>
    <xf numFmtId="0" fontId="3" fillId="0" borderId="1" xfId="3" applyFont="1" applyBorder="1" applyAlignment="1">
      <alignment vertical="center" wrapText="1"/>
    </xf>
    <xf numFmtId="164" fontId="28" fillId="0" borderId="1" xfId="3" applyNumberFormat="1" applyFont="1" applyBorder="1" applyAlignment="1">
      <alignment vertical="center" wrapText="1"/>
    </xf>
    <xf numFmtId="4" fontId="28" fillId="0" borderId="1" xfId="3" applyNumberFormat="1" applyFont="1" applyBorder="1" applyAlignment="1">
      <alignment vertical="center" wrapText="1"/>
    </xf>
    <xf numFmtId="165" fontId="28" fillId="0" borderId="1" xfId="3" applyNumberFormat="1" applyFont="1" applyBorder="1" applyAlignment="1">
      <alignment vertical="center" wrapText="1"/>
    </xf>
    <xf numFmtId="0" fontId="25" fillId="3" borderId="23" xfId="3" applyFont="1" applyFill="1" applyBorder="1" applyAlignment="1">
      <alignment vertical="center" wrapText="1"/>
    </xf>
    <xf numFmtId="0" fontId="25" fillId="3" borderId="24" xfId="3" applyFont="1" applyFill="1" applyBorder="1" applyAlignment="1">
      <alignment vertical="center" wrapText="1"/>
    </xf>
    <xf numFmtId="0" fontId="3" fillId="3" borderId="25" xfId="3" applyFont="1" applyFill="1" applyBorder="1" applyAlignment="1">
      <alignment vertical="center" wrapText="1"/>
    </xf>
    <xf numFmtId="0" fontId="3" fillId="4" borderId="38" xfId="5" applyFont="1" applyFill="1" applyBorder="1" applyAlignment="1">
      <alignment horizontal="center" vertical="top" wrapText="1"/>
    </xf>
    <xf numFmtId="0" fontId="3" fillId="3" borderId="30" xfId="5" applyFont="1" applyFill="1" applyBorder="1" applyAlignment="1">
      <alignment vertical="center" wrapText="1"/>
    </xf>
    <xf numFmtId="0" fontId="3" fillId="3" borderId="37" xfId="5" applyFont="1" applyFill="1" applyBorder="1" applyAlignment="1">
      <alignment vertical="center" wrapText="1"/>
    </xf>
    <xf numFmtId="0" fontId="3" fillId="0" borderId="37" xfId="5" applyFont="1" applyBorder="1" applyAlignment="1">
      <alignment vertical="center" wrapText="1"/>
    </xf>
    <xf numFmtId="4" fontId="3" fillId="0" borderId="38" xfId="5" applyNumberFormat="1" applyFont="1" applyBorder="1" applyAlignment="1">
      <alignment vertical="center" wrapText="1"/>
    </xf>
    <xf numFmtId="164" fontId="3" fillId="0" borderId="38" xfId="5" applyNumberFormat="1" applyFont="1" applyBorder="1" applyAlignment="1">
      <alignment vertical="center" wrapText="1"/>
    </xf>
    <xf numFmtId="164" fontId="4" fillId="0" borderId="38" xfId="5" applyNumberFormat="1" applyFont="1" applyBorder="1" applyAlignment="1">
      <alignment vertical="center" wrapText="1"/>
    </xf>
    <xf numFmtId="164" fontId="24" fillId="0" borderId="0" xfId="4" applyNumberFormat="1" applyFont="1"/>
    <xf numFmtId="4" fontId="3" fillId="3" borderId="38" xfId="5" applyNumberFormat="1" applyFont="1" applyFill="1" applyBorder="1" applyAlignment="1">
      <alignment horizontal="center" vertical="center" wrapText="1"/>
    </xf>
    <xf numFmtId="4" fontId="3" fillId="3" borderId="36" xfId="5" applyNumberFormat="1" applyFont="1" applyFill="1" applyBorder="1" applyAlignment="1">
      <alignment horizontal="center" vertical="center" wrapText="1"/>
    </xf>
    <xf numFmtId="164" fontId="3" fillId="3" borderId="38" xfId="5" applyNumberFormat="1" applyFont="1" applyFill="1" applyBorder="1" applyAlignment="1">
      <alignment horizontal="center" vertical="center" wrapText="1"/>
    </xf>
    <xf numFmtId="164" fontId="3" fillId="3" borderId="36" xfId="5" applyNumberFormat="1" applyFont="1" applyFill="1" applyBorder="1" applyAlignment="1">
      <alignment horizontal="center" vertical="center" wrapText="1"/>
    </xf>
    <xf numFmtId="4" fontId="24" fillId="0" borderId="0" xfId="4" applyNumberFormat="1" applyFont="1" applyBorder="1"/>
    <xf numFmtId="164" fontId="32" fillId="0" borderId="0" xfId="4" applyNumberFormat="1" applyFont="1" applyBorder="1"/>
    <xf numFmtId="0" fontId="33" fillId="0" borderId="0" xfId="3" applyFont="1" applyAlignment="1">
      <alignment vertical="center"/>
    </xf>
    <xf numFmtId="0" fontId="33" fillId="0" borderId="45" xfId="3" applyFont="1" applyBorder="1" applyAlignment="1">
      <alignment vertical="center" wrapText="1"/>
    </xf>
    <xf numFmtId="0" fontId="24" fillId="0" borderId="0" xfId="4" applyFont="1" applyBorder="1"/>
    <xf numFmtId="0" fontId="33" fillId="0" borderId="47" xfId="3" applyFont="1" applyBorder="1" applyAlignment="1">
      <alignment vertical="center" wrapText="1"/>
    </xf>
    <xf numFmtId="0" fontId="33" fillId="0" borderId="0" xfId="3" applyFont="1" applyAlignment="1">
      <alignment vertical="center" wrapText="1"/>
    </xf>
    <xf numFmtId="0" fontId="33" fillId="0" borderId="48" xfId="3" applyFont="1" applyBorder="1" applyAlignment="1">
      <alignment vertical="center" wrapText="1"/>
    </xf>
    <xf numFmtId="0" fontId="33" fillId="0" borderId="0" xfId="3" applyFont="1" applyBorder="1" applyAlignment="1">
      <alignment vertical="center" wrapText="1"/>
    </xf>
    <xf numFmtId="0" fontId="25" fillId="3" borderId="38" xfId="3" applyFont="1" applyFill="1" applyBorder="1" applyAlignment="1">
      <alignment horizontal="center" vertical="center" wrapText="1"/>
    </xf>
    <xf numFmtId="0" fontId="25" fillId="3" borderId="36" xfId="3" applyFont="1" applyFill="1" applyBorder="1" applyAlignment="1">
      <alignment horizontal="center" vertical="center" wrapText="1"/>
    </xf>
    <xf numFmtId="0" fontId="34" fillId="0" borderId="37" xfId="3" applyFont="1" applyBorder="1" applyAlignment="1">
      <alignment vertical="center" wrapText="1"/>
    </xf>
    <xf numFmtId="0" fontId="25" fillId="0" borderId="38" xfId="3" applyFont="1" applyBorder="1" applyAlignment="1">
      <alignment vertical="center" wrapText="1"/>
    </xf>
    <xf numFmtId="0" fontId="25" fillId="0" borderId="36" xfId="3" applyFont="1" applyBorder="1" applyAlignment="1">
      <alignment vertical="center" wrapText="1"/>
    </xf>
    <xf numFmtId="0" fontId="8" fillId="0" borderId="37" xfId="3" applyFont="1" applyBorder="1" applyAlignment="1">
      <alignment vertical="center" wrapText="1"/>
    </xf>
    <xf numFmtId="0" fontId="8" fillId="0" borderId="38" xfId="3" applyFont="1" applyBorder="1" applyAlignment="1">
      <alignment vertical="center" wrapText="1"/>
    </xf>
    <xf numFmtId="0" fontId="8" fillId="0" borderId="36" xfId="3" applyFont="1" applyBorder="1" applyAlignment="1">
      <alignment vertical="center" wrapText="1"/>
    </xf>
    <xf numFmtId="0" fontId="25" fillId="3" borderId="37" xfId="3" applyFont="1" applyFill="1" applyBorder="1" applyAlignment="1">
      <alignment horizontal="justify" vertical="center" wrapText="1"/>
    </xf>
    <xf numFmtId="165" fontId="9" fillId="2" borderId="0" xfId="0" applyNumberFormat="1" applyFont="1" applyFill="1" applyBorder="1"/>
    <xf numFmtId="165" fontId="11" fillId="2" borderId="0" xfId="0" applyNumberFormat="1" applyFont="1" applyFill="1" applyAlignment="1">
      <alignment horizontal="center"/>
    </xf>
    <xf numFmtId="165" fontId="9" fillId="2" borderId="1" xfId="0" applyNumberFormat="1" applyFont="1" applyFill="1" applyBorder="1" applyAlignment="1">
      <alignment wrapText="1"/>
    </xf>
    <xf numFmtId="165" fontId="9" fillId="2" borderId="0" xfId="0" applyNumberFormat="1" applyFont="1" applyFill="1" applyBorder="1" applyAlignment="1">
      <alignment vertical="center" wrapText="1"/>
    </xf>
    <xf numFmtId="165" fontId="9" fillId="2" borderId="0" xfId="0" applyNumberFormat="1" applyFont="1" applyFill="1" applyBorder="1" applyAlignment="1">
      <alignment vertical="top" wrapText="1"/>
    </xf>
    <xf numFmtId="165" fontId="10" fillId="2" borderId="0" xfId="0" applyNumberFormat="1" applyFont="1" applyFill="1" applyBorder="1"/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>
      <alignment horizontal="center"/>
    </xf>
    <xf numFmtId="165" fontId="10" fillId="2" borderId="1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wrapText="1"/>
    </xf>
    <xf numFmtId="165" fontId="9" fillId="2" borderId="0" xfId="0" applyNumberFormat="1" applyFont="1" applyFill="1" applyBorder="1" applyAlignment="1">
      <alignment horizontal="center"/>
    </xf>
    <xf numFmtId="165" fontId="9" fillId="2" borderId="0" xfId="0" applyNumberFormat="1" applyFont="1" applyFill="1" applyAlignment="1">
      <alignment horizontal="center"/>
    </xf>
    <xf numFmtId="165" fontId="9" fillId="2" borderId="5" xfId="0" applyNumberFormat="1" applyFont="1" applyFill="1" applyBorder="1" applyAlignment="1">
      <alignment horizontal="center" wrapText="1"/>
    </xf>
    <xf numFmtId="164" fontId="9" fillId="2" borderId="1" xfId="0" applyNumberFormat="1" applyFont="1" applyFill="1" applyBorder="1" applyAlignment="1">
      <alignment wrapText="1"/>
    </xf>
    <xf numFmtId="164" fontId="9" fillId="2" borderId="1" xfId="0" applyNumberFormat="1" applyFont="1" applyFill="1" applyBorder="1"/>
    <xf numFmtId="164" fontId="9" fillId="2" borderId="8" xfId="0" applyNumberFormat="1" applyFont="1" applyFill="1" applyBorder="1"/>
    <xf numFmtId="164" fontId="9" fillId="2" borderId="7" xfId="0" applyNumberFormat="1" applyFont="1" applyFill="1" applyBorder="1" applyAlignment="1">
      <alignment wrapText="1"/>
    </xf>
    <xf numFmtId="165" fontId="9" fillId="2" borderId="0" xfId="0" applyNumberFormat="1" applyFont="1" applyFill="1"/>
    <xf numFmtId="165" fontId="9" fillId="2" borderId="1" xfId="0" applyNumberFormat="1" applyFont="1" applyFill="1" applyBorder="1" applyAlignment="1">
      <alignment horizontal="center" wrapText="1"/>
    </xf>
    <xf numFmtId="3" fontId="9" fillId="2" borderId="1" xfId="0" applyNumberFormat="1" applyFont="1" applyFill="1" applyBorder="1" applyAlignment="1">
      <alignment wrapText="1"/>
    </xf>
    <xf numFmtId="164" fontId="9" fillId="2" borderId="8" xfId="0" applyNumberFormat="1" applyFont="1" applyFill="1" applyBorder="1" applyAlignment="1">
      <alignment wrapText="1"/>
    </xf>
    <xf numFmtId="164" fontId="35" fillId="2" borderId="7" xfId="0" applyNumberFormat="1" applyFont="1" applyFill="1" applyBorder="1" applyAlignment="1">
      <alignment wrapText="1"/>
    </xf>
    <xf numFmtId="165" fontId="13" fillId="2" borderId="1" xfId="0" applyNumberFormat="1" applyFont="1" applyFill="1" applyBorder="1" applyAlignment="1">
      <alignment horizontal="center" wrapText="1"/>
    </xf>
    <xf numFmtId="164" fontId="9" fillId="2" borderId="10" xfId="0" applyNumberFormat="1" applyFont="1" applyFill="1" applyBorder="1" applyAlignment="1">
      <alignment wrapText="1"/>
    </xf>
    <xf numFmtId="165" fontId="2" fillId="2" borderId="1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wrapText="1"/>
    </xf>
    <xf numFmtId="165" fontId="14" fillId="2" borderId="1" xfId="0" applyNumberFormat="1" applyFont="1" applyFill="1" applyBorder="1" applyAlignment="1">
      <alignment horizontal="center" wrapText="1"/>
    </xf>
    <xf numFmtId="165" fontId="10" fillId="2" borderId="5" xfId="0" applyNumberFormat="1" applyFont="1" applyFill="1" applyBorder="1" applyAlignment="1">
      <alignment horizontal="center" wrapText="1"/>
    </xf>
    <xf numFmtId="165" fontId="10" fillId="2" borderId="1" xfId="0" applyNumberFormat="1" applyFont="1" applyFill="1" applyBorder="1" applyAlignment="1">
      <alignment wrapText="1"/>
    </xf>
    <xf numFmtId="164" fontId="10" fillId="2" borderId="1" xfId="0" applyNumberFormat="1" applyFont="1" applyFill="1" applyBorder="1" applyAlignment="1">
      <alignment wrapText="1"/>
    </xf>
    <xf numFmtId="164" fontId="10" fillId="2" borderId="8" xfId="0" applyNumberFormat="1" applyFont="1" applyFill="1" applyBorder="1" applyAlignment="1">
      <alignment wrapText="1"/>
    </xf>
    <xf numFmtId="164" fontId="10" fillId="2" borderId="7" xfId="0" applyNumberFormat="1" applyFont="1" applyFill="1" applyBorder="1" applyAlignment="1">
      <alignment wrapText="1"/>
    </xf>
    <xf numFmtId="165" fontId="10" fillId="2" borderId="0" xfId="0" applyNumberFormat="1" applyFont="1" applyFill="1"/>
    <xf numFmtId="164" fontId="9" fillId="2" borderId="0" xfId="0" applyNumberFormat="1" applyFont="1" applyFill="1" applyBorder="1"/>
    <xf numFmtId="165" fontId="9" fillId="2" borderId="1" xfId="0" quotePrefix="1" applyNumberFormat="1" applyFont="1" applyFill="1" applyBorder="1" applyAlignment="1">
      <alignment wrapText="1"/>
    </xf>
    <xf numFmtId="164" fontId="11" fillId="2" borderId="1" xfId="0" applyNumberFormat="1" applyFont="1" applyFill="1" applyBorder="1" applyAlignment="1">
      <alignment horizontal="center" wrapText="1"/>
    </xf>
    <xf numFmtId="164" fontId="11" fillId="2" borderId="8" xfId="0" applyNumberFormat="1" applyFont="1" applyFill="1" applyBorder="1" applyAlignment="1">
      <alignment horizontal="center" wrapText="1"/>
    </xf>
    <xf numFmtId="164" fontId="11" fillId="2" borderId="7" xfId="0" applyNumberFormat="1" applyFont="1" applyFill="1" applyBorder="1" applyAlignment="1">
      <alignment horizontal="center" wrapText="1"/>
    </xf>
    <xf numFmtId="165" fontId="9" fillId="2" borderId="5" xfId="0" applyNumberFormat="1" applyFont="1" applyFill="1" applyBorder="1"/>
    <xf numFmtId="165" fontId="9" fillId="2" borderId="1" xfId="0" applyNumberFormat="1" applyFont="1" applyFill="1" applyBorder="1" applyAlignment="1">
      <alignment horizontal="left" wrapText="1"/>
    </xf>
    <xf numFmtId="165" fontId="9" fillId="2" borderId="1" xfId="0" applyNumberFormat="1" applyFont="1" applyFill="1" applyBorder="1"/>
    <xf numFmtId="164" fontId="9" fillId="2" borderId="7" xfId="0" applyNumberFormat="1" applyFont="1" applyFill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5" fontId="9" fillId="2" borderId="11" xfId="0" applyNumberFormat="1" applyFont="1" applyFill="1" applyBorder="1"/>
    <xf numFmtId="165" fontId="9" fillId="2" borderId="6" xfId="0" applyNumberFormat="1" applyFont="1" applyFill="1" applyBorder="1"/>
    <xf numFmtId="164" fontId="9" fillId="2" borderId="6" xfId="0" applyNumberFormat="1" applyFont="1" applyFill="1" applyBorder="1"/>
    <xf numFmtId="164" fontId="9" fillId="2" borderId="12" xfId="0" applyNumberFormat="1" applyFont="1" applyFill="1" applyBorder="1"/>
    <xf numFmtId="164" fontId="9" fillId="2" borderId="13" xfId="0" applyNumberFormat="1" applyFont="1" applyFill="1" applyBorder="1"/>
    <xf numFmtId="0" fontId="15" fillId="2" borderId="0" xfId="0" applyFont="1" applyFill="1" applyBorder="1" applyAlignment="1">
      <alignment vertical="top" wrapText="1"/>
    </xf>
    <xf numFmtId="165" fontId="16" fillId="2" borderId="0" xfId="0" applyNumberFormat="1" applyFont="1" applyFill="1" applyBorder="1"/>
    <xf numFmtId="0" fontId="16" fillId="2" borderId="0" xfId="0" applyFont="1" applyFill="1" applyBorder="1" applyAlignment="1">
      <alignment vertical="top"/>
    </xf>
    <xf numFmtId="165" fontId="12" fillId="2" borderId="0" xfId="0" applyNumberFormat="1" applyFont="1" applyFill="1" applyBorder="1" applyAlignment="1">
      <alignment horizontal="center" wrapText="1"/>
    </xf>
    <xf numFmtId="0" fontId="35" fillId="2" borderId="0" xfId="0" applyFont="1" applyFill="1" applyAlignment="1">
      <alignment horizontal="center" wrapText="1"/>
    </xf>
    <xf numFmtId="165" fontId="10" fillId="2" borderId="2" xfId="0" applyNumberFormat="1" applyFont="1" applyFill="1" applyBorder="1" applyAlignment="1">
      <alignment horizontal="center" wrapText="1"/>
    </xf>
    <xf numFmtId="0" fontId="35" fillId="2" borderId="5" xfId="0" applyFont="1" applyFill="1" applyBorder="1" applyAlignment="1">
      <alignment horizontal="center" wrapText="1"/>
    </xf>
    <xf numFmtId="165" fontId="9" fillId="2" borderId="3" xfId="0" applyNumberFormat="1" applyFont="1" applyFill="1" applyBorder="1" applyAlignment="1">
      <alignment horizontal="center" wrapText="1"/>
    </xf>
    <xf numFmtId="0" fontId="35" fillId="2" borderId="1" xfId="0" applyFont="1" applyFill="1" applyBorder="1" applyAlignment="1">
      <alignment horizontal="center" wrapText="1"/>
    </xf>
    <xf numFmtId="165" fontId="1" fillId="2" borderId="3" xfId="0" applyNumberFormat="1" applyFont="1" applyFill="1" applyBorder="1" applyAlignment="1">
      <alignment horizontal="center" wrapText="1"/>
    </xf>
    <xf numFmtId="165" fontId="15" fillId="2" borderId="0" xfId="2" applyNumberFormat="1" applyFont="1" applyFill="1" applyBorder="1" applyAlignment="1">
      <alignment horizontal="center" vertical="center" wrapText="1"/>
    </xf>
    <xf numFmtId="0" fontId="20" fillId="2" borderId="0" xfId="2" applyFont="1" applyFill="1" applyAlignment="1">
      <alignment horizontal="center" vertical="center" wrapText="1"/>
    </xf>
    <xf numFmtId="165" fontId="10" fillId="2" borderId="3" xfId="0" applyNumberFormat="1" applyFont="1" applyFill="1" applyBorder="1" applyAlignment="1">
      <alignment horizontal="center" wrapText="1"/>
    </xf>
    <xf numFmtId="165" fontId="10" fillId="2" borderId="4" xfId="0" applyNumberFormat="1" applyFont="1" applyFill="1" applyBorder="1" applyAlignment="1">
      <alignment horizontal="center" wrapText="1"/>
    </xf>
    <xf numFmtId="0" fontId="35" fillId="2" borderId="8" xfId="0" applyFont="1" applyFill="1" applyBorder="1" applyAlignment="1">
      <alignment horizontal="center" wrapText="1"/>
    </xf>
    <xf numFmtId="165" fontId="9" fillId="2" borderId="9" xfId="0" applyNumberFormat="1" applyFont="1" applyFill="1" applyBorder="1" applyAlignment="1">
      <alignment horizontal="center" wrapText="1"/>
    </xf>
    <xf numFmtId="0" fontId="35" fillId="2" borderId="7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vertical="top" wrapText="1"/>
    </xf>
    <xf numFmtId="0" fontId="35" fillId="2" borderId="0" xfId="0" applyFont="1" applyFill="1" applyAlignment="1">
      <alignment wrapText="1"/>
    </xf>
    <xf numFmtId="0" fontId="6" fillId="2" borderId="3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0" fontId="16" fillId="2" borderId="0" xfId="0" applyFont="1" applyFill="1" applyAlignment="1">
      <alignment vertical="top" wrapText="1"/>
    </xf>
    <xf numFmtId="0" fontId="6" fillId="2" borderId="1" xfId="0" applyFont="1" applyFill="1" applyBorder="1" applyAlignment="1">
      <alignment horizontal="center" wrapText="1"/>
    </xf>
    <xf numFmtId="0" fontId="19" fillId="0" borderId="0" xfId="3" applyFont="1" applyAlignment="1">
      <alignment horizontal="left" vertical="center"/>
    </xf>
    <xf numFmtId="0" fontId="25" fillId="0" borderId="1" xfId="3" applyFont="1" applyBorder="1" applyAlignment="1">
      <alignment horizontal="left" vertical="center" wrapText="1"/>
    </xf>
    <xf numFmtId="0" fontId="25" fillId="3" borderId="14" xfId="5" applyFont="1" applyFill="1" applyBorder="1" applyAlignment="1">
      <alignment horizontal="center" vertical="center" wrapText="1"/>
    </xf>
    <xf numFmtId="0" fontId="25" fillId="3" borderId="18" xfId="5" applyFont="1" applyFill="1" applyBorder="1" applyAlignment="1">
      <alignment horizontal="center" vertical="center" wrapText="1"/>
    </xf>
    <xf numFmtId="0" fontId="25" fillId="3" borderId="15" xfId="5" applyFont="1" applyFill="1" applyBorder="1" applyAlignment="1">
      <alignment horizontal="center" vertical="center" wrapText="1"/>
    </xf>
    <xf numFmtId="0" fontId="25" fillId="3" borderId="16" xfId="5" applyFont="1" applyFill="1" applyBorder="1" applyAlignment="1">
      <alignment horizontal="center" vertical="center" wrapText="1"/>
    </xf>
    <xf numFmtId="0" fontId="25" fillId="3" borderId="17" xfId="5" applyFont="1" applyFill="1" applyBorder="1" applyAlignment="1">
      <alignment horizontal="center" vertical="center" wrapText="1"/>
    </xf>
    <xf numFmtId="0" fontId="3" fillId="3" borderId="26" xfId="5" applyFont="1" applyFill="1" applyBorder="1" applyAlignment="1">
      <alignment horizontal="center" vertical="center" wrapText="1"/>
    </xf>
    <xf numFmtId="0" fontId="3" fillId="3" borderId="30" xfId="5" applyFont="1" applyFill="1" applyBorder="1" applyAlignment="1">
      <alignment horizontal="center" vertical="center" wrapText="1"/>
    </xf>
    <xf numFmtId="0" fontId="3" fillId="3" borderId="37" xfId="5" applyFont="1" applyFill="1" applyBorder="1" applyAlignment="1">
      <alignment horizontal="center" vertical="center" wrapText="1"/>
    </xf>
    <xf numFmtId="0" fontId="3" fillId="0" borderId="27" xfId="5" applyFont="1" applyBorder="1" applyAlignment="1">
      <alignment horizontal="center" vertical="center" wrapText="1"/>
    </xf>
    <xf numFmtId="0" fontId="3" fillId="0" borderId="28" xfId="5" applyFont="1" applyBorder="1" applyAlignment="1">
      <alignment horizontal="center"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31" xfId="5" applyFont="1" applyBorder="1" applyAlignment="1">
      <alignment horizontal="center" vertical="center" wrapText="1"/>
    </xf>
    <xf numFmtId="0" fontId="3" fillId="0" borderId="32" xfId="5" applyFont="1" applyBorder="1" applyAlignment="1">
      <alignment horizontal="center" vertical="center" wrapText="1"/>
    </xf>
    <xf numFmtId="0" fontId="3" fillId="0" borderId="33" xfId="5" applyFont="1" applyBorder="1" applyAlignment="1">
      <alignment horizontal="center" vertical="center" wrapText="1"/>
    </xf>
    <xf numFmtId="0" fontId="3" fillId="0" borderId="34" xfId="5" applyFont="1" applyBorder="1" applyAlignment="1">
      <alignment horizontal="center" vertical="center" wrapText="1"/>
    </xf>
    <xf numFmtId="0" fontId="3" fillId="0" borderId="35" xfId="5" applyFont="1" applyBorder="1" applyAlignment="1">
      <alignment horizontal="center" vertical="center" wrapText="1"/>
    </xf>
    <xf numFmtId="0" fontId="3" fillId="0" borderId="36" xfId="5" applyFont="1" applyBorder="1" applyAlignment="1">
      <alignment horizontal="center" vertical="center" wrapText="1"/>
    </xf>
    <xf numFmtId="0" fontId="3" fillId="3" borderId="27" xfId="5" applyFont="1" applyFill="1" applyBorder="1" applyAlignment="1">
      <alignment horizontal="center" vertical="center" wrapText="1"/>
    </xf>
    <xf numFmtId="0" fontId="3" fillId="3" borderId="28" xfId="5" applyFont="1" applyFill="1" applyBorder="1" applyAlignment="1">
      <alignment horizontal="center" vertical="center" wrapText="1"/>
    </xf>
    <xf numFmtId="0" fontId="3" fillId="3" borderId="29" xfId="5" applyFont="1" applyFill="1" applyBorder="1" applyAlignment="1">
      <alignment horizontal="center" vertical="center" wrapText="1"/>
    </xf>
    <xf numFmtId="0" fontId="3" fillId="3" borderId="31" xfId="5" applyFont="1" applyFill="1" applyBorder="1" applyAlignment="1">
      <alignment horizontal="center" vertical="center" wrapText="1"/>
    </xf>
    <xf numFmtId="0" fontId="3" fillId="3" borderId="32" xfId="5" applyFont="1" applyFill="1" applyBorder="1" applyAlignment="1">
      <alignment horizontal="center" vertical="center" wrapText="1"/>
    </xf>
    <xf numFmtId="0" fontId="3" fillId="3" borderId="33" xfId="5" applyFont="1" applyFill="1" applyBorder="1" applyAlignment="1">
      <alignment horizontal="center" vertical="center" wrapText="1"/>
    </xf>
    <xf numFmtId="0" fontId="3" fillId="3" borderId="39" xfId="5" applyFont="1" applyFill="1" applyBorder="1" applyAlignment="1">
      <alignment horizontal="center" vertical="center" wrapText="1"/>
    </xf>
    <xf numFmtId="0" fontId="3" fillId="3" borderId="42" xfId="5" applyFont="1" applyFill="1" applyBorder="1" applyAlignment="1">
      <alignment horizontal="center" vertical="center" wrapText="1"/>
    </xf>
    <xf numFmtId="0" fontId="3" fillId="3" borderId="40" xfId="5" applyFont="1" applyFill="1" applyBorder="1" applyAlignment="1">
      <alignment horizontal="center" vertical="center" wrapText="1"/>
    </xf>
    <xf numFmtId="0" fontId="3" fillId="3" borderId="43" xfId="5" applyFont="1" applyFill="1" applyBorder="1" applyAlignment="1">
      <alignment horizontal="center" vertical="center" wrapText="1"/>
    </xf>
    <xf numFmtId="0" fontId="3" fillId="3" borderId="41" xfId="5" applyFont="1" applyFill="1" applyBorder="1" applyAlignment="1">
      <alignment horizontal="center" vertical="center" wrapText="1"/>
    </xf>
    <xf numFmtId="0" fontId="3" fillId="3" borderId="44" xfId="5" applyFont="1" applyFill="1" applyBorder="1" applyAlignment="1">
      <alignment horizontal="center" vertical="center" wrapText="1"/>
    </xf>
    <xf numFmtId="0" fontId="4" fillId="3" borderId="26" xfId="5" applyFont="1" applyFill="1" applyBorder="1" applyAlignment="1">
      <alignment horizontal="center" vertical="center" wrapText="1"/>
    </xf>
    <xf numFmtId="0" fontId="4" fillId="3" borderId="37" xfId="5" applyFont="1" applyFill="1" applyBorder="1" applyAlignment="1">
      <alignment horizontal="center" vertical="center" wrapText="1"/>
    </xf>
    <xf numFmtId="0" fontId="25" fillId="0" borderId="46" xfId="3" applyFont="1" applyBorder="1" applyAlignment="1">
      <alignment horizontal="left" vertical="center" wrapText="1"/>
    </xf>
    <xf numFmtId="0" fontId="25" fillId="0" borderId="0" xfId="3" applyFont="1" applyBorder="1" applyAlignment="1">
      <alignment horizontal="left" vertical="center" wrapText="1"/>
    </xf>
    <xf numFmtId="0" fontId="33" fillId="0" borderId="8" xfId="3" applyFont="1" applyBorder="1" applyAlignment="1">
      <alignment horizontal="center" vertical="center" wrapText="1"/>
    </xf>
    <xf numFmtId="0" fontId="33" fillId="0" borderId="49" xfId="3" applyFont="1" applyBorder="1" applyAlignment="1">
      <alignment horizontal="center" vertical="center" wrapText="1"/>
    </xf>
    <xf numFmtId="0" fontId="33" fillId="0" borderId="50" xfId="3" applyFont="1" applyBorder="1" applyAlignment="1">
      <alignment horizontal="center" vertical="center" wrapText="1"/>
    </xf>
    <xf numFmtId="0" fontId="25" fillId="3" borderId="26" xfId="3" applyFont="1" applyFill="1" applyBorder="1" applyAlignment="1">
      <alignment horizontal="center" vertical="center" wrapText="1"/>
    </xf>
    <xf numFmtId="0" fontId="25" fillId="3" borderId="37" xfId="3" applyFont="1" applyFill="1" applyBorder="1" applyAlignment="1">
      <alignment horizontal="center" vertical="center" wrapText="1"/>
    </xf>
    <xf numFmtId="0" fontId="25" fillId="3" borderId="51" xfId="3" applyFont="1" applyFill="1" applyBorder="1" applyAlignment="1">
      <alignment horizontal="center" vertical="center" wrapText="1"/>
    </xf>
    <xf numFmtId="0" fontId="25" fillId="3" borderId="52" xfId="3" applyFont="1" applyFill="1" applyBorder="1" applyAlignment="1">
      <alignment horizontal="center" vertical="center" wrapText="1"/>
    </xf>
    <xf numFmtId="0" fontId="25" fillId="3" borderId="53" xfId="3" applyFont="1" applyFill="1" applyBorder="1" applyAlignment="1">
      <alignment horizontal="center" vertical="center" wrapText="1"/>
    </xf>
  </cellXfs>
  <cellStyles count="7">
    <cellStyle name="Normal" xfId="0" builtinId="0"/>
    <cellStyle name="Normal 12" xfId="1"/>
    <cellStyle name="Normal 12 2" xfId="3"/>
    <cellStyle name="Normal 12 2 2" xfId="5"/>
    <cellStyle name="Normal 2" xfId="2"/>
    <cellStyle name="Normal 2 2" xfId="4"/>
    <cellStyle name="Normal 3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I259"/>
  <sheetViews>
    <sheetView tabSelected="1" topLeftCell="A4" zoomScale="115" zoomScaleNormal="115" workbookViewId="0">
      <selection activeCell="X27" sqref="X27"/>
    </sheetView>
  </sheetViews>
  <sheetFormatPr defaultRowHeight="10.5" x14ac:dyDescent="0.15"/>
  <cols>
    <col min="1" max="1" width="8.140625" style="63" customWidth="1"/>
    <col min="2" max="2" width="28.140625" style="63" customWidth="1"/>
    <col min="3" max="3" width="7.5703125" style="63" customWidth="1"/>
    <col min="4" max="4" width="10.140625" style="63" customWidth="1"/>
    <col min="5" max="5" width="7.5703125" style="63" customWidth="1"/>
    <col min="6" max="6" width="10.140625" style="63" customWidth="1"/>
    <col min="7" max="7" width="6.28515625" style="63" customWidth="1"/>
    <col min="8" max="8" width="9.7109375" style="63" customWidth="1"/>
    <col min="9" max="9" width="9.7109375" style="63" hidden="1" customWidth="1"/>
    <col min="10" max="12" width="9.140625" style="46" hidden="1" customWidth="1"/>
    <col min="13" max="13" width="9.7109375" style="63" hidden="1" customWidth="1"/>
    <col min="14" max="14" width="9.140625" style="46" customWidth="1"/>
    <col min="15" max="15" width="10.140625" style="46" customWidth="1"/>
    <col min="16" max="16" width="11.140625" style="46" customWidth="1"/>
    <col min="17" max="17" width="5.42578125" style="46" customWidth="1"/>
    <col min="18" max="18" width="9.140625" style="46" customWidth="1"/>
    <col min="19" max="19" width="10.28515625" style="46" customWidth="1"/>
    <col min="20" max="22" width="9.140625" style="46" customWidth="1"/>
    <col min="23" max="23" width="10.28515625" style="46" customWidth="1"/>
    <col min="24" max="26" width="9.140625" style="46" customWidth="1"/>
    <col min="27" max="27" width="11.140625" style="46" customWidth="1"/>
    <col min="28" max="29" width="9.140625" style="46" customWidth="1"/>
    <col min="30" max="30" width="10.140625" style="46" customWidth="1"/>
    <col min="31" max="31" width="11.140625" style="46" customWidth="1"/>
    <col min="32" max="38" width="9.140625" style="46" customWidth="1"/>
    <col min="39" max="39" width="12.140625" style="46" customWidth="1"/>
    <col min="40" max="40" width="20.7109375" style="46" customWidth="1"/>
    <col min="41" max="41" width="20.85546875" style="46" customWidth="1"/>
    <col min="42" max="87" width="9.140625" style="46"/>
    <col min="88" max="255" width="9.140625" style="63"/>
    <col min="256" max="256" width="8.140625" style="63" customWidth="1"/>
    <col min="257" max="257" width="28.140625" style="63" customWidth="1"/>
    <col min="258" max="258" width="7.5703125" style="63" customWidth="1"/>
    <col min="259" max="262" width="10.140625" style="63" customWidth="1"/>
    <col min="263" max="264" width="9.7109375" style="63" customWidth="1"/>
    <col min="265" max="267" width="9.140625" style="63"/>
    <col min="268" max="268" width="9.7109375" style="63" customWidth="1"/>
    <col min="269" max="269" width="9.140625" style="63"/>
    <col min="270" max="270" width="10.140625" style="63" customWidth="1"/>
    <col min="271" max="273" width="9.140625" style="63"/>
    <col min="274" max="274" width="10.28515625" style="63" customWidth="1"/>
    <col min="275" max="277" width="9.140625" style="63"/>
    <col min="278" max="278" width="10.28515625" style="63" customWidth="1"/>
    <col min="279" max="281" width="9.140625" style="63"/>
    <col min="282" max="282" width="11.140625" style="63" customWidth="1"/>
    <col min="283" max="284" width="9.140625" style="63"/>
    <col min="285" max="285" width="10.5703125" style="63" customWidth="1"/>
    <col min="286" max="293" width="9.140625" style="63"/>
    <col min="294" max="294" width="12.140625" style="63" customWidth="1"/>
    <col min="295" max="295" width="20.7109375" style="63" customWidth="1"/>
    <col min="296" max="296" width="20.85546875" style="63" customWidth="1"/>
    <col min="297" max="511" width="9.140625" style="63"/>
    <col min="512" max="512" width="8.140625" style="63" customWidth="1"/>
    <col min="513" max="513" width="28.140625" style="63" customWidth="1"/>
    <col min="514" max="514" width="7.5703125" style="63" customWidth="1"/>
    <col min="515" max="518" width="10.140625" style="63" customWidth="1"/>
    <col min="519" max="520" width="9.7109375" style="63" customWidth="1"/>
    <col min="521" max="523" width="9.140625" style="63"/>
    <col min="524" max="524" width="9.7109375" style="63" customWidth="1"/>
    <col min="525" max="525" width="9.140625" style="63"/>
    <col min="526" max="526" width="10.140625" style="63" customWidth="1"/>
    <col min="527" max="529" width="9.140625" style="63"/>
    <col min="530" max="530" width="10.28515625" style="63" customWidth="1"/>
    <col min="531" max="533" width="9.140625" style="63"/>
    <col min="534" max="534" width="10.28515625" style="63" customWidth="1"/>
    <col min="535" max="537" width="9.140625" style="63"/>
    <col min="538" max="538" width="11.140625" style="63" customWidth="1"/>
    <col min="539" max="540" width="9.140625" style="63"/>
    <col min="541" max="541" width="10.5703125" style="63" customWidth="1"/>
    <col min="542" max="549" width="9.140625" style="63"/>
    <col min="550" max="550" width="12.140625" style="63" customWidth="1"/>
    <col min="551" max="551" width="20.7109375" style="63" customWidth="1"/>
    <col min="552" max="552" width="20.85546875" style="63" customWidth="1"/>
    <col min="553" max="767" width="9.140625" style="63"/>
    <col min="768" max="768" width="8.140625" style="63" customWidth="1"/>
    <col min="769" max="769" width="28.140625" style="63" customWidth="1"/>
    <col min="770" max="770" width="7.5703125" style="63" customWidth="1"/>
    <col min="771" max="774" width="10.140625" style="63" customWidth="1"/>
    <col min="775" max="776" width="9.7109375" style="63" customWidth="1"/>
    <col min="777" max="779" width="9.140625" style="63"/>
    <col min="780" max="780" width="9.7109375" style="63" customWidth="1"/>
    <col min="781" max="781" width="9.140625" style="63"/>
    <col min="782" max="782" width="10.140625" style="63" customWidth="1"/>
    <col min="783" max="785" width="9.140625" style="63"/>
    <col min="786" max="786" width="10.28515625" style="63" customWidth="1"/>
    <col min="787" max="789" width="9.140625" style="63"/>
    <col min="790" max="790" width="10.28515625" style="63" customWidth="1"/>
    <col min="791" max="793" width="9.140625" style="63"/>
    <col min="794" max="794" width="11.140625" style="63" customWidth="1"/>
    <col min="795" max="796" width="9.140625" style="63"/>
    <col min="797" max="797" width="10.5703125" style="63" customWidth="1"/>
    <col min="798" max="805" width="9.140625" style="63"/>
    <col min="806" max="806" width="12.140625" style="63" customWidth="1"/>
    <col min="807" max="807" width="20.7109375" style="63" customWidth="1"/>
    <col min="808" max="808" width="20.85546875" style="63" customWidth="1"/>
    <col min="809" max="1023" width="9.140625" style="63"/>
    <col min="1024" max="1024" width="8.140625" style="63" customWidth="1"/>
    <col min="1025" max="1025" width="28.140625" style="63" customWidth="1"/>
    <col min="1026" max="1026" width="7.5703125" style="63" customWidth="1"/>
    <col min="1027" max="1030" width="10.140625" style="63" customWidth="1"/>
    <col min="1031" max="1032" width="9.7109375" style="63" customWidth="1"/>
    <col min="1033" max="1035" width="9.140625" style="63"/>
    <col min="1036" max="1036" width="9.7109375" style="63" customWidth="1"/>
    <col min="1037" max="1037" width="9.140625" style="63"/>
    <col min="1038" max="1038" width="10.140625" style="63" customWidth="1"/>
    <col min="1039" max="1041" width="9.140625" style="63"/>
    <col min="1042" max="1042" width="10.28515625" style="63" customWidth="1"/>
    <col min="1043" max="1045" width="9.140625" style="63"/>
    <col min="1046" max="1046" width="10.28515625" style="63" customWidth="1"/>
    <col min="1047" max="1049" width="9.140625" style="63"/>
    <col min="1050" max="1050" width="11.140625" style="63" customWidth="1"/>
    <col min="1051" max="1052" width="9.140625" style="63"/>
    <col min="1053" max="1053" width="10.5703125" style="63" customWidth="1"/>
    <col min="1054" max="1061" width="9.140625" style="63"/>
    <col min="1062" max="1062" width="12.140625" style="63" customWidth="1"/>
    <col min="1063" max="1063" width="20.7109375" style="63" customWidth="1"/>
    <col min="1064" max="1064" width="20.85546875" style="63" customWidth="1"/>
    <col min="1065" max="1279" width="9.140625" style="63"/>
    <col min="1280" max="1280" width="8.140625" style="63" customWidth="1"/>
    <col min="1281" max="1281" width="28.140625" style="63" customWidth="1"/>
    <col min="1282" max="1282" width="7.5703125" style="63" customWidth="1"/>
    <col min="1283" max="1286" width="10.140625" style="63" customWidth="1"/>
    <col min="1287" max="1288" width="9.7109375" style="63" customWidth="1"/>
    <col min="1289" max="1291" width="9.140625" style="63"/>
    <col min="1292" max="1292" width="9.7109375" style="63" customWidth="1"/>
    <col min="1293" max="1293" width="9.140625" style="63"/>
    <col min="1294" max="1294" width="10.140625" style="63" customWidth="1"/>
    <col min="1295" max="1297" width="9.140625" style="63"/>
    <col min="1298" max="1298" width="10.28515625" style="63" customWidth="1"/>
    <col min="1299" max="1301" width="9.140625" style="63"/>
    <col min="1302" max="1302" width="10.28515625" style="63" customWidth="1"/>
    <col min="1303" max="1305" width="9.140625" style="63"/>
    <col min="1306" max="1306" width="11.140625" style="63" customWidth="1"/>
    <col min="1307" max="1308" width="9.140625" style="63"/>
    <col min="1309" max="1309" width="10.5703125" style="63" customWidth="1"/>
    <col min="1310" max="1317" width="9.140625" style="63"/>
    <col min="1318" max="1318" width="12.140625" style="63" customWidth="1"/>
    <col min="1319" max="1319" width="20.7109375" style="63" customWidth="1"/>
    <col min="1320" max="1320" width="20.85546875" style="63" customWidth="1"/>
    <col min="1321" max="1535" width="9.140625" style="63"/>
    <col min="1536" max="1536" width="8.140625" style="63" customWidth="1"/>
    <col min="1537" max="1537" width="28.140625" style="63" customWidth="1"/>
    <col min="1538" max="1538" width="7.5703125" style="63" customWidth="1"/>
    <col min="1539" max="1542" width="10.140625" style="63" customWidth="1"/>
    <col min="1543" max="1544" width="9.7109375" style="63" customWidth="1"/>
    <col min="1545" max="1547" width="9.140625" style="63"/>
    <col min="1548" max="1548" width="9.7109375" style="63" customWidth="1"/>
    <col min="1549" max="1549" width="9.140625" style="63"/>
    <col min="1550" max="1550" width="10.140625" style="63" customWidth="1"/>
    <col min="1551" max="1553" width="9.140625" style="63"/>
    <col min="1554" max="1554" width="10.28515625" style="63" customWidth="1"/>
    <col min="1555" max="1557" width="9.140625" style="63"/>
    <col min="1558" max="1558" width="10.28515625" style="63" customWidth="1"/>
    <col min="1559" max="1561" width="9.140625" style="63"/>
    <col min="1562" max="1562" width="11.140625" style="63" customWidth="1"/>
    <col min="1563" max="1564" width="9.140625" style="63"/>
    <col min="1565" max="1565" width="10.5703125" style="63" customWidth="1"/>
    <col min="1566" max="1573" width="9.140625" style="63"/>
    <col min="1574" max="1574" width="12.140625" style="63" customWidth="1"/>
    <col min="1575" max="1575" width="20.7109375" style="63" customWidth="1"/>
    <col min="1576" max="1576" width="20.85546875" style="63" customWidth="1"/>
    <col min="1577" max="1791" width="9.140625" style="63"/>
    <col min="1792" max="1792" width="8.140625" style="63" customWidth="1"/>
    <col min="1793" max="1793" width="28.140625" style="63" customWidth="1"/>
    <col min="1794" max="1794" width="7.5703125" style="63" customWidth="1"/>
    <col min="1795" max="1798" width="10.140625" style="63" customWidth="1"/>
    <col min="1799" max="1800" width="9.7109375" style="63" customWidth="1"/>
    <col min="1801" max="1803" width="9.140625" style="63"/>
    <col min="1804" max="1804" width="9.7109375" style="63" customWidth="1"/>
    <col min="1805" max="1805" width="9.140625" style="63"/>
    <col min="1806" max="1806" width="10.140625" style="63" customWidth="1"/>
    <col min="1807" max="1809" width="9.140625" style="63"/>
    <col min="1810" max="1810" width="10.28515625" style="63" customWidth="1"/>
    <col min="1811" max="1813" width="9.140625" style="63"/>
    <col min="1814" max="1814" width="10.28515625" style="63" customWidth="1"/>
    <col min="1815" max="1817" width="9.140625" style="63"/>
    <col min="1818" max="1818" width="11.140625" style="63" customWidth="1"/>
    <col min="1819" max="1820" width="9.140625" style="63"/>
    <col min="1821" max="1821" width="10.5703125" style="63" customWidth="1"/>
    <col min="1822" max="1829" width="9.140625" style="63"/>
    <col min="1830" max="1830" width="12.140625" style="63" customWidth="1"/>
    <col min="1831" max="1831" width="20.7109375" style="63" customWidth="1"/>
    <col min="1832" max="1832" width="20.85546875" style="63" customWidth="1"/>
    <col min="1833" max="2047" width="9.140625" style="63"/>
    <col min="2048" max="2048" width="8.140625" style="63" customWidth="1"/>
    <col min="2049" max="2049" width="28.140625" style="63" customWidth="1"/>
    <col min="2050" max="2050" width="7.5703125" style="63" customWidth="1"/>
    <col min="2051" max="2054" width="10.140625" style="63" customWidth="1"/>
    <col min="2055" max="2056" width="9.7109375" style="63" customWidth="1"/>
    <col min="2057" max="2059" width="9.140625" style="63"/>
    <col min="2060" max="2060" width="9.7109375" style="63" customWidth="1"/>
    <col min="2061" max="2061" width="9.140625" style="63"/>
    <col min="2062" max="2062" width="10.140625" style="63" customWidth="1"/>
    <col min="2063" max="2065" width="9.140625" style="63"/>
    <col min="2066" max="2066" width="10.28515625" style="63" customWidth="1"/>
    <col min="2067" max="2069" width="9.140625" style="63"/>
    <col min="2070" max="2070" width="10.28515625" style="63" customWidth="1"/>
    <col min="2071" max="2073" width="9.140625" style="63"/>
    <col min="2074" max="2074" width="11.140625" style="63" customWidth="1"/>
    <col min="2075" max="2076" width="9.140625" style="63"/>
    <col min="2077" max="2077" width="10.5703125" style="63" customWidth="1"/>
    <col min="2078" max="2085" width="9.140625" style="63"/>
    <col min="2086" max="2086" width="12.140625" style="63" customWidth="1"/>
    <col min="2087" max="2087" width="20.7109375" style="63" customWidth="1"/>
    <col min="2088" max="2088" width="20.85546875" style="63" customWidth="1"/>
    <col min="2089" max="2303" width="9.140625" style="63"/>
    <col min="2304" max="2304" width="8.140625" style="63" customWidth="1"/>
    <col min="2305" max="2305" width="28.140625" style="63" customWidth="1"/>
    <col min="2306" max="2306" width="7.5703125" style="63" customWidth="1"/>
    <col min="2307" max="2310" width="10.140625" style="63" customWidth="1"/>
    <col min="2311" max="2312" width="9.7109375" style="63" customWidth="1"/>
    <col min="2313" max="2315" width="9.140625" style="63"/>
    <col min="2316" max="2316" width="9.7109375" style="63" customWidth="1"/>
    <col min="2317" max="2317" width="9.140625" style="63"/>
    <col min="2318" max="2318" width="10.140625" style="63" customWidth="1"/>
    <col min="2319" max="2321" width="9.140625" style="63"/>
    <col min="2322" max="2322" width="10.28515625" style="63" customWidth="1"/>
    <col min="2323" max="2325" width="9.140625" style="63"/>
    <col min="2326" max="2326" width="10.28515625" style="63" customWidth="1"/>
    <col min="2327" max="2329" width="9.140625" style="63"/>
    <col min="2330" max="2330" width="11.140625" style="63" customWidth="1"/>
    <col min="2331" max="2332" width="9.140625" style="63"/>
    <col min="2333" max="2333" width="10.5703125" style="63" customWidth="1"/>
    <col min="2334" max="2341" width="9.140625" style="63"/>
    <col min="2342" max="2342" width="12.140625" style="63" customWidth="1"/>
    <col min="2343" max="2343" width="20.7109375" style="63" customWidth="1"/>
    <col min="2344" max="2344" width="20.85546875" style="63" customWidth="1"/>
    <col min="2345" max="2559" width="9.140625" style="63"/>
    <col min="2560" max="2560" width="8.140625" style="63" customWidth="1"/>
    <col min="2561" max="2561" width="28.140625" style="63" customWidth="1"/>
    <col min="2562" max="2562" width="7.5703125" style="63" customWidth="1"/>
    <col min="2563" max="2566" width="10.140625" style="63" customWidth="1"/>
    <col min="2567" max="2568" width="9.7109375" style="63" customWidth="1"/>
    <col min="2569" max="2571" width="9.140625" style="63"/>
    <col min="2572" max="2572" width="9.7109375" style="63" customWidth="1"/>
    <col min="2573" max="2573" width="9.140625" style="63"/>
    <col min="2574" max="2574" width="10.140625" style="63" customWidth="1"/>
    <col min="2575" max="2577" width="9.140625" style="63"/>
    <col min="2578" max="2578" width="10.28515625" style="63" customWidth="1"/>
    <col min="2579" max="2581" width="9.140625" style="63"/>
    <col min="2582" max="2582" width="10.28515625" style="63" customWidth="1"/>
    <col min="2583" max="2585" width="9.140625" style="63"/>
    <col min="2586" max="2586" width="11.140625" style="63" customWidth="1"/>
    <col min="2587" max="2588" width="9.140625" style="63"/>
    <col min="2589" max="2589" width="10.5703125" style="63" customWidth="1"/>
    <col min="2590" max="2597" width="9.140625" style="63"/>
    <col min="2598" max="2598" width="12.140625" style="63" customWidth="1"/>
    <col min="2599" max="2599" width="20.7109375" style="63" customWidth="1"/>
    <col min="2600" max="2600" width="20.85546875" style="63" customWidth="1"/>
    <col min="2601" max="2815" width="9.140625" style="63"/>
    <col min="2816" max="2816" width="8.140625" style="63" customWidth="1"/>
    <col min="2817" max="2817" width="28.140625" style="63" customWidth="1"/>
    <col min="2818" max="2818" width="7.5703125" style="63" customWidth="1"/>
    <col min="2819" max="2822" width="10.140625" style="63" customWidth="1"/>
    <col min="2823" max="2824" width="9.7109375" style="63" customWidth="1"/>
    <col min="2825" max="2827" width="9.140625" style="63"/>
    <col min="2828" max="2828" width="9.7109375" style="63" customWidth="1"/>
    <col min="2829" max="2829" width="9.140625" style="63"/>
    <col min="2830" max="2830" width="10.140625" style="63" customWidth="1"/>
    <col min="2831" max="2833" width="9.140625" style="63"/>
    <col min="2834" max="2834" width="10.28515625" style="63" customWidth="1"/>
    <col min="2835" max="2837" width="9.140625" style="63"/>
    <col min="2838" max="2838" width="10.28515625" style="63" customWidth="1"/>
    <col min="2839" max="2841" width="9.140625" style="63"/>
    <col min="2842" max="2842" width="11.140625" style="63" customWidth="1"/>
    <col min="2843" max="2844" width="9.140625" style="63"/>
    <col min="2845" max="2845" width="10.5703125" style="63" customWidth="1"/>
    <col min="2846" max="2853" width="9.140625" style="63"/>
    <col min="2854" max="2854" width="12.140625" style="63" customWidth="1"/>
    <col min="2855" max="2855" width="20.7109375" style="63" customWidth="1"/>
    <col min="2856" max="2856" width="20.85546875" style="63" customWidth="1"/>
    <col min="2857" max="3071" width="9.140625" style="63"/>
    <col min="3072" max="3072" width="8.140625" style="63" customWidth="1"/>
    <col min="3073" max="3073" width="28.140625" style="63" customWidth="1"/>
    <col min="3074" max="3074" width="7.5703125" style="63" customWidth="1"/>
    <col min="3075" max="3078" width="10.140625" style="63" customWidth="1"/>
    <col min="3079" max="3080" width="9.7109375" style="63" customWidth="1"/>
    <col min="3081" max="3083" width="9.140625" style="63"/>
    <col min="3084" max="3084" width="9.7109375" style="63" customWidth="1"/>
    <col min="3085" max="3085" width="9.140625" style="63"/>
    <col min="3086" max="3086" width="10.140625" style="63" customWidth="1"/>
    <col min="3087" max="3089" width="9.140625" style="63"/>
    <col min="3090" max="3090" width="10.28515625" style="63" customWidth="1"/>
    <col min="3091" max="3093" width="9.140625" style="63"/>
    <col min="3094" max="3094" width="10.28515625" style="63" customWidth="1"/>
    <col min="3095" max="3097" width="9.140625" style="63"/>
    <col min="3098" max="3098" width="11.140625" style="63" customWidth="1"/>
    <col min="3099" max="3100" width="9.140625" style="63"/>
    <col min="3101" max="3101" width="10.5703125" style="63" customWidth="1"/>
    <col min="3102" max="3109" width="9.140625" style="63"/>
    <col min="3110" max="3110" width="12.140625" style="63" customWidth="1"/>
    <col min="3111" max="3111" width="20.7109375" style="63" customWidth="1"/>
    <col min="3112" max="3112" width="20.85546875" style="63" customWidth="1"/>
    <col min="3113" max="3327" width="9.140625" style="63"/>
    <col min="3328" max="3328" width="8.140625" style="63" customWidth="1"/>
    <col min="3329" max="3329" width="28.140625" style="63" customWidth="1"/>
    <col min="3330" max="3330" width="7.5703125" style="63" customWidth="1"/>
    <col min="3331" max="3334" width="10.140625" style="63" customWidth="1"/>
    <col min="3335" max="3336" width="9.7109375" style="63" customWidth="1"/>
    <col min="3337" max="3339" width="9.140625" style="63"/>
    <col min="3340" max="3340" width="9.7109375" style="63" customWidth="1"/>
    <col min="3341" max="3341" width="9.140625" style="63"/>
    <col min="3342" max="3342" width="10.140625" style="63" customWidth="1"/>
    <col min="3343" max="3345" width="9.140625" style="63"/>
    <col min="3346" max="3346" width="10.28515625" style="63" customWidth="1"/>
    <col min="3347" max="3349" width="9.140625" style="63"/>
    <col min="3350" max="3350" width="10.28515625" style="63" customWidth="1"/>
    <col min="3351" max="3353" width="9.140625" style="63"/>
    <col min="3354" max="3354" width="11.140625" style="63" customWidth="1"/>
    <col min="3355" max="3356" width="9.140625" style="63"/>
    <col min="3357" max="3357" width="10.5703125" style="63" customWidth="1"/>
    <col min="3358" max="3365" width="9.140625" style="63"/>
    <col min="3366" max="3366" width="12.140625" style="63" customWidth="1"/>
    <col min="3367" max="3367" width="20.7109375" style="63" customWidth="1"/>
    <col min="3368" max="3368" width="20.85546875" style="63" customWidth="1"/>
    <col min="3369" max="3583" width="9.140625" style="63"/>
    <col min="3584" max="3584" width="8.140625" style="63" customWidth="1"/>
    <col min="3585" max="3585" width="28.140625" style="63" customWidth="1"/>
    <col min="3586" max="3586" width="7.5703125" style="63" customWidth="1"/>
    <col min="3587" max="3590" width="10.140625" style="63" customWidth="1"/>
    <col min="3591" max="3592" width="9.7109375" style="63" customWidth="1"/>
    <col min="3593" max="3595" width="9.140625" style="63"/>
    <col min="3596" max="3596" width="9.7109375" style="63" customWidth="1"/>
    <col min="3597" max="3597" width="9.140625" style="63"/>
    <col min="3598" max="3598" width="10.140625" style="63" customWidth="1"/>
    <col min="3599" max="3601" width="9.140625" style="63"/>
    <col min="3602" max="3602" width="10.28515625" style="63" customWidth="1"/>
    <col min="3603" max="3605" width="9.140625" style="63"/>
    <col min="3606" max="3606" width="10.28515625" style="63" customWidth="1"/>
    <col min="3607" max="3609" width="9.140625" style="63"/>
    <col min="3610" max="3610" width="11.140625" style="63" customWidth="1"/>
    <col min="3611" max="3612" width="9.140625" style="63"/>
    <col min="3613" max="3613" width="10.5703125" style="63" customWidth="1"/>
    <col min="3614" max="3621" width="9.140625" style="63"/>
    <col min="3622" max="3622" width="12.140625" style="63" customWidth="1"/>
    <col min="3623" max="3623" width="20.7109375" style="63" customWidth="1"/>
    <col min="3624" max="3624" width="20.85546875" style="63" customWidth="1"/>
    <col min="3625" max="3839" width="9.140625" style="63"/>
    <col min="3840" max="3840" width="8.140625" style="63" customWidth="1"/>
    <col min="3841" max="3841" width="28.140625" style="63" customWidth="1"/>
    <col min="3842" max="3842" width="7.5703125" style="63" customWidth="1"/>
    <col min="3843" max="3846" width="10.140625" style="63" customWidth="1"/>
    <col min="3847" max="3848" width="9.7109375" style="63" customWidth="1"/>
    <col min="3849" max="3851" width="9.140625" style="63"/>
    <col min="3852" max="3852" width="9.7109375" style="63" customWidth="1"/>
    <col min="3853" max="3853" width="9.140625" style="63"/>
    <col min="3854" max="3854" width="10.140625" style="63" customWidth="1"/>
    <col min="3855" max="3857" width="9.140625" style="63"/>
    <col min="3858" max="3858" width="10.28515625" style="63" customWidth="1"/>
    <col min="3859" max="3861" width="9.140625" style="63"/>
    <col min="3862" max="3862" width="10.28515625" style="63" customWidth="1"/>
    <col min="3863" max="3865" width="9.140625" style="63"/>
    <col min="3866" max="3866" width="11.140625" style="63" customWidth="1"/>
    <col min="3867" max="3868" width="9.140625" style="63"/>
    <col min="3869" max="3869" width="10.5703125" style="63" customWidth="1"/>
    <col min="3870" max="3877" width="9.140625" style="63"/>
    <col min="3878" max="3878" width="12.140625" style="63" customWidth="1"/>
    <col min="3879" max="3879" width="20.7109375" style="63" customWidth="1"/>
    <col min="3880" max="3880" width="20.85546875" style="63" customWidth="1"/>
    <col min="3881" max="4095" width="9.140625" style="63"/>
    <col min="4096" max="4096" width="8.140625" style="63" customWidth="1"/>
    <col min="4097" max="4097" width="28.140625" style="63" customWidth="1"/>
    <col min="4098" max="4098" width="7.5703125" style="63" customWidth="1"/>
    <col min="4099" max="4102" width="10.140625" style="63" customWidth="1"/>
    <col min="4103" max="4104" width="9.7109375" style="63" customWidth="1"/>
    <col min="4105" max="4107" width="9.140625" style="63"/>
    <col min="4108" max="4108" width="9.7109375" style="63" customWidth="1"/>
    <col min="4109" max="4109" width="9.140625" style="63"/>
    <col min="4110" max="4110" width="10.140625" style="63" customWidth="1"/>
    <col min="4111" max="4113" width="9.140625" style="63"/>
    <col min="4114" max="4114" width="10.28515625" style="63" customWidth="1"/>
    <col min="4115" max="4117" width="9.140625" style="63"/>
    <col min="4118" max="4118" width="10.28515625" style="63" customWidth="1"/>
    <col min="4119" max="4121" width="9.140625" style="63"/>
    <col min="4122" max="4122" width="11.140625" style="63" customWidth="1"/>
    <col min="4123" max="4124" width="9.140625" style="63"/>
    <col min="4125" max="4125" width="10.5703125" style="63" customWidth="1"/>
    <col min="4126" max="4133" width="9.140625" style="63"/>
    <col min="4134" max="4134" width="12.140625" style="63" customWidth="1"/>
    <col min="4135" max="4135" width="20.7109375" style="63" customWidth="1"/>
    <col min="4136" max="4136" width="20.85546875" style="63" customWidth="1"/>
    <col min="4137" max="4351" width="9.140625" style="63"/>
    <col min="4352" max="4352" width="8.140625" style="63" customWidth="1"/>
    <col min="4353" max="4353" width="28.140625" style="63" customWidth="1"/>
    <col min="4354" max="4354" width="7.5703125" style="63" customWidth="1"/>
    <col min="4355" max="4358" width="10.140625" style="63" customWidth="1"/>
    <col min="4359" max="4360" width="9.7109375" style="63" customWidth="1"/>
    <col min="4361" max="4363" width="9.140625" style="63"/>
    <col min="4364" max="4364" width="9.7109375" style="63" customWidth="1"/>
    <col min="4365" max="4365" width="9.140625" style="63"/>
    <col min="4366" max="4366" width="10.140625" style="63" customWidth="1"/>
    <col min="4367" max="4369" width="9.140625" style="63"/>
    <col min="4370" max="4370" width="10.28515625" style="63" customWidth="1"/>
    <col min="4371" max="4373" width="9.140625" style="63"/>
    <col min="4374" max="4374" width="10.28515625" style="63" customWidth="1"/>
    <col min="4375" max="4377" width="9.140625" style="63"/>
    <col min="4378" max="4378" width="11.140625" style="63" customWidth="1"/>
    <col min="4379" max="4380" width="9.140625" style="63"/>
    <col min="4381" max="4381" width="10.5703125" style="63" customWidth="1"/>
    <col min="4382" max="4389" width="9.140625" style="63"/>
    <col min="4390" max="4390" width="12.140625" style="63" customWidth="1"/>
    <col min="4391" max="4391" width="20.7109375" style="63" customWidth="1"/>
    <col min="4392" max="4392" width="20.85546875" style="63" customWidth="1"/>
    <col min="4393" max="4607" width="9.140625" style="63"/>
    <col min="4608" max="4608" width="8.140625" style="63" customWidth="1"/>
    <col min="4609" max="4609" width="28.140625" style="63" customWidth="1"/>
    <col min="4610" max="4610" width="7.5703125" style="63" customWidth="1"/>
    <col min="4611" max="4614" width="10.140625" style="63" customWidth="1"/>
    <col min="4615" max="4616" width="9.7109375" style="63" customWidth="1"/>
    <col min="4617" max="4619" width="9.140625" style="63"/>
    <col min="4620" max="4620" width="9.7109375" style="63" customWidth="1"/>
    <col min="4621" max="4621" width="9.140625" style="63"/>
    <col min="4622" max="4622" width="10.140625" style="63" customWidth="1"/>
    <col min="4623" max="4625" width="9.140625" style="63"/>
    <col min="4626" max="4626" width="10.28515625" style="63" customWidth="1"/>
    <col min="4627" max="4629" width="9.140625" style="63"/>
    <col min="4630" max="4630" width="10.28515625" style="63" customWidth="1"/>
    <col min="4631" max="4633" width="9.140625" style="63"/>
    <col min="4634" max="4634" width="11.140625" style="63" customWidth="1"/>
    <col min="4635" max="4636" width="9.140625" style="63"/>
    <col min="4637" max="4637" width="10.5703125" style="63" customWidth="1"/>
    <col min="4638" max="4645" width="9.140625" style="63"/>
    <col min="4646" max="4646" width="12.140625" style="63" customWidth="1"/>
    <col min="4647" max="4647" width="20.7109375" style="63" customWidth="1"/>
    <col min="4648" max="4648" width="20.85546875" style="63" customWidth="1"/>
    <col min="4649" max="4863" width="9.140625" style="63"/>
    <col min="4864" max="4864" width="8.140625" style="63" customWidth="1"/>
    <col min="4865" max="4865" width="28.140625" style="63" customWidth="1"/>
    <col min="4866" max="4866" width="7.5703125" style="63" customWidth="1"/>
    <col min="4867" max="4870" width="10.140625" style="63" customWidth="1"/>
    <col min="4871" max="4872" width="9.7109375" style="63" customWidth="1"/>
    <col min="4873" max="4875" width="9.140625" style="63"/>
    <col min="4876" max="4876" width="9.7109375" style="63" customWidth="1"/>
    <col min="4877" max="4877" width="9.140625" style="63"/>
    <col min="4878" max="4878" width="10.140625" style="63" customWidth="1"/>
    <col min="4879" max="4881" width="9.140625" style="63"/>
    <col min="4882" max="4882" width="10.28515625" style="63" customWidth="1"/>
    <col min="4883" max="4885" width="9.140625" style="63"/>
    <col min="4886" max="4886" width="10.28515625" style="63" customWidth="1"/>
    <col min="4887" max="4889" width="9.140625" style="63"/>
    <col min="4890" max="4890" width="11.140625" style="63" customWidth="1"/>
    <col min="4891" max="4892" width="9.140625" style="63"/>
    <col min="4893" max="4893" width="10.5703125" style="63" customWidth="1"/>
    <col min="4894" max="4901" width="9.140625" style="63"/>
    <col min="4902" max="4902" width="12.140625" style="63" customWidth="1"/>
    <col min="4903" max="4903" width="20.7109375" style="63" customWidth="1"/>
    <col min="4904" max="4904" width="20.85546875" style="63" customWidth="1"/>
    <col min="4905" max="5119" width="9.140625" style="63"/>
    <col min="5120" max="5120" width="8.140625" style="63" customWidth="1"/>
    <col min="5121" max="5121" width="28.140625" style="63" customWidth="1"/>
    <col min="5122" max="5122" width="7.5703125" style="63" customWidth="1"/>
    <col min="5123" max="5126" width="10.140625" style="63" customWidth="1"/>
    <col min="5127" max="5128" width="9.7109375" style="63" customWidth="1"/>
    <col min="5129" max="5131" width="9.140625" style="63"/>
    <col min="5132" max="5132" width="9.7109375" style="63" customWidth="1"/>
    <col min="5133" max="5133" width="9.140625" style="63"/>
    <col min="5134" max="5134" width="10.140625" style="63" customWidth="1"/>
    <col min="5135" max="5137" width="9.140625" style="63"/>
    <col min="5138" max="5138" width="10.28515625" style="63" customWidth="1"/>
    <col min="5139" max="5141" width="9.140625" style="63"/>
    <col min="5142" max="5142" width="10.28515625" style="63" customWidth="1"/>
    <col min="5143" max="5145" width="9.140625" style="63"/>
    <col min="5146" max="5146" width="11.140625" style="63" customWidth="1"/>
    <col min="5147" max="5148" width="9.140625" style="63"/>
    <col min="5149" max="5149" width="10.5703125" style="63" customWidth="1"/>
    <col min="5150" max="5157" width="9.140625" style="63"/>
    <col min="5158" max="5158" width="12.140625" style="63" customWidth="1"/>
    <col min="5159" max="5159" width="20.7109375" style="63" customWidth="1"/>
    <col min="5160" max="5160" width="20.85546875" style="63" customWidth="1"/>
    <col min="5161" max="5375" width="9.140625" style="63"/>
    <col min="5376" max="5376" width="8.140625" style="63" customWidth="1"/>
    <col min="5377" max="5377" width="28.140625" style="63" customWidth="1"/>
    <col min="5378" max="5378" width="7.5703125" style="63" customWidth="1"/>
    <col min="5379" max="5382" width="10.140625" style="63" customWidth="1"/>
    <col min="5383" max="5384" width="9.7109375" style="63" customWidth="1"/>
    <col min="5385" max="5387" width="9.140625" style="63"/>
    <col min="5388" max="5388" width="9.7109375" style="63" customWidth="1"/>
    <col min="5389" max="5389" width="9.140625" style="63"/>
    <col min="5390" max="5390" width="10.140625" style="63" customWidth="1"/>
    <col min="5391" max="5393" width="9.140625" style="63"/>
    <col min="5394" max="5394" width="10.28515625" style="63" customWidth="1"/>
    <col min="5395" max="5397" width="9.140625" style="63"/>
    <col min="5398" max="5398" width="10.28515625" style="63" customWidth="1"/>
    <col min="5399" max="5401" width="9.140625" style="63"/>
    <col min="5402" max="5402" width="11.140625" style="63" customWidth="1"/>
    <col min="5403" max="5404" width="9.140625" style="63"/>
    <col min="5405" max="5405" width="10.5703125" style="63" customWidth="1"/>
    <col min="5406" max="5413" width="9.140625" style="63"/>
    <col min="5414" max="5414" width="12.140625" style="63" customWidth="1"/>
    <col min="5415" max="5415" width="20.7109375" style="63" customWidth="1"/>
    <col min="5416" max="5416" width="20.85546875" style="63" customWidth="1"/>
    <col min="5417" max="5631" width="9.140625" style="63"/>
    <col min="5632" max="5632" width="8.140625" style="63" customWidth="1"/>
    <col min="5633" max="5633" width="28.140625" style="63" customWidth="1"/>
    <col min="5634" max="5634" width="7.5703125" style="63" customWidth="1"/>
    <col min="5635" max="5638" width="10.140625" style="63" customWidth="1"/>
    <col min="5639" max="5640" width="9.7109375" style="63" customWidth="1"/>
    <col min="5641" max="5643" width="9.140625" style="63"/>
    <col min="5644" max="5644" width="9.7109375" style="63" customWidth="1"/>
    <col min="5645" max="5645" width="9.140625" style="63"/>
    <col min="5646" max="5646" width="10.140625" style="63" customWidth="1"/>
    <col min="5647" max="5649" width="9.140625" style="63"/>
    <col min="5650" max="5650" width="10.28515625" style="63" customWidth="1"/>
    <col min="5651" max="5653" width="9.140625" style="63"/>
    <col min="5654" max="5654" width="10.28515625" style="63" customWidth="1"/>
    <col min="5655" max="5657" width="9.140625" style="63"/>
    <col min="5658" max="5658" width="11.140625" style="63" customWidth="1"/>
    <col min="5659" max="5660" width="9.140625" style="63"/>
    <col min="5661" max="5661" width="10.5703125" style="63" customWidth="1"/>
    <col min="5662" max="5669" width="9.140625" style="63"/>
    <col min="5670" max="5670" width="12.140625" style="63" customWidth="1"/>
    <col min="5671" max="5671" width="20.7109375" style="63" customWidth="1"/>
    <col min="5672" max="5672" width="20.85546875" style="63" customWidth="1"/>
    <col min="5673" max="5887" width="9.140625" style="63"/>
    <col min="5888" max="5888" width="8.140625" style="63" customWidth="1"/>
    <col min="5889" max="5889" width="28.140625" style="63" customWidth="1"/>
    <col min="5890" max="5890" width="7.5703125" style="63" customWidth="1"/>
    <col min="5891" max="5894" width="10.140625" style="63" customWidth="1"/>
    <col min="5895" max="5896" width="9.7109375" style="63" customWidth="1"/>
    <col min="5897" max="5899" width="9.140625" style="63"/>
    <col min="5900" max="5900" width="9.7109375" style="63" customWidth="1"/>
    <col min="5901" max="5901" width="9.140625" style="63"/>
    <col min="5902" max="5902" width="10.140625" style="63" customWidth="1"/>
    <col min="5903" max="5905" width="9.140625" style="63"/>
    <col min="5906" max="5906" width="10.28515625" style="63" customWidth="1"/>
    <col min="5907" max="5909" width="9.140625" style="63"/>
    <col min="5910" max="5910" width="10.28515625" style="63" customWidth="1"/>
    <col min="5911" max="5913" width="9.140625" style="63"/>
    <col min="5914" max="5914" width="11.140625" style="63" customWidth="1"/>
    <col min="5915" max="5916" width="9.140625" style="63"/>
    <col min="5917" max="5917" width="10.5703125" style="63" customWidth="1"/>
    <col min="5918" max="5925" width="9.140625" style="63"/>
    <col min="5926" max="5926" width="12.140625" style="63" customWidth="1"/>
    <col min="5927" max="5927" width="20.7109375" style="63" customWidth="1"/>
    <col min="5928" max="5928" width="20.85546875" style="63" customWidth="1"/>
    <col min="5929" max="6143" width="9.140625" style="63"/>
    <col min="6144" max="6144" width="8.140625" style="63" customWidth="1"/>
    <col min="6145" max="6145" width="28.140625" style="63" customWidth="1"/>
    <col min="6146" max="6146" width="7.5703125" style="63" customWidth="1"/>
    <col min="6147" max="6150" width="10.140625" style="63" customWidth="1"/>
    <col min="6151" max="6152" width="9.7109375" style="63" customWidth="1"/>
    <col min="6153" max="6155" width="9.140625" style="63"/>
    <col min="6156" max="6156" width="9.7109375" style="63" customWidth="1"/>
    <col min="6157" max="6157" width="9.140625" style="63"/>
    <col min="6158" max="6158" width="10.140625" style="63" customWidth="1"/>
    <col min="6159" max="6161" width="9.140625" style="63"/>
    <col min="6162" max="6162" width="10.28515625" style="63" customWidth="1"/>
    <col min="6163" max="6165" width="9.140625" style="63"/>
    <col min="6166" max="6166" width="10.28515625" style="63" customWidth="1"/>
    <col min="6167" max="6169" width="9.140625" style="63"/>
    <col min="6170" max="6170" width="11.140625" style="63" customWidth="1"/>
    <col min="6171" max="6172" width="9.140625" style="63"/>
    <col min="6173" max="6173" width="10.5703125" style="63" customWidth="1"/>
    <col min="6174" max="6181" width="9.140625" style="63"/>
    <col min="6182" max="6182" width="12.140625" style="63" customWidth="1"/>
    <col min="6183" max="6183" width="20.7109375" style="63" customWidth="1"/>
    <col min="6184" max="6184" width="20.85546875" style="63" customWidth="1"/>
    <col min="6185" max="6399" width="9.140625" style="63"/>
    <col min="6400" max="6400" width="8.140625" style="63" customWidth="1"/>
    <col min="6401" max="6401" width="28.140625" style="63" customWidth="1"/>
    <col min="6402" max="6402" width="7.5703125" style="63" customWidth="1"/>
    <col min="6403" max="6406" width="10.140625" style="63" customWidth="1"/>
    <col min="6407" max="6408" width="9.7109375" style="63" customWidth="1"/>
    <col min="6409" max="6411" width="9.140625" style="63"/>
    <col min="6412" max="6412" width="9.7109375" style="63" customWidth="1"/>
    <col min="6413" max="6413" width="9.140625" style="63"/>
    <col min="6414" max="6414" width="10.140625" style="63" customWidth="1"/>
    <col min="6415" max="6417" width="9.140625" style="63"/>
    <col min="6418" max="6418" width="10.28515625" style="63" customWidth="1"/>
    <col min="6419" max="6421" width="9.140625" style="63"/>
    <col min="6422" max="6422" width="10.28515625" style="63" customWidth="1"/>
    <col min="6423" max="6425" width="9.140625" style="63"/>
    <col min="6426" max="6426" width="11.140625" style="63" customWidth="1"/>
    <col min="6427" max="6428" width="9.140625" style="63"/>
    <col min="6429" max="6429" width="10.5703125" style="63" customWidth="1"/>
    <col min="6430" max="6437" width="9.140625" style="63"/>
    <col min="6438" max="6438" width="12.140625" style="63" customWidth="1"/>
    <col min="6439" max="6439" width="20.7109375" style="63" customWidth="1"/>
    <col min="6440" max="6440" width="20.85546875" style="63" customWidth="1"/>
    <col min="6441" max="6655" width="9.140625" style="63"/>
    <col min="6656" max="6656" width="8.140625" style="63" customWidth="1"/>
    <col min="6657" max="6657" width="28.140625" style="63" customWidth="1"/>
    <col min="6658" max="6658" width="7.5703125" style="63" customWidth="1"/>
    <col min="6659" max="6662" width="10.140625" style="63" customWidth="1"/>
    <col min="6663" max="6664" width="9.7109375" style="63" customWidth="1"/>
    <col min="6665" max="6667" width="9.140625" style="63"/>
    <col min="6668" max="6668" width="9.7109375" style="63" customWidth="1"/>
    <col min="6669" max="6669" width="9.140625" style="63"/>
    <col min="6670" max="6670" width="10.140625" style="63" customWidth="1"/>
    <col min="6671" max="6673" width="9.140625" style="63"/>
    <col min="6674" max="6674" width="10.28515625" style="63" customWidth="1"/>
    <col min="6675" max="6677" width="9.140625" style="63"/>
    <col min="6678" max="6678" width="10.28515625" style="63" customWidth="1"/>
    <col min="6679" max="6681" width="9.140625" style="63"/>
    <col min="6682" max="6682" width="11.140625" style="63" customWidth="1"/>
    <col min="6683" max="6684" width="9.140625" style="63"/>
    <col min="6685" max="6685" width="10.5703125" style="63" customWidth="1"/>
    <col min="6686" max="6693" width="9.140625" style="63"/>
    <col min="6694" max="6694" width="12.140625" style="63" customWidth="1"/>
    <col min="6695" max="6695" width="20.7109375" style="63" customWidth="1"/>
    <col min="6696" max="6696" width="20.85546875" style="63" customWidth="1"/>
    <col min="6697" max="6911" width="9.140625" style="63"/>
    <col min="6912" max="6912" width="8.140625" style="63" customWidth="1"/>
    <col min="6913" max="6913" width="28.140625" style="63" customWidth="1"/>
    <col min="6914" max="6914" width="7.5703125" style="63" customWidth="1"/>
    <col min="6915" max="6918" width="10.140625" style="63" customWidth="1"/>
    <col min="6919" max="6920" width="9.7109375" style="63" customWidth="1"/>
    <col min="6921" max="6923" width="9.140625" style="63"/>
    <col min="6924" max="6924" width="9.7109375" style="63" customWidth="1"/>
    <col min="6925" max="6925" width="9.140625" style="63"/>
    <col min="6926" max="6926" width="10.140625" style="63" customWidth="1"/>
    <col min="6927" max="6929" width="9.140625" style="63"/>
    <col min="6930" max="6930" width="10.28515625" style="63" customWidth="1"/>
    <col min="6931" max="6933" width="9.140625" style="63"/>
    <col min="6934" max="6934" width="10.28515625" style="63" customWidth="1"/>
    <col min="6935" max="6937" width="9.140625" style="63"/>
    <col min="6938" max="6938" width="11.140625" style="63" customWidth="1"/>
    <col min="6939" max="6940" width="9.140625" style="63"/>
    <col min="6941" max="6941" width="10.5703125" style="63" customWidth="1"/>
    <col min="6942" max="6949" width="9.140625" style="63"/>
    <col min="6950" max="6950" width="12.140625" style="63" customWidth="1"/>
    <col min="6951" max="6951" width="20.7109375" style="63" customWidth="1"/>
    <col min="6952" max="6952" width="20.85546875" style="63" customWidth="1"/>
    <col min="6953" max="7167" width="9.140625" style="63"/>
    <col min="7168" max="7168" width="8.140625" style="63" customWidth="1"/>
    <col min="7169" max="7169" width="28.140625" style="63" customWidth="1"/>
    <col min="7170" max="7170" width="7.5703125" style="63" customWidth="1"/>
    <col min="7171" max="7174" width="10.140625" style="63" customWidth="1"/>
    <col min="7175" max="7176" width="9.7109375" style="63" customWidth="1"/>
    <col min="7177" max="7179" width="9.140625" style="63"/>
    <col min="7180" max="7180" width="9.7109375" style="63" customWidth="1"/>
    <col min="7181" max="7181" width="9.140625" style="63"/>
    <col min="7182" max="7182" width="10.140625" style="63" customWidth="1"/>
    <col min="7183" max="7185" width="9.140625" style="63"/>
    <col min="7186" max="7186" width="10.28515625" style="63" customWidth="1"/>
    <col min="7187" max="7189" width="9.140625" style="63"/>
    <col min="7190" max="7190" width="10.28515625" style="63" customWidth="1"/>
    <col min="7191" max="7193" width="9.140625" style="63"/>
    <col min="7194" max="7194" width="11.140625" style="63" customWidth="1"/>
    <col min="7195" max="7196" width="9.140625" style="63"/>
    <col min="7197" max="7197" width="10.5703125" style="63" customWidth="1"/>
    <col min="7198" max="7205" width="9.140625" style="63"/>
    <col min="7206" max="7206" width="12.140625" style="63" customWidth="1"/>
    <col min="7207" max="7207" width="20.7109375" style="63" customWidth="1"/>
    <col min="7208" max="7208" width="20.85546875" style="63" customWidth="1"/>
    <col min="7209" max="7423" width="9.140625" style="63"/>
    <col min="7424" max="7424" width="8.140625" style="63" customWidth="1"/>
    <col min="7425" max="7425" width="28.140625" style="63" customWidth="1"/>
    <col min="7426" max="7426" width="7.5703125" style="63" customWidth="1"/>
    <col min="7427" max="7430" width="10.140625" style="63" customWidth="1"/>
    <col min="7431" max="7432" width="9.7109375" style="63" customWidth="1"/>
    <col min="7433" max="7435" width="9.140625" style="63"/>
    <col min="7436" max="7436" width="9.7109375" style="63" customWidth="1"/>
    <col min="7437" max="7437" width="9.140625" style="63"/>
    <col min="7438" max="7438" width="10.140625" style="63" customWidth="1"/>
    <col min="7439" max="7441" width="9.140625" style="63"/>
    <col min="7442" max="7442" width="10.28515625" style="63" customWidth="1"/>
    <col min="7443" max="7445" width="9.140625" style="63"/>
    <col min="7446" max="7446" width="10.28515625" style="63" customWidth="1"/>
    <col min="7447" max="7449" width="9.140625" style="63"/>
    <col min="7450" max="7450" width="11.140625" style="63" customWidth="1"/>
    <col min="7451" max="7452" width="9.140625" style="63"/>
    <col min="7453" max="7453" width="10.5703125" style="63" customWidth="1"/>
    <col min="7454" max="7461" width="9.140625" style="63"/>
    <col min="7462" max="7462" width="12.140625" style="63" customWidth="1"/>
    <col min="7463" max="7463" width="20.7109375" style="63" customWidth="1"/>
    <col min="7464" max="7464" width="20.85546875" style="63" customWidth="1"/>
    <col min="7465" max="7679" width="9.140625" style="63"/>
    <col min="7680" max="7680" width="8.140625" style="63" customWidth="1"/>
    <col min="7681" max="7681" width="28.140625" style="63" customWidth="1"/>
    <col min="7682" max="7682" width="7.5703125" style="63" customWidth="1"/>
    <col min="7683" max="7686" width="10.140625" style="63" customWidth="1"/>
    <col min="7687" max="7688" width="9.7109375" style="63" customWidth="1"/>
    <col min="7689" max="7691" width="9.140625" style="63"/>
    <col min="7692" max="7692" width="9.7109375" style="63" customWidth="1"/>
    <col min="7693" max="7693" width="9.140625" style="63"/>
    <col min="7694" max="7694" width="10.140625" style="63" customWidth="1"/>
    <col min="7695" max="7697" width="9.140625" style="63"/>
    <col min="7698" max="7698" width="10.28515625" style="63" customWidth="1"/>
    <col min="7699" max="7701" width="9.140625" style="63"/>
    <col min="7702" max="7702" width="10.28515625" style="63" customWidth="1"/>
    <col min="7703" max="7705" width="9.140625" style="63"/>
    <col min="7706" max="7706" width="11.140625" style="63" customWidth="1"/>
    <col min="7707" max="7708" width="9.140625" style="63"/>
    <col min="7709" max="7709" width="10.5703125" style="63" customWidth="1"/>
    <col min="7710" max="7717" width="9.140625" style="63"/>
    <col min="7718" max="7718" width="12.140625" style="63" customWidth="1"/>
    <col min="7719" max="7719" width="20.7109375" style="63" customWidth="1"/>
    <col min="7720" max="7720" width="20.85546875" style="63" customWidth="1"/>
    <col min="7721" max="7935" width="9.140625" style="63"/>
    <col min="7936" max="7936" width="8.140625" style="63" customWidth="1"/>
    <col min="7937" max="7937" width="28.140625" style="63" customWidth="1"/>
    <col min="7938" max="7938" width="7.5703125" style="63" customWidth="1"/>
    <col min="7939" max="7942" width="10.140625" style="63" customWidth="1"/>
    <col min="7943" max="7944" width="9.7109375" style="63" customWidth="1"/>
    <col min="7945" max="7947" width="9.140625" style="63"/>
    <col min="7948" max="7948" width="9.7109375" style="63" customWidth="1"/>
    <col min="7949" max="7949" width="9.140625" style="63"/>
    <col min="7950" max="7950" width="10.140625" style="63" customWidth="1"/>
    <col min="7951" max="7953" width="9.140625" style="63"/>
    <col min="7954" max="7954" width="10.28515625" style="63" customWidth="1"/>
    <col min="7955" max="7957" width="9.140625" style="63"/>
    <col min="7958" max="7958" width="10.28515625" style="63" customWidth="1"/>
    <col min="7959" max="7961" width="9.140625" style="63"/>
    <col min="7962" max="7962" width="11.140625" style="63" customWidth="1"/>
    <col min="7963" max="7964" width="9.140625" style="63"/>
    <col min="7965" max="7965" width="10.5703125" style="63" customWidth="1"/>
    <col min="7966" max="7973" width="9.140625" style="63"/>
    <col min="7974" max="7974" width="12.140625" style="63" customWidth="1"/>
    <col min="7975" max="7975" width="20.7109375" style="63" customWidth="1"/>
    <col min="7976" max="7976" width="20.85546875" style="63" customWidth="1"/>
    <col min="7977" max="8191" width="9.140625" style="63"/>
    <col min="8192" max="8192" width="8.140625" style="63" customWidth="1"/>
    <col min="8193" max="8193" width="28.140625" style="63" customWidth="1"/>
    <col min="8194" max="8194" width="7.5703125" style="63" customWidth="1"/>
    <col min="8195" max="8198" width="10.140625" style="63" customWidth="1"/>
    <col min="8199" max="8200" width="9.7109375" style="63" customWidth="1"/>
    <col min="8201" max="8203" width="9.140625" style="63"/>
    <col min="8204" max="8204" width="9.7109375" style="63" customWidth="1"/>
    <col min="8205" max="8205" width="9.140625" style="63"/>
    <col min="8206" max="8206" width="10.140625" style="63" customWidth="1"/>
    <col min="8207" max="8209" width="9.140625" style="63"/>
    <col min="8210" max="8210" width="10.28515625" style="63" customWidth="1"/>
    <col min="8211" max="8213" width="9.140625" style="63"/>
    <col min="8214" max="8214" width="10.28515625" style="63" customWidth="1"/>
    <col min="8215" max="8217" width="9.140625" style="63"/>
    <col min="8218" max="8218" width="11.140625" style="63" customWidth="1"/>
    <col min="8219" max="8220" width="9.140625" style="63"/>
    <col min="8221" max="8221" width="10.5703125" style="63" customWidth="1"/>
    <col min="8222" max="8229" width="9.140625" style="63"/>
    <col min="8230" max="8230" width="12.140625" style="63" customWidth="1"/>
    <col min="8231" max="8231" width="20.7109375" style="63" customWidth="1"/>
    <col min="8232" max="8232" width="20.85546875" style="63" customWidth="1"/>
    <col min="8233" max="8447" width="9.140625" style="63"/>
    <col min="8448" max="8448" width="8.140625" style="63" customWidth="1"/>
    <col min="8449" max="8449" width="28.140625" style="63" customWidth="1"/>
    <col min="8450" max="8450" width="7.5703125" style="63" customWidth="1"/>
    <col min="8451" max="8454" width="10.140625" style="63" customWidth="1"/>
    <col min="8455" max="8456" width="9.7109375" style="63" customWidth="1"/>
    <col min="8457" max="8459" width="9.140625" style="63"/>
    <col min="8460" max="8460" width="9.7109375" style="63" customWidth="1"/>
    <col min="8461" max="8461" width="9.140625" style="63"/>
    <col min="8462" max="8462" width="10.140625" style="63" customWidth="1"/>
    <col min="8463" max="8465" width="9.140625" style="63"/>
    <col min="8466" max="8466" width="10.28515625" style="63" customWidth="1"/>
    <col min="8467" max="8469" width="9.140625" style="63"/>
    <col min="8470" max="8470" width="10.28515625" style="63" customWidth="1"/>
    <col min="8471" max="8473" width="9.140625" style="63"/>
    <col min="8474" max="8474" width="11.140625" style="63" customWidth="1"/>
    <col min="8475" max="8476" width="9.140625" style="63"/>
    <col min="8477" max="8477" width="10.5703125" style="63" customWidth="1"/>
    <col min="8478" max="8485" width="9.140625" style="63"/>
    <col min="8486" max="8486" width="12.140625" style="63" customWidth="1"/>
    <col min="8487" max="8487" width="20.7109375" style="63" customWidth="1"/>
    <col min="8488" max="8488" width="20.85546875" style="63" customWidth="1"/>
    <col min="8489" max="8703" width="9.140625" style="63"/>
    <col min="8704" max="8704" width="8.140625" style="63" customWidth="1"/>
    <col min="8705" max="8705" width="28.140625" style="63" customWidth="1"/>
    <col min="8706" max="8706" width="7.5703125" style="63" customWidth="1"/>
    <col min="8707" max="8710" width="10.140625" style="63" customWidth="1"/>
    <col min="8711" max="8712" width="9.7109375" style="63" customWidth="1"/>
    <col min="8713" max="8715" width="9.140625" style="63"/>
    <col min="8716" max="8716" width="9.7109375" style="63" customWidth="1"/>
    <col min="8717" max="8717" width="9.140625" style="63"/>
    <col min="8718" max="8718" width="10.140625" style="63" customWidth="1"/>
    <col min="8719" max="8721" width="9.140625" style="63"/>
    <col min="8722" max="8722" width="10.28515625" style="63" customWidth="1"/>
    <col min="8723" max="8725" width="9.140625" style="63"/>
    <col min="8726" max="8726" width="10.28515625" style="63" customWidth="1"/>
    <col min="8727" max="8729" width="9.140625" style="63"/>
    <col min="8730" max="8730" width="11.140625" style="63" customWidth="1"/>
    <col min="8731" max="8732" width="9.140625" style="63"/>
    <col min="8733" max="8733" width="10.5703125" style="63" customWidth="1"/>
    <col min="8734" max="8741" width="9.140625" style="63"/>
    <col min="8742" max="8742" width="12.140625" style="63" customWidth="1"/>
    <col min="8743" max="8743" width="20.7109375" style="63" customWidth="1"/>
    <col min="8744" max="8744" width="20.85546875" style="63" customWidth="1"/>
    <col min="8745" max="8959" width="9.140625" style="63"/>
    <col min="8960" max="8960" width="8.140625" style="63" customWidth="1"/>
    <col min="8961" max="8961" width="28.140625" style="63" customWidth="1"/>
    <col min="8962" max="8962" width="7.5703125" style="63" customWidth="1"/>
    <col min="8963" max="8966" width="10.140625" style="63" customWidth="1"/>
    <col min="8967" max="8968" width="9.7109375" style="63" customWidth="1"/>
    <col min="8969" max="8971" width="9.140625" style="63"/>
    <col min="8972" max="8972" width="9.7109375" style="63" customWidth="1"/>
    <col min="8973" max="8973" width="9.140625" style="63"/>
    <col min="8974" max="8974" width="10.140625" style="63" customWidth="1"/>
    <col min="8975" max="8977" width="9.140625" style="63"/>
    <col min="8978" max="8978" width="10.28515625" style="63" customWidth="1"/>
    <col min="8979" max="8981" width="9.140625" style="63"/>
    <col min="8982" max="8982" width="10.28515625" style="63" customWidth="1"/>
    <col min="8983" max="8985" width="9.140625" style="63"/>
    <col min="8986" max="8986" width="11.140625" style="63" customWidth="1"/>
    <col min="8987" max="8988" width="9.140625" style="63"/>
    <col min="8989" max="8989" width="10.5703125" style="63" customWidth="1"/>
    <col min="8990" max="8997" width="9.140625" style="63"/>
    <col min="8998" max="8998" width="12.140625" style="63" customWidth="1"/>
    <col min="8999" max="8999" width="20.7109375" style="63" customWidth="1"/>
    <col min="9000" max="9000" width="20.85546875" style="63" customWidth="1"/>
    <col min="9001" max="9215" width="9.140625" style="63"/>
    <col min="9216" max="9216" width="8.140625" style="63" customWidth="1"/>
    <col min="9217" max="9217" width="28.140625" style="63" customWidth="1"/>
    <col min="9218" max="9218" width="7.5703125" style="63" customWidth="1"/>
    <col min="9219" max="9222" width="10.140625" style="63" customWidth="1"/>
    <col min="9223" max="9224" width="9.7109375" style="63" customWidth="1"/>
    <col min="9225" max="9227" width="9.140625" style="63"/>
    <col min="9228" max="9228" width="9.7109375" style="63" customWidth="1"/>
    <col min="9229" max="9229" width="9.140625" style="63"/>
    <col min="9230" max="9230" width="10.140625" style="63" customWidth="1"/>
    <col min="9231" max="9233" width="9.140625" style="63"/>
    <col min="9234" max="9234" width="10.28515625" style="63" customWidth="1"/>
    <col min="9235" max="9237" width="9.140625" style="63"/>
    <col min="9238" max="9238" width="10.28515625" style="63" customWidth="1"/>
    <col min="9239" max="9241" width="9.140625" style="63"/>
    <col min="9242" max="9242" width="11.140625" style="63" customWidth="1"/>
    <col min="9243" max="9244" width="9.140625" style="63"/>
    <col min="9245" max="9245" width="10.5703125" style="63" customWidth="1"/>
    <col min="9246" max="9253" width="9.140625" style="63"/>
    <col min="9254" max="9254" width="12.140625" style="63" customWidth="1"/>
    <col min="9255" max="9255" width="20.7109375" style="63" customWidth="1"/>
    <col min="9256" max="9256" width="20.85546875" style="63" customWidth="1"/>
    <col min="9257" max="9471" width="9.140625" style="63"/>
    <col min="9472" max="9472" width="8.140625" style="63" customWidth="1"/>
    <col min="9473" max="9473" width="28.140625" style="63" customWidth="1"/>
    <col min="9474" max="9474" width="7.5703125" style="63" customWidth="1"/>
    <col min="9475" max="9478" width="10.140625" style="63" customWidth="1"/>
    <col min="9479" max="9480" width="9.7109375" style="63" customWidth="1"/>
    <col min="9481" max="9483" width="9.140625" style="63"/>
    <col min="9484" max="9484" width="9.7109375" style="63" customWidth="1"/>
    <col min="9485" max="9485" width="9.140625" style="63"/>
    <col min="9486" max="9486" width="10.140625" style="63" customWidth="1"/>
    <col min="9487" max="9489" width="9.140625" style="63"/>
    <col min="9490" max="9490" width="10.28515625" style="63" customWidth="1"/>
    <col min="9491" max="9493" width="9.140625" style="63"/>
    <col min="9494" max="9494" width="10.28515625" style="63" customWidth="1"/>
    <col min="9495" max="9497" width="9.140625" style="63"/>
    <col min="9498" max="9498" width="11.140625" style="63" customWidth="1"/>
    <col min="9499" max="9500" width="9.140625" style="63"/>
    <col min="9501" max="9501" width="10.5703125" style="63" customWidth="1"/>
    <col min="9502" max="9509" width="9.140625" style="63"/>
    <col min="9510" max="9510" width="12.140625" style="63" customWidth="1"/>
    <col min="9511" max="9511" width="20.7109375" style="63" customWidth="1"/>
    <col min="9512" max="9512" width="20.85546875" style="63" customWidth="1"/>
    <col min="9513" max="9727" width="9.140625" style="63"/>
    <col min="9728" max="9728" width="8.140625" style="63" customWidth="1"/>
    <col min="9729" max="9729" width="28.140625" style="63" customWidth="1"/>
    <col min="9730" max="9730" width="7.5703125" style="63" customWidth="1"/>
    <col min="9731" max="9734" width="10.140625" style="63" customWidth="1"/>
    <col min="9735" max="9736" width="9.7109375" style="63" customWidth="1"/>
    <col min="9737" max="9739" width="9.140625" style="63"/>
    <col min="9740" max="9740" width="9.7109375" style="63" customWidth="1"/>
    <col min="9741" max="9741" width="9.140625" style="63"/>
    <col min="9742" max="9742" width="10.140625" style="63" customWidth="1"/>
    <col min="9743" max="9745" width="9.140625" style="63"/>
    <col min="9746" max="9746" width="10.28515625" style="63" customWidth="1"/>
    <col min="9747" max="9749" width="9.140625" style="63"/>
    <col min="9750" max="9750" width="10.28515625" style="63" customWidth="1"/>
    <col min="9751" max="9753" width="9.140625" style="63"/>
    <col min="9754" max="9754" width="11.140625" style="63" customWidth="1"/>
    <col min="9755" max="9756" width="9.140625" style="63"/>
    <col min="9757" max="9757" width="10.5703125" style="63" customWidth="1"/>
    <col min="9758" max="9765" width="9.140625" style="63"/>
    <col min="9766" max="9766" width="12.140625" style="63" customWidth="1"/>
    <col min="9767" max="9767" width="20.7109375" style="63" customWidth="1"/>
    <col min="9768" max="9768" width="20.85546875" style="63" customWidth="1"/>
    <col min="9769" max="9983" width="9.140625" style="63"/>
    <col min="9984" max="9984" width="8.140625" style="63" customWidth="1"/>
    <col min="9985" max="9985" width="28.140625" style="63" customWidth="1"/>
    <col min="9986" max="9986" width="7.5703125" style="63" customWidth="1"/>
    <col min="9987" max="9990" width="10.140625" style="63" customWidth="1"/>
    <col min="9991" max="9992" width="9.7109375" style="63" customWidth="1"/>
    <col min="9993" max="9995" width="9.140625" style="63"/>
    <col min="9996" max="9996" width="9.7109375" style="63" customWidth="1"/>
    <col min="9997" max="9997" width="9.140625" style="63"/>
    <col min="9998" max="9998" width="10.140625" style="63" customWidth="1"/>
    <col min="9999" max="10001" width="9.140625" style="63"/>
    <col min="10002" max="10002" width="10.28515625" style="63" customWidth="1"/>
    <col min="10003" max="10005" width="9.140625" style="63"/>
    <col min="10006" max="10006" width="10.28515625" style="63" customWidth="1"/>
    <col min="10007" max="10009" width="9.140625" style="63"/>
    <col min="10010" max="10010" width="11.140625" style="63" customWidth="1"/>
    <col min="10011" max="10012" width="9.140625" style="63"/>
    <col min="10013" max="10013" width="10.5703125" style="63" customWidth="1"/>
    <col min="10014" max="10021" width="9.140625" style="63"/>
    <col min="10022" max="10022" width="12.140625" style="63" customWidth="1"/>
    <col min="10023" max="10023" width="20.7109375" style="63" customWidth="1"/>
    <col min="10024" max="10024" width="20.85546875" style="63" customWidth="1"/>
    <col min="10025" max="10239" width="9.140625" style="63"/>
    <col min="10240" max="10240" width="8.140625" style="63" customWidth="1"/>
    <col min="10241" max="10241" width="28.140625" style="63" customWidth="1"/>
    <col min="10242" max="10242" width="7.5703125" style="63" customWidth="1"/>
    <col min="10243" max="10246" width="10.140625" style="63" customWidth="1"/>
    <col min="10247" max="10248" width="9.7109375" style="63" customWidth="1"/>
    <col min="10249" max="10251" width="9.140625" style="63"/>
    <col min="10252" max="10252" width="9.7109375" style="63" customWidth="1"/>
    <col min="10253" max="10253" width="9.140625" style="63"/>
    <col min="10254" max="10254" width="10.140625" style="63" customWidth="1"/>
    <col min="10255" max="10257" width="9.140625" style="63"/>
    <col min="10258" max="10258" width="10.28515625" style="63" customWidth="1"/>
    <col min="10259" max="10261" width="9.140625" style="63"/>
    <col min="10262" max="10262" width="10.28515625" style="63" customWidth="1"/>
    <col min="10263" max="10265" width="9.140625" style="63"/>
    <col min="10266" max="10266" width="11.140625" style="63" customWidth="1"/>
    <col min="10267" max="10268" width="9.140625" style="63"/>
    <col min="10269" max="10269" width="10.5703125" style="63" customWidth="1"/>
    <col min="10270" max="10277" width="9.140625" style="63"/>
    <col min="10278" max="10278" width="12.140625" style="63" customWidth="1"/>
    <col min="10279" max="10279" width="20.7109375" style="63" customWidth="1"/>
    <col min="10280" max="10280" width="20.85546875" style="63" customWidth="1"/>
    <col min="10281" max="10495" width="9.140625" style="63"/>
    <col min="10496" max="10496" width="8.140625" style="63" customWidth="1"/>
    <col min="10497" max="10497" width="28.140625" style="63" customWidth="1"/>
    <col min="10498" max="10498" width="7.5703125" style="63" customWidth="1"/>
    <col min="10499" max="10502" width="10.140625" style="63" customWidth="1"/>
    <col min="10503" max="10504" width="9.7109375" style="63" customWidth="1"/>
    <col min="10505" max="10507" width="9.140625" style="63"/>
    <col min="10508" max="10508" width="9.7109375" style="63" customWidth="1"/>
    <col min="10509" max="10509" width="9.140625" style="63"/>
    <col min="10510" max="10510" width="10.140625" style="63" customWidth="1"/>
    <col min="10511" max="10513" width="9.140625" style="63"/>
    <col min="10514" max="10514" width="10.28515625" style="63" customWidth="1"/>
    <col min="10515" max="10517" width="9.140625" style="63"/>
    <col min="10518" max="10518" width="10.28515625" style="63" customWidth="1"/>
    <col min="10519" max="10521" width="9.140625" style="63"/>
    <col min="10522" max="10522" width="11.140625" style="63" customWidth="1"/>
    <col min="10523" max="10524" width="9.140625" style="63"/>
    <col min="10525" max="10525" width="10.5703125" style="63" customWidth="1"/>
    <col min="10526" max="10533" width="9.140625" style="63"/>
    <col min="10534" max="10534" width="12.140625" style="63" customWidth="1"/>
    <col min="10535" max="10535" width="20.7109375" style="63" customWidth="1"/>
    <col min="10536" max="10536" width="20.85546875" style="63" customWidth="1"/>
    <col min="10537" max="10751" width="9.140625" style="63"/>
    <col min="10752" max="10752" width="8.140625" style="63" customWidth="1"/>
    <col min="10753" max="10753" width="28.140625" style="63" customWidth="1"/>
    <col min="10754" max="10754" width="7.5703125" style="63" customWidth="1"/>
    <col min="10755" max="10758" width="10.140625" style="63" customWidth="1"/>
    <col min="10759" max="10760" width="9.7109375" style="63" customWidth="1"/>
    <col min="10761" max="10763" width="9.140625" style="63"/>
    <col min="10764" max="10764" width="9.7109375" style="63" customWidth="1"/>
    <col min="10765" max="10765" width="9.140625" style="63"/>
    <col min="10766" max="10766" width="10.140625" style="63" customWidth="1"/>
    <col min="10767" max="10769" width="9.140625" style="63"/>
    <col min="10770" max="10770" width="10.28515625" style="63" customWidth="1"/>
    <col min="10771" max="10773" width="9.140625" style="63"/>
    <col min="10774" max="10774" width="10.28515625" style="63" customWidth="1"/>
    <col min="10775" max="10777" width="9.140625" style="63"/>
    <col min="10778" max="10778" width="11.140625" style="63" customWidth="1"/>
    <col min="10779" max="10780" width="9.140625" style="63"/>
    <col min="10781" max="10781" width="10.5703125" style="63" customWidth="1"/>
    <col min="10782" max="10789" width="9.140625" style="63"/>
    <col min="10790" max="10790" width="12.140625" style="63" customWidth="1"/>
    <col min="10791" max="10791" width="20.7109375" style="63" customWidth="1"/>
    <col min="10792" max="10792" width="20.85546875" style="63" customWidth="1"/>
    <col min="10793" max="11007" width="9.140625" style="63"/>
    <col min="11008" max="11008" width="8.140625" style="63" customWidth="1"/>
    <col min="11009" max="11009" width="28.140625" style="63" customWidth="1"/>
    <col min="11010" max="11010" width="7.5703125" style="63" customWidth="1"/>
    <col min="11011" max="11014" width="10.140625" style="63" customWidth="1"/>
    <col min="11015" max="11016" width="9.7109375" style="63" customWidth="1"/>
    <col min="11017" max="11019" width="9.140625" style="63"/>
    <col min="11020" max="11020" width="9.7109375" style="63" customWidth="1"/>
    <col min="11021" max="11021" width="9.140625" style="63"/>
    <col min="11022" max="11022" width="10.140625" style="63" customWidth="1"/>
    <col min="11023" max="11025" width="9.140625" style="63"/>
    <col min="11026" max="11026" width="10.28515625" style="63" customWidth="1"/>
    <col min="11027" max="11029" width="9.140625" style="63"/>
    <col min="11030" max="11030" width="10.28515625" style="63" customWidth="1"/>
    <col min="11031" max="11033" width="9.140625" style="63"/>
    <col min="11034" max="11034" width="11.140625" style="63" customWidth="1"/>
    <col min="11035" max="11036" width="9.140625" style="63"/>
    <col min="11037" max="11037" width="10.5703125" style="63" customWidth="1"/>
    <col min="11038" max="11045" width="9.140625" style="63"/>
    <col min="11046" max="11046" width="12.140625" style="63" customWidth="1"/>
    <col min="11047" max="11047" width="20.7109375" style="63" customWidth="1"/>
    <col min="11048" max="11048" width="20.85546875" style="63" customWidth="1"/>
    <col min="11049" max="11263" width="9.140625" style="63"/>
    <col min="11264" max="11264" width="8.140625" style="63" customWidth="1"/>
    <col min="11265" max="11265" width="28.140625" style="63" customWidth="1"/>
    <col min="11266" max="11266" width="7.5703125" style="63" customWidth="1"/>
    <col min="11267" max="11270" width="10.140625" style="63" customWidth="1"/>
    <col min="11271" max="11272" width="9.7109375" style="63" customWidth="1"/>
    <col min="11273" max="11275" width="9.140625" style="63"/>
    <col min="11276" max="11276" width="9.7109375" style="63" customWidth="1"/>
    <col min="11277" max="11277" width="9.140625" style="63"/>
    <col min="11278" max="11278" width="10.140625" style="63" customWidth="1"/>
    <col min="11279" max="11281" width="9.140625" style="63"/>
    <col min="11282" max="11282" width="10.28515625" style="63" customWidth="1"/>
    <col min="11283" max="11285" width="9.140625" style="63"/>
    <col min="11286" max="11286" width="10.28515625" style="63" customWidth="1"/>
    <col min="11287" max="11289" width="9.140625" style="63"/>
    <col min="11290" max="11290" width="11.140625" style="63" customWidth="1"/>
    <col min="11291" max="11292" width="9.140625" style="63"/>
    <col min="11293" max="11293" width="10.5703125" style="63" customWidth="1"/>
    <col min="11294" max="11301" width="9.140625" style="63"/>
    <col min="11302" max="11302" width="12.140625" style="63" customWidth="1"/>
    <col min="11303" max="11303" width="20.7109375" style="63" customWidth="1"/>
    <col min="11304" max="11304" width="20.85546875" style="63" customWidth="1"/>
    <col min="11305" max="11519" width="9.140625" style="63"/>
    <col min="11520" max="11520" width="8.140625" style="63" customWidth="1"/>
    <col min="11521" max="11521" width="28.140625" style="63" customWidth="1"/>
    <col min="11522" max="11522" width="7.5703125" style="63" customWidth="1"/>
    <col min="11523" max="11526" width="10.140625" style="63" customWidth="1"/>
    <col min="11527" max="11528" width="9.7109375" style="63" customWidth="1"/>
    <col min="11529" max="11531" width="9.140625" style="63"/>
    <col min="11532" max="11532" width="9.7109375" style="63" customWidth="1"/>
    <col min="11533" max="11533" width="9.140625" style="63"/>
    <col min="11534" max="11534" width="10.140625" style="63" customWidth="1"/>
    <col min="11535" max="11537" width="9.140625" style="63"/>
    <col min="11538" max="11538" width="10.28515625" style="63" customWidth="1"/>
    <col min="11539" max="11541" width="9.140625" style="63"/>
    <col min="11542" max="11542" width="10.28515625" style="63" customWidth="1"/>
    <col min="11543" max="11545" width="9.140625" style="63"/>
    <col min="11546" max="11546" width="11.140625" style="63" customWidth="1"/>
    <col min="11547" max="11548" width="9.140625" style="63"/>
    <col min="11549" max="11549" width="10.5703125" style="63" customWidth="1"/>
    <col min="11550" max="11557" width="9.140625" style="63"/>
    <col min="11558" max="11558" width="12.140625" style="63" customWidth="1"/>
    <col min="11559" max="11559" width="20.7109375" style="63" customWidth="1"/>
    <col min="11560" max="11560" width="20.85546875" style="63" customWidth="1"/>
    <col min="11561" max="11775" width="9.140625" style="63"/>
    <col min="11776" max="11776" width="8.140625" style="63" customWidth="1"/>
    <col min="11777" max="11777" width="28.140625" style="63" customWidth="1"/>
    <col min="11778" max="11778" width="7.5703125" style="63" customWidth="1"/>
    <col min="11779" max="11782" width="10.140625" style="63" customWidth="1"/>
    <col min="11783" max="11784" width="9.7109375" style="63" customWidth="1"/>
    <col min="11785" max="11787" width="9.140625" style="63"/>
    <col min="11788" max="11788" width="9.7109375" style="63" customWidth="1"/>
    <col min="11789" max="11789" width="9.140625" style="63"/>
    <col min="11790" max="11790" width="10.140625" style="63" customWidth="1"/>
    <col min="11791" max="11793" width="9.140625" style="63"/>
    <col min="11794" max="11794" width="10.28515625" style="63" customWidth="1"/>
    <col min="11795" max="11797" width="9.140625" style="63"/>
    <col min="11798" max="11798" width="10.28515625" style="63" customWidth="1"/>
    <col min="11799" max="11801" width="9.140625" style="63"/>
    <col min="11802" max="11802" width="11.140625" style="63" customWidth="1"/>
    <col min="11803" max="11804" width="9.140625" style="63"/>
    <col min="11805" max="11805" width="10.5703125" style="63" customWidth="1"/>
    <col min="11806" max="11813" width="9.140625" style="63"/>
    <col min="11814" max="11814" width="12.140625" style="63" customWidth="1"/>
    <col min="11815" max="11815" width="20.7109375" style="63" customWidth="1"/>
    <col min="11816" max="11816" width="20.85546875" style="63" customWidth="1"/>
    <col min="11817" max="12031" width="9.140625" style="63"/>
    <col min="12032" max="12032" width="8.140625" style="63" customWidth="1"/>
    <col min="12033" max="12033" width="28.140625" style="63" customWidth="1"/>
    <col min="12034" max="12034" width="7.5703125" style="63" customWidth="1"/>
    <col min="12035" max="12038" width="10.140625" style="63" customWidth="1"/>
    <col min="12039" max="12040" width="9.7109375" style="63" customWidth="1"/>
    <col min="12041" max="12043" width="9.140625" style="63"/>
    <col min="12044" max="12044" width="9.7109375" style="63" customWidth="1"/>
    <col min="12045" max="12045" width="9.140625" style="63"/>
    <col min="12046" max="12046" width="10.140625" style="63" customWidth="1"/>
    <col min="12047" max="12049" width="9.140625" style="63"/>
    <col min="12050" max="12050" width="10.28515625" style="63" customWidth="1"/>
    <col min="12051" max="12053" width="9.140625" style="63"/>
    <col min="12054" max="12054" width="10.28515625" style="63" customWidth="1"/>
    <col min="12055" max="12057" width="9.140625" style="63"/>
    <col min="12058" max="12058" width="11.140625" style="63" customWidth="1"/>
    <col min="12059" max="12060" width="9.140625" style="63"/>
    <col min="12061" max="12061" width="10.5703125" style="63" customWidth="1"/>
    <col min="12062" max="12069" width="9.140625" style="63"/>
    <col min="12070" max="12070" width="12.140625" style="63" customWidth="1"/>
    <col min="12071" max="12071" width="20.7109375" style="63" customWidth="1"/>
    <col min="12072" max="12072" width="20.85546875" style="63" customWidth="1"/>
    <col min="12073" max="12287" width="9.140625" style="63"/>
    <col min="12288" max="12288" width="8.140625" style="63" customWidth="1"/>
    <col min="12289" max="12289" width="28.140625" style="63" customWidth="1"/>
    <col min="12290" max="12290" width="7.5703125" style="63" customWidth="1"/>
    <col min="12291" max="12294" width="10.140625" style="63" customWidth="1"/>
    <col min="12295" max="12296" width="9.7109375" style="63" customWidth="1"/>
    <col min="12297" max="12299" width="9.140625" style="63"/>
    <col min="12300" max="12300" width="9.7109375" style="63" customWidth="1"/>
    <col min="12301" max="12301" width="9.140625" style="63"/>
    <col min="12302" max="12302" width="10.140625" style="63" customWidth="1"/>
    <col min="12303" max="12305" width="9.140625" style="63"/>
    <col min="12306" max="12306" width="10.28515625" style="63" customWidth="1"/>
    <col min="12307" max="12309" width="9.140625" style="63"/>
    <col min="12310" max="12310" width="10.28515625" style="63" customWidth="1"/>
    <col min="12311" max="12313" width="9.140625" style="63"/>
    <col min="12314" max="12314" width="11.140625" style="63" customWidth="1"/>
    <col min="12315" max="12316" width="9.140625" style="63"/>
    <col min="12317" max="12317" width="10.5703125" style="63" customWidth="1"/>
    <col min="12318" max="12325" width="9.140625" style="63"/>
    <col min="12326" max="12326" width="12.140625" style="63" customWidth="1"/>
    <col min="12327" max="12327" width="20.7109375" style="63" customWidth="1"/>
    <col min="12328" max="12328" width="20.85546875" style="63" customWidth="1"/>
    <col min="12329" max="12543" width="9.140625" style="63"/>
    <col min="12544" max="12544" width="8.140625" style="63" customWidth="1"/>
    <col min="12545" max="12545" width="28.140625" style="63" customWidth="1"/>
    <col min="12546" max="12546" width="7.5703125" style="63" customWidth="1"/>
    <col min="12547" max="12550" width="10.140625" style="63" customWidth="1"/>
    <col min="12551" max="12552" width="9.7109375" style="63" customWidth="1"/>
    <col min="12553" max="12555" width="9.140625" style="63"/>
    <col min="12556" max="12556" width="9.7109375" style="63" customWidth="1"/>
    <col min="12557" max="12557" width="9.140625" style="63"/>
    <col min="12558" max="12558" width="10.140625" style="63" customWidth="1"/>
    <col min="12559" max="12561" width="9.140625" style="63"/>
    <col min="12562" max="12562" width="10.28515625" style="63" customWidth="1"/>
    <col min="12563" max="12565" width="9.140625" style="63"/>
    <col min="12566" max="12566" width="10.28515625" style="63" customWidth="1"/>
    <col min="12567" max="12569" width="9.140625" style="63"/>
    <col min="12570" max="12570" width="11.140625" style="63" customWidth="1"/>
    <col min="12571" max="12572" width="9.140625" style="63"/>
    <col min="12573" max="12573" width="10.5703125" style="63" customWidth="1"/>
    <col min="12574" max="12581" width="9.140625" style="63"/>
    <col min="12582" max="12582" width="12.140625" style="63" customWidth="1"/>
    <col min="12583" max="12583" width="20.7109375" style="63" customWidth="1"/>
    <col min="12584" max="12584" width="20.85546875" style="63" customWidth="1"/>
    <col min="12585" max="12799" width="9.140625" style="63"/>
    <col min="12800" max="12800" width="8.140625" style="63" customWidth="1"/>
    <col min="12801" max="12801" width="28.140625" style="63" customWidth="1"/>
    <col min="12802" max="12802" width="7.5703125" style="63" customWidth="1"/>
    <col min="12803" max="12806" width="10.140625" style="63" customWidth="1"/>
    <col min="12807" max="12808" width="9.7109375" style="63" customWidth="1"/>
    <col min="12809" max="12811" width="9.140625" style="63"/>
    <col min="12812" max="12812" width="9.7109375" style="63" customWidth="1"/>
    <col min="12813" max="12813" width="9.140625" style="63"/>
    <col min="12814" max="12814" width="10.140625" style="63" customWidth="1"/>
    <col min="12815" max="12817" width="9.140625" style="63"/>
    <col min="12818" max="12818" width="10.28515625" style="63" customWidth="1"/>
    <col min="12819" max="12821" width="9.140625" style="63"/>
    <col min="12822" max="12822" width="10.28515625" style="63" customWidth="1"/>
    <col min="12823" max="12825" width="9.140625" style="63"/>
    <col min="12826" max="12826" width="11.140625" style="63" customWidth="1"/>
    <col min="12827" max="12828" width="9.140625" style="63"/>
    <col min="12829" max="12829" width="10.5703125" style="63" customWidth="1"/>
    <col min="12830" max="12837" width="9.140625" style="63"/>
    <col min="12838" max="12838" width="12.140625" style="63" customWidth="1"/>
    <col min="12839" max="12839" width="20.7109375" style="63" customWidth="1"/>
    <col min="12840" max="12840" width="20.85546875" style="63" customWidth="1"/>
    <col min="12841" max="13055" width="9.140625" style="63"/>
    <col min="13056" max="13056" width="8.140625" style="63" customWidth="1"/>
    <col min="13057" max="13057" width="28.140625" style="63" customWidth="1"/>
    <col min="13058" max="13058" width="7.5703125" style="63" customWidth="1"/>
    <col min="13059" max="13062" width="10.140625" style="63" customWidth="1"/>
    <col min="13063" max="13064" width="9.7109375" style="63" customWidth="1"/>
    <col min="13065" max="13067" width="9.140625" style="63"/>
    <col min="13068" max="13068" width="9.7109375" style="63" customWidth="1"/>
    <col min="13069" max="13069" width="9.140625" style="63"/>
    <col min="13070" max="13070" width="10.140625" style="63" customWidth="1"/>
    <col min="13071" max="13073" width="9.140625" style="63"/>
    <col min="13074" max="13074" width="10.28515625" style="63" customWidth="1"/>
    <col min="13075" max="13077" width="9.140625" style="63"/>
    <col min="13078" max="13078" width="10.28515625" style="63" customWidth="1"/>
    <col min="13079" max="13081" width="9.140625" style="63"/>
    <col min="13082" max="13082" width="11.140625" style="63" customWidth="1"/>
    <col min="13083" max="13084" width="9.140625" style="63"/>
    <col min="13085" max="13085" width="10.5703125" style="63" customWidth="1"/>
    <col min="13086" max="13093" width="9.140625" style="63"/>
    <col min="13094" max="13094" width="12.140625" style="63" customWidth="1"/>
    <col min="13095" max="13095" width="20.7109375" style="63" customWidth="1"/>
    <col min="13096" max="13096" width="20.85546875" style="63" customWidth="1"/>
    <col min="13097" max="13311" width="9.140625" style="63"/>
    <col min="13312" max="13312" width="8.140625" style="63" customWidth="1"/>
    <col min="13313" max="13313" width="28.140625" style="63" customWidth="1"/>
    <col min="13314" max="13314" width="7.5703125" style="63" customWidth="1"/>
    <col min="13315" max="13318" width="10.140625" style="63" customWidth="1"/>
    <col min="13319" max="13320" width="9.7109375" style="63" customWidth="1"/>
    <col min="13321" max="13323" width="9.140625" style="63"/>
    <col min="13324" max="13324" width="9.7109375" style="63" customWidth="1"/>
    <col min="13325" max="13325" width="9.140625" style="63"/>
    <col min="13326" max="13326" width="10.140625" style="63" customWidth="1"/>
    <col min="13327" max="13329" width="9.140625" style="63"/>
    <col min="13330" max="13330" width="10.28515625" style="63" customWidth="1"/>
    <col min="13331" max="13333" width="9.140625" style="63"/>
    <col min="13334" max="13334" width="10.28515625" style="63" customWidth="1"/>
    <col min="13335" max="13337" width="9.140625" style="63"/>
    <col min="13338" max="13338" width="11.140625" style="63" customWidth="1"/>
    <col min="13339" max="13340" width="9.140625" style="63"/>
    <col min="13341" max="13341" width="10.5703125" style="63" customWidth="1"/>
    <col min="13342" max="13349" width="9.140625" style="63"/>
    <col min="13350" max="13350" width="12.140625" style="63" customWidth="1"/>
    <col min="13351" max="13351" width="20.7109375" style="63" customWidth="1"/>
    <col min="13352" max="13352" width="20.85546875" style="63" customWidth="1"/>
    <col min="13353" max="13567" width="9.140625" style="63"/>
    <col min="13568" max="13568" width="8.140625" style="63" customWidth="1"/>
    <col min="13569" max="13569" width="28.140625" style="63" customWidth="1"/>
    <col min="13570" max="13570" width="7.5703125" style="63" customWidth="1"/>
    <col min="13571" max="13574" width="10.140625" style="63" customWidth="1"/>
    <col min="13575" max="13576" width="9.7109375" style="63" customWidth="1"/>
    <col min="13577" max="13579" width="9.140625" style="63"/>
    <col min="13580" max="13580" width="9.7109375" style="63" customWidth="1"/>
    <col min="13581" max="13581" width="9.140625" style="63"/>
    <col min="13582" max="13582" width="10.140625" style="63" customWidth="1"/>
    <col min="13583" max="13585" width="9.140625" style="63"/>
    <col min="13586" max="13586" width="10.28515625" style="63" customWidth="1"/>
    <col min="13587" max="13589" width="9.140625" style="63"/>
    <col min="13590" max="13590" width="10.28515625" style="63" customWidth="1"/>
    <col min="13591" max="13593" width="9.140625" style="63"/>
    <col min="13594" max="13594" width="11.140625" style="63" customWidth="1"/>
    <col min="13595" max="13596" width="9.140625" style="63"/>
    <col min="13597" max="13597" width="10.5703125" style="63" customWidth="1"/>
    <col min="13598" max="13605" width="9.140625" style="63"/>
    <col min="13606" max="13606" width="12.140625" style="63" customWidth="1"/>
    <col min="13607" max="13607" width="20.7109375" style="63" customWidth="1"/>
    <col min="13608" max="13608" width="20.85546875" style="63" customWidth="1"/>
    <col min="13609" max="13823" width="9.140625" style="63"/>
    <col min="13824" max="13824" width="8.140625" style="63" customWidth="1"/>
    <col min="13825" max="13825" width="28.140625" style="63" customWidth="1"/>
    <col min="13826" max="13826" width="7.5703125" style="63" customWidth="1"/>
    <col min="13827" max="13830" width="10.140625" style="63" customWidth="1"/>
    <col min="13831" max="13832" width="9.7109375" style="63" customWidth="1"/>
    <col min="13833" max="13835" width="9.140625" style="63"/>
    <col min="13836" max="13836" width="9.7109375" style="63" customWidth="1"/>
    <col min="13837" max="13837" width="9.140625" style="63"/>
    <col min="13838" max="13838" width="10.140625" style="63" customWidth="1"/>
    <col min="13839" max="13841" width="9.140625" style="63"/>
    <col min="13842" max="13842" width="10.28515625" style="63" customWidth="1"/>
    <col min="13843" max="13845" width="9.140625" style="63"/>
    <col min="13846" max="13846" width="10.28515625" style="63" customWidth="1"/>
    <col min="13847" max="13849" width="9.140625" style="63"/>
    <col min="13850" max="13850" width="11.140625" style="63" customWidth="1"/>
    <col min="13851" max="13852" width="9.140625" style="63"/>
    <col min="13853" max="13853" width="10.5703125" style="63" customWidth="1"/>
    <col min="13854" max="13861" width="9.140625" style="63"/>
    <col min="13862" max="13862" width="12.140625" style="63" customWidth="1"/>
    <col min="13863" max="13863" width="20.7109375" style="63" customWidth="1"/>
    <col min="13864" max="13864" width="20.85546875" style="63" customWidth="1"/>
    <col min="13865" max="14079" width="9.140625" style="63"/>
    <col min="14080" max="14080" width="8.140625" style="63" customWidth="1"/>
    <col min="14081" max="14081" width="28.140625" style="63" customWidth="1"/>
    <col min="14082" max="14082" width="7.5703125" style="63" customWidth="1"/>
    <col min="14083" max="14086" width="10.140625" style="63" customWidth="1"/>
    <col min="14087" max="14088" width="9.7109375" style="63" customWidth="1"/>
    <col min="14089" max="14091" width="9.140625" style="63"/>
    <col min="14092" max="14092" width="9.7109375" style="63" customWidth="1"/>
    <col min="14093" max="14093" width="9.140625" style="63"/>
    <col min="14094" max="14094" width="10.140625" style="63" customWidth="1"/>
    <col min="14095" max="14097" width="9.140625" style="63"/>
    <col min="14098" max="14098" width="10.28515625" style="63" customWidth="1"/>
    <col min="14099" max="14101" width="9.140625" style="63"/>
    <col min="14102" max="14102" width="10.28515625" style="63" customWidth="1"/>
    <col min="14103" max="14105" width="9.140625" style="63"/>
    <col min="14106" max="14106" width="11.140625" style="63" customWidth="1"/>
    <col min="14107" max="14108" width="9.140625" style="63"/>
    <col min="14109" max="14109" width="10.5703125" style="63" customWidth="1"/>
    <col min="14110" max="14117" width="9.140625" style="63"/>
    <col min="14118" max="14118" width="12.140625" style="63" customWidth="1"/>
    <col min="14119" max="14119" width="20.7109375" style="63" customWidth="1"/>
    <col min="14120" max="14120" width="20.85546875" style="63" customWidth="1"/>
    <col min="14121" max="14335" width="9.140625" style="63"/>
    <col min="14336" max="14336" width="8.140625" style="63" customWidth="1"/>
    <col min="14337" max="14337" width="28.140625" style="63" customWidth="1"/>
    <col min="14338" max="14338" width="7.5703125" style="63" customWidth="1"/>
    <col min="14339" max="14342" width="10.140625" style="63" customWidth="1"/>
    <col min="14343" max="14344" width="9.7109375" style="63" customWidth="1"/>
    <col min="14345" max="14347" width="9.140625" style="63"/>
    <col min="14348" max="14348" width="9.7109375" style="63" customWidth="1"/>
    <col min="14349" max="14349" width="9.140625" style="63"/>
    <col min="14350" max="14350" width="10.140625" style="63" customWidth="1"/>
    <col min="14351" max="14353" width="9.140625" style="63"/>
    <col min="14354" max="14354" width="10.28515625" style="63" customWidth="1"/>
    <col min="14355" max="14357" width="9.140625" style="63"/>
    <col min="14358" max="14358" width="10.28515625" style="63" customWidth="1"/>
    <col min="14359" max="14361" width="9.140625" style="63"/>
    <col min="14362" max="14362" width="11.140625" style="63" customWidth="1"/>
    <col min="14363" max="14364" width="9.140625" style="63"/>
    <col min="14365" max="14365" width="10.5703125" style="63" customWidth="1"/>
    <col min="14366" max="14373" width="9.140625" style="63"/>
    <col min="14374" max="14374" width="12.140625" style="63" customWidth="1"/>
    <col min="14375" max="14375" width="20.7109375" style="63" customWidth="1"/>
    <col min="14376" max="14376" width="20.85546875" style="63" customWidth="1"/>
    <col min="14377" max="14591" width="9.140625" style="63"/>
    <col min="14592" max="14592" width="8.140625" style="63" customWidth="1"/>
    <col min="14593" max="14593" width="28.140625" style="63" customWidth="1"/>
    <col min="14594" max="14594" width="7.5703125" style="63" customWidth="1"/>
    <col min="14595" max="14598" width="10.140625" style="63" customWidth="1"/>
    <col min="14599" max="14600" width="9.7109375" style="63" customWidth="1"/>
    <col min="14601" max="14603" width="9.140625" style="63"/>
    <col min="14604" max="14604" width="9.7109375" style="63" customWidth="1"/>
    <col min="14605" max="14605" width="9.140625" style="63"/>
    <col min="14606" max="14606" width="10.140625" style="63" customWidth="1"/>
    <col min="14607" max="14609" width="9.140625" style="63"/>
    <col min="14610" max="14610" width="10.28515625" style="63" customWidth="1"/>
    <col min="14611" max="14613" width="9.140625" style="63"/>
    <col min="14614" max="14614" width="10.28515625" style="63" customWidth="1"/>
    <col min="14615" max="14617" width="9.140625" style="63"/>
    <col min="14618" max="14618" width="11.140625" style="63" customWidth="1"/>
    <col min="14619" max="14620" width="9.140625" style="63"/>
    <col min="14621" max="14621" width="10.5703125" style="63" customWidth="1"/>
    <col min="14622" max="14629" width="9.140625" style="63"/>
    <col min="14630" max="14630" width="12.140625" style="63" customWidth="1"/>
    <col min="14631" max="14631" width="20.7109375" style="63" customWidth="1"/>
    <col min="14632" max="14632" width="20.85546875" style="63" customWidth="1"/>
    <col min="14633" max="14847" width="9.140625" style="63"/>
    <col min="14848" max="14848" width="8.140625" style="63" customWidth="1"/>
    <col min="14849" max="14849" width="28.140625" style="63" customWidth="1"/>
    <col min="14850" max="14850" width="7.5703125" style="63" customWidth="1"/>
    <col min="14851" max="14854" width="10.140625" style="63" customWidth="1"/>
    <col min="14855" max="14856" width="9.7109375" style="63" customWidth="1"/>
    <col min="14857" max="14859" width="9.140625" style="63"/>
    <col min="14860" max="14860" width="9.7109375" style="63" customWidth="1"/>
    <col min="14861" max="14861" width="9.140625" style="63"/>
    <col min="14862" max="14862" width="10.140625" style="63" customWidth="1"/>
    <col min="14863" max="14865" width="9.140625" style="63"/>
    <col min="14866" max="14866" width="10.28515625" style="63" customWidth="1"/>
    <col min="14867" max="14869" width="9.140625" style="63"/>
    <col min="14870" max="14870" width="10.28515625" style="63" customWidth="1"/>
    <col min="14871" max="14873" width="9.140625" style="63"/>
    <col min="14874" max="14874" width="11.140625" style="63" customWidth="1"/>
    <col min="14875" max="14876" width="9.140625" style="63"/>
    <col min="14877" max="14877" width="10.5703125" style="63" customWidth="1"/>
    <col min="14878" max="14885" width="9.140625" style="63"/>
    <col min="14886" max="14886" width="12.140625" style="63" customWidth="1"/>
    <col min="14887" max="14887" width="20.7109375" style="63" customWidth="1"/>
    <col min="14888" max="14888" width="20.85546875" style="63" customWidth="1"/>
    <col min="14889" max="15103" width="9.140625" style="63"/>
    <col min="15104" max="15104" width="8.140625" style="63" customWidth="1"/>
    <col min="15105" max="15105" width="28.140625" style="63" customWidth="1"/>
    <col min="15106" max="15106" width="7.5703125" style="63" customWidth="1"/>
    <col min="15107" max="15110" width="10.140625" style="63" customWidth="1"/>
    <col min="15111" max="15112" width="9.7109375" style="63" customWidth="1"/>
    <col min="15113" max="15115" width="9.140625" style="63"/>
    <col min="15116" max="15116" width="9.7109375" style="63" customWidth="1"/>
    <col min="15117" max="15117" width="9.140625" style="63"/>
    <col min="15118" max="15118" width="10.140625" style="63" customWidth="1"/>
    <col min="15119" max="15121" width="9.140625" style="63"/>
    <col min="15122" max="15122" width="10.28515625" style="63" customWidth="1"/>
    <col min="15123" max="15125" width="9.140625" style="63"/>
    <col min="15126" max="15126" width="10.28515625" style="63" customWidth="1"/>
    <col min="15127" max="15129" width="9.140625" style="63"/>
    <col min="15130" max="15130" width="11.140625" style="63" customWidth="1"/>
    <col min="15131" max="15132" width="9.140625" style="63"/>
    <col min="15133" max="15133" width="10.5703125" style="63" customWidth="1"/>
    <col min="15134" max="15141" width="9.140625" style="63"/>
    <col min="15142" max="15142" width="12.140625" style="63" customWidth="1"/>
    <col min="15143" max="15143" width="20.7109375" style="63" customWidth="1"/>
    <col min="15144" max="15144" width="20.85546875" style="63" customWidth="1"/>
    <col min="15145" max="15359" width="9.140625" style="63"/>
    <col min="15360" max="15360" width="8.140625" style="63" customWidth="1"/>
    <col min="15361" max="15361" width="28.140625" style="63" customWidth="1"/>
    <col min="15362" max="15362" width="7.5703125" style="63" customWidth="1"/>
    <col min="15363" max="15366" width="10.140625" style="63" customWidth="1"/>
    <col min="15367" max="15368" width="9.7109375" style="63" customWidth="1"/>
    <col min="15369" max="15371" width="9.140625" style="63"/>
    <col min="15372" max="15372" width="9.7109375" style="63" customWidth="1"/>
    <col min="15373" max="15373" width="9.140625" style="63"/>
    <col min="15374" max="15374" width="10.140625" style="63" customWidth="1"/>
    <col min="15375" max="15377" width="9.140625" style="63"/>
    <col min="15378" max="15378" width="10.28515625" style="63" customWidth="1"/>
    <col min="15379" max="15381" width="9.140625" style="63"/>
    <col min="15382" max="15382" width="10.28515625" style="63" customWidth="1"/>
    <col min="15383" max="15385" width="9.140625" style="63"/>
    <col min="15386" max="15386" width="11.140625" style="63" customWidth="1"/>
    <col min="15387" max="15388" width="9.140625" style="63"/>
    <col min="15389" max="15389" width="10.5703125" style="63" customWidth="1"/>
    <col min="15390" max="15397" width="9.140625" style="63"/>
    <col min="15398" max="15398" width="12.140625" style="63" customWidth="1"/>
    <col min="15399" max="15399" width="20.7109375" style="63" customWidth="1"/>
    <col min="15400" max="15400" width="20.85546875" style="63" customWidth="1"/>
    <col min="15401" max="15615" width="9.140625" style="63"/>
    <col min="15616" max="15616" width="8.140625" style="63" customWidth="1"/>
    <col min="15617" max="15617" width="28.140625" style="63" customWidth="1"/>
    <col min="15618" max="15618" width="7.5703125" style="63" customWidth="1"/>
    <col min="15619" max="15622" width="10.140625" style="63" customWidth="1"/>
    <col min="15623" max="15624" width="9.7109375" style="63" customWidth="1"/>
    <col min="15625" max="15627" width="9.140625" style="63"/>
    <col min="15628" max="15628" width="9.7109375" style="63" customWidth="1"/>
    <col min="15629" max="15629" width="9.140625" style="63"/>
    <col min="15630" max="15630" width="10.140625" style="63" customWidth="1"/>
    <col min="15631" max="15633" width="9.140625" style="63"/>
    <col min="15634" max="15634" width="10.28515625" style="63" customWidth="1"/>
    <col min="15635" max="15637" width="9.140625" style="63"/>
    <col min="15638" max="15638" width="10.28515625" style="63" customWidth="1"/>
    <col min="15639" max="15641" width="9.140625" style="63"/>
    <col min="15642" max="15642" width="11.140625" style="63" customWidth="1"/>
    <col min="15643" max="15644" width="9.140625" style="63"/>
    <col min="15645" max="15645" width="10.5703125" style="63" customWidth="1"/>
    <col min="15646" max="15653" width="9.140625" style="63"/>
    <col min="15654" max="15654" width="12.140625" style="63" customWidth="1"/>
    <col min="15655" max="15655" width="20.7109375" style="63" customWidth="1"/>
    <col min="15656" max="15656" width="20.85546875" style="63" customWidth="1"/>
    <col min="15657" max="15871" width="9.140625" style="63"/>
    <col min="15872" max="15872" width="8.140625" style="63" customWidth="1"/>
    <col min="15873" max="15873" width="28.140625" style="63" customWidth="1"/>
    <col min="15874" max="15874" width="7.5703125" style="63" customWidth="1"/>
    <col min="15875" max="15878" width="10.140625" style="63" customWidth="1"/>
    <col min="15879" max="15880" width="9.7109375" style="63" customWidth="1"/>
    <col min="15881" max="15883" width="9.140625" style="63"/>
    <col min="15884" max="15884" width="9.7109375" style="63" customWidth="1"/>
    <col min="15885" max="15885" width="9.140625" style="63"/>
    <col min="15886" max="15886" width="10.140625" style="63" customWidth="1"/>
    <col min="15887" max="15889" width="9.140625" style="63"/>
    <col min="15890" max="15890" width="10.28515625" style="63" customWidth="1"/>
    <col min="15891" max="15893" width="9.140625" style="63"/>
    <col min="15894" max="15894" width="10.28515625" style="63" customWidth="1"/>
    <col min="15895" max="15897" width="9.140625" style="63"/>
    <col min="15898" max="15898" width="11.140625" style="63" customWidth="1"/>
    <col min="15899" max="15900" width="9.140625" style="63"/>
    <col min="15901" max="15901" width="10.5703125" style="63" customWidth="1"/>
    <col min="15902" max="15909" width="9.140625" style="63"/>
    <col min="15910" max="15910" width="12.140625" style="63" customWidth="1"/>
    <col min="15911" max="15911" width="20.7109375" style="63" customWidth="1"/>
    <col min="15912" max="15912" width="20.85546875" style="63" customWidth="1"/>
    <col min="15913" max="16127" width="9.140625" style="63"/>
    <col min="16128" max="16128" width="8.140625" style="63" customWidth="1"/>
    <col min="16129" max="16129" width="28.140625" style="63" customWidth="1"/>
    <col min="16130" max="16130" width="7.5703125" style="63" customWidth="1"/>
    <col min="16131" max="16134" width="10.140625" style="63" customWidth="1"/>
    <col min="16135" max="16136" width="9.7109375" style="63" customWidth="1"/>
    <col min="16137" max="16139" width="9.140625" style="63"/>
    <col min="16140" max="16140" width="9.7109375" style="63" customWidth="1"/>
    <col min="16141" max="16141" width="9.140625" style="63"/>
    <col min="16142" max="16142" width="10.140625" style="63" customWidth="1"/>
    <col min="16143" max="16145" width="9.140625" style="63"/>
    <col min="16146" max="16146" width="10.28515625" style="63" customWidth="1"/>
    <col min="16147" max="16149" width="9.140625" style="63"/>
    <col min="16150" max="16150" width="10.28515625" style="63" customWidth="1"/>
    <col min="16151" max="16153" width="9.140625" style="63"/>
    <col min="16154" max="16154" width="11.140625" style="63" customWidth="1"/>
    <col min="16155" max="16156" width="9.140625" style="63"/>
    <col min="16157" max="16157" width="10.5703125" style="63" customWidth="1"/>
    <col min="16158" max="16165" width="9.140625" style="63"/>
    <col min="16166" max="16166" width="12.140625" style="63" customWidth="1"/>
    <col min="16167" max="16167" width="20.7109375" style="63" customWidth="1"/>
    <col min="16168" max="16168" width="20.85546875" style="63" customWidth="1"/>
    <col min="16169" max="16384" width="9.140625" style="63"/>
  </cols>
  <sheetData>
    <row r="1" spans="1:87" s="46" customFormat="1" x14ac:dyDescent="0.15">
      <c r="A1" s="47"/>
      <c r="B1" s="47"/>
      <c r="C1" s="47"/>
      <c r="D1" s="47"/>
      <c r="E1" s="47"/>
      <c r="F1" s="47"/>
      <c r="G1" s="47"/>
      <c r="H1" s="47"/>
      <c r="I1" s="47"/>
      <c r="M1" s="47"/>
    </row>
    <row r="2" spans="1:87" s="46" customFormat="1" ht="17.25" customHeight="1" x14ac:dyDescent="0.25">
      <c r="B2" s="48" t="s">
        <v>288</v>
      </c>
      <c r="D2" s="99" t="s">
        <v>51</v>
      </c>
      <c r="E2" s="99"/>
      <c r="F2" s="99"/>
      <c r="G2" s="99"/>
      <c r="H2" s="100"/>
      <c r="I2" s="100"/>
      <c r="J2" s="100"/>
      <c r="K2" s="100"/>
      <c r="L2" s="100"/>
      <c r="M2" s="100"/>
    </row>
    <row r="3" spans="1:87" s="46" customFormat="1" ht="23.25" customHeight="1" x14ac:dyDescent="0.15">
      <c r="B3" s="49" t="s">
        <v>291</v>
      </c>
      <c r="D3" s="106" t="s">
        <v>289</v>
      </c>
      <c r="E3" s="106"/>
      <c r="F3" s="106"/>
      <c r="G3" s="106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</row>
    <row r="4" spans="1:87" s="46" customFormat="1" ht="30.75" customHeight="1" thickBot="1" x14ac:dyDescent="0.2">
      <c r="B4" s="50" t="s">
        <v>290</v>
      </c>
      <c r="P4" s="46">
        <v>1.0281221651043242</v>
      </c>
      <c r="AE4" s="46">
        <v>1.0281221651043242</v>
      </c>
      <c r="AN4" s="51"/>
      <c r="AO4" s="52" t="s">
        <v>0</v>
      </c>
    </row>
    <row r="5" spans="1:87" s="54" customFormat="1" ht="33" customHeight="1" x14ac:dyDescent="0.2">
      <c r="A5" s="101"/>
      <c r="B5" s="103" t="s">
        <v>52</v>
      </c>
      <c r="C5" s="103" t="s">
        <v>53</v>
      </c>
      <c r="D5" s="105" t="s">
        <v>1</v>
      </c>
      <c r="E5" s="105" t="s">
        <v>27</v>
      </c>
      <c r="F5" s="105" t="s">
        <v>28</v>
      </c>
      <c r="G5" s="105" t="s">
        <v>29</v>
      </c>
      <c r="H5" s="105" t="s">
        <v>30</v>
      </c>
      <c r="I5" s="105" t="s">
        <v>31</v>
      </c>
      <c r="J5" s="105" t="s">
        <v>32</v>
      </c>
      <c r="K5" s="105" t="s">
        <v>33</v>
      </c>
      <c r="L5" s="105" t="s">
        <v>34</v>
      </c>
      <c r="M5" s="105" t="s">
        <v>2</v>
      </c>
      <c r="N5" s="103" t="s">
        <v>35</v>
      </c>
      <c r="O5" s="115"/>
      <c r="P5" s="115"/>
      <c r="Q5" s="103" t="s">
        <v>36</v>
      </c>
      <c r="R5" s="103" t="s">
        <v>37</v>
      </c>
      <c r="S5" s="115"/>
      <c r="T5" s="115"/>
      <c r="U5" s="103" t="s">
        <v>38</v>
      </c>
      <c r="V5" s="103" t="s">
        <v>39</v>
      </c>
      <c r="W5" s="115"/>
      <c r="X5" s="115"/>
      <c r="Y5" s="103" t="s">
        <v>40</v>
      </c>
      <c r="Z5" s="103" t="s">
        <v>41</v>
      </c>
      <c r="AA5" s="115"/>
      <c r="AB5" s="115"/>
      <c r="AC5" s="103" t="s">
        <v>35</v>
      </c>
      <c r="AD5" s="115"/>
      <c r="AE5" s="115"/>
      <c r="AF5" s="103" t="s">
        <v>42</v>
      </c>
      <c r="AG5" s="103" t="s">
        <v>43</v>
      </c>
      <c r="AH5" s="103" t="s">
        <v>44</v>
      </c>
      <c r="AI5" s="103" t="s">
        <v>45</v>
      </c>
      <c r="AJ5" s="103" t="s">
        <v>46</v>
      </c>
      <c r="AK5" s="103" t="s">
        <v>47</v>
      </c>
      <c r="AL5" s="103" t="s">
        <v>48</v>
      </c>
      <c r="AM5" s="108" t="s">
        <v>3</v>
      </c>
      <c r="AN5" s="109" t="s">
        <v>49</v>
      </c>
      <c r="AO5" s="111" t="s">
        <v>50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  <c r="CH5" s="53"/>
      <c r="CI5" s="53"/>
    </row>
    <row r="6" spans="1:87" s="57" customFormat="1" ht="27.75" customHeight="1" x14ac:dyDescent="0.25">
      <c r="A6" s="102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18"/>
      <c r="N6" s="55" t="s">
        <v>4</v>
      </c>
      <c r="O6" s="55" t="s">
        <v>5</v>
      </c>
      <c r="P6" s="55" t="s">
        <v>6</v>
      </c>
      <c r="Q6" s="104"/>
      <c r="R6" s="55" t="s">
        <v>4</v>
      </c>
      <c r="S6" s="55" t="s">
        <v>5</v>
      </c>
      <c r="T6" s="55" t="s">
        <v>6</v>
      </c>
      <c r="U6" s="104"/>
      <c r="V6" s="55" t="s">
        <v>4</v>
      </c>
      <c r="W6" s="55" t="s">
        <v>5</v>
      </c>
      <c r="X6" s="55" t="s">
        <v>6</v>
      </c>
      <c r="Y6" s="104"/>
      <c r="Z6" s="55" t="s">
        <v>4</v>
      </c>
      <c r="AA6" s="55" t="s">
        <v>5</v>
      </c>
      <c r="AB6" s="55" t="s">
        <v>6</v>
      </c>
      <c r="AC6" s="55" t="s">
        <v>4</v>
      </c>
      <c r="AD6" s="55" t="s">
        <v>5</v>
      </c>
      <c r="AE6" s="55" t="s">
        <v>6</v>
      </c>
      <c r="AF6" s="104"/>
      <c r="AG6" s="104"/>
      <c r="AH6" s="104"/>
      <c r="AI6" s="104"/>
      <c r="AJ6" s="104"/>
      <c r="AK6" s="104"/>
      <c r="AL6" s="104"/>
      <c r="AM6" s="104"/>
      <c r="AN6" s="110"/>
      <c r="AO6" s="112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</row>
    <row r="7" spans="1:87" ht="10.5" customHeight="1" x14ac:dyDescent="0.15">
      <c r="A7" s="58" t="s">
        <v>54</v>
      </c>
      <c r="B7" s="48" t="s">
        <v>55</v>
      </c>
      <c r="C7" s="48"/>
      <c r="D7" s="59"/>
      <c r="E7" s="59"/>
      <c r="F7" s="59"/>
      <c r="G7" s="59"/>
      <c r="H7" s="59"/>
      <c r="I7" s="59"/>
      <c r="J7" s="60"/>
      <c r="K7" s="60"/>
      <c r="L7" s="60"/>
      <c r="M7" s="59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1"/>
      <c r="AO7" s="62"/>
    </row>
    <row r="8" spans="1:87" ht="15" customHeight="1" x14ac:dyDescent="0.25">
      <c r="A8" s="58"/>
      <c r="B8" s="64" t="s">
        <v>56</v>
      </c>
      <c r="C8" s="64" t="s">
        <v>57</v>
      </c>
      <c r="D8" s="65">
        <v>1</v>
      </c>
      <c r="E8" s="65">
        <v>1</v>
      </c>
      <c r="F8" s="65">
        <v>1</v>
      </c>
      <c r="G8" s="65">
        <v>1</v>
      </c>
      <c r="H8" s="65">
        <v>1</v>
      </c>
      <c r="I8" s="65">
        <v>1</v>
      </c>
      <c r="J8" s="65">
        <v>1</v>
      </c>
      <c r="K8" s="65">
        <v>1</v>
      </c>
      <c r="L8" s="65">
        <v>1</v>
      </c>
      <c r="M8" s="65">
        <v>1</v>
      </c>
      <c r="N8" s="65">
        <v>1</v>
      </c>
      <c r="O8" s="65">
        <v>1</v>
      </c>
      <c r="P8" s="65">
        <v>1</v>
      </c>
      <c r="Q8" s="65">
        <v>1</v>
      </c>
      <c r="R8" s="65">
        <v>1</v>
      </c>
      <c r="S8" s="65">
        <v>1</v>
      </c>
      <c r="T8" s="65">
        <v>1</v>
      </c>
      <c r="U8" s="65">
        <v>1</v>
      </c>
      <c r="V8" s="65">
        <v>1</v>
      </c>
      <c r="W8" s="65">
        <v>1</v>
      </c>
      <c r="X8" s="65">
        <v>1</v>
      </c>
      <c r="Y8" s="65">
        <v>1</v>
      </c>
      <c r="Z8" s="65">
        <v>1</v>
      </c>
      <c r="AA8" s="65">
        <v>1</v>
      </c>
      <c r="AB8" s="65">
        <v>1</v>
      </c>
      <c r="AC8" s="65">
        <v>1</v>
      </c>
      <c r="AD8" s="65">
        <v>1</v>
      </c>
      <c r="AE8" s="65">
        <v>1</v>
      </c>
      <c r="AF8" s="65">
        <v>1</v>
      </c>
      <c r="AG8" s="65">
        <v>1</v>
      </c>
      <c r="AH8" s="65">
        <v>1</v>
      </c>
      <c r="AI8" s="65">
        <v>1</v>
      </c>
      <c r="AJ8" s="65">
        <v>1</v>
      </c>
      <c r="AK8" s="65">
        <v>1</v>
      </c>
      <c r="AL8" s="65">
        <v>1</v>
      </c>
      <c r="AM8" s="59"/>
      <c r="AN8" s="66"/>
      <c r="AO8" s="67"/>
    </row>
    <row r="9" spans="1:87" ht="17.25" customHeight="1" x14ac:dyDescent="0.2">
      <c r="A9" s="58"/>
      <c r="B9" s="68" t="s">
        <v>58</v>
      </c>
      <c r="C9" s="64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66"/>
      <c r="AO9" s="69"/>
    </row>
    <row r="10" spans="1:87" ht="9.75" customHeight="1" x14ac:dyDescent="0.25">
      <c r="A10" s="58"/>
      <c r="B10" s="70" t="s">
        <v>8</v>
      </c>
      <c r="C10" s="64" t="s">
        <v>59</v>
      </c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66"/>
      <c r="AO10" s="62"/>
    </row>
    <row r="11" spans="1:87" ht="12" customHeight="1" x14ac:dyDescent="0.15">
      <c r="A11" s="58"/>
      <c r="B11" s="71" t="s">
        <v>60</v>
      </c>
      <c r="C11" s="64" t="s">
        <v>7</v>
      </c>
      <c r="D11" s="72">
        <f t="shared" ref="D11:AM11" si="0">D12+D14+D16+D19</f>
        <v>12.79</v>
      </c>
      <c r="E11" s="59">
        <f t="shared" si="0"/>
        <v>0</v>
      </c>
      <c r="F11" s="59">
        <f t="shared" si="0"/>
        <v>10</v>
      </c>
      <c r="G11" s="59">
        <f t="shared" si="0"/>
        <v>0</v>
      </c>
      <c r="H11" s="59">
        <f t="shared" si="0"/>
        <v>10</v>
      </c>
      <c r="I11" s="59">
        <f t="shared" si="0"/>
        <v>0</v>
      </c>
      <c r="J11" s="59">
        <f t="shared" si="0"/>
        <v>0</v>
      </c>
      <c r="K11" s="59">
        <f t="shared" si="0"/>
        <v>0</v>
      </c>
      <c r="L11" s="59">
        <f>L12+L14+L16+L19</f>
        <v>0</v>
      </c>
      <c r="M11" s="59">
        <f t="shared" si="0"/>
        <v>0</v>
      </c>
      <c r="N11" s="59">
        <v>10</v>
      </c>
      <c r="O11" s="59">
        <v>10</v>
      </c>
      <c r="P11" s="59">
        <f t="shared" ref="P11" si="1">P12+P14+P16+P19</f>
        <v>10</v>
      </c>
      <c r="Q11" s="59">
        <f t="shared" si="0"/>
        <v>0</v>
      </c>
      <c r="R11" s="59">
        <v>10</v>
      </c>
      <c r="S11" s="59">
        <v>10</v>
      </c>
      <c r="T11" s="59">
        <f t="shared" ref="T11" si="2">T12+T14+T16+T19</f>
        <v>10</v>
      </c>
      <c r="U11" s="59">
        <f t="shared" si="0"/>
        <v>0</v>
      </c>
      <c r="V11" s="59">
        <v>10</v>
      </c>
      <c r="W11" s="59">
        <v>10</v>
      </c>
      <c r="X11" s="59">
        <f t="shared" ref="X11" si="3">X12+X14+X16+X19</f>
        <v>10</v>
      </c>
      <c r="Y11" s="59">
        <f t="shared" si="0"/>
        <v>0</v>
      </c>
      <c r="Z11" s="59">
        <f t="shared" si="0"/>
        <v>0</v>
      </c>
      <c r="AA11" s="59">
        <f t="shared" si="0"/>
        <v>0</v>
      </c>
      <c r="AB11" s="59">
        <f t="shared" si="0"/>
        <v>0</v>
      </c>
      <c r="AC11" s="59">
        <v>10</v>
      </c>
      <c r="AD11" s="59">
        <v>10</v>
      </c>
      <c r="AE11" s="59">
        <f t="shared" ref="AE11" si="4">AE12+AE14+AE16+AE19</f>
        <v>10</v>
      </c>
      <c r="AF11" s="59">
        <f>AF12+AF14+AF16+AF19</f>
        <v>0</v>
      </c>
      <c r="AG11" s="59">
        <f>AG12+AG14+AG16+AG19</f>
        <v>0</v>
      </c>
      <c r="AH11" s="59">
        <f>AF11+AG11</f>
        <v>0</v>
      </c>
      <c r="AI11" s="59">
        <f>AI12+AI14+AI16+AI19</f>
        <v>0</v>
      </c>
      <c r="AJ11" s="59">
        <f>AH11+AI11</f>
        <v>0</v>
      </c>
      <c r="AK11" s="59">
        <f>AE11-AJ11</f>
        <v>10</v>
      </c>
      <c r="AL11" s="59">
        <f t="shared" si="0"/>
        <v>0</v>
      </c>
      <c r="AM11" s="59">
        <f t="shared" si="0"/>
        <v>0</v>
      </c>
      <c r="AN11" s="66">
        <f>AN12+AN14+AN16+AN19</f>
        <v>0</v>
      </c>
      <c r="AO11" s="62"/>
    </row>
    <row r="12" spans="1:87" ht="18.75" customHeight="1" x14ac:dyDescent="0.25">
      <c r="A12" s="58"/>
      <c r="B12" s="70" t="s">
        <v>9</v>
      </c>
      <c r="C12" s="64" t="s">
        <v>7</v>
      </c>
      <c r="D12" s="72">
        <v>12.79</v>
      </c>
      <c r="E12" s="59"/>
      <c r="F12" s="59">
        <v>10</v>
      </c>
      <c r="G12" s="59"/>
      <c r="H12" s="59">
        <v>10</v>
      </c>
      <c r="I12" s="59"/>
      <c r="J12" s="59"/>
      <c r="K12" s="59"/>
      <c r="L12" s="59"/>
      <c r="M12" s="59"/>
      <c r="N12" s="59"/>
      <c r="O12" s="59"/>
      <c r="P12" s="59">
        <v>10</v>
      </c>
      <c r="Q12" s="59"/>
      <c r="R12" s="59"/>
      <c r="S12" s="59"/>
      <c r="T12" s="59">
        <v>10</v>
      </c>
      <c r="U12" s="59"/>
      <c r="V12" s="59"/>
      <c r="W12" s="59"/>
      <c r="X12" s="59">
        <v>10</v>
      </c>
      <c r="Y12" s="59"/>
      <c r="Z12" s="59"/>
      <c r="AA12" s="59"/>
      <c r="AB12" s="59"/>
      <c r="AC12" s="59"/>
      <c r="AD12" s="59"/>
      <c r="AE12" s="59">
        <v>10</v>
      </c>
      <c r="AF12" s="59"/>
      <c r="AG12" s="59"/>
      <c r="AH12" s="59">
        <f t="shared" ref="AH12:AH19" si="5">AF12+AG12</f>
        <v>0</v>
      </c>
      <c r="AI12" s="59"/>
      <c r="AJ12" s="59">
        <f t="shared" ref="AJ12:AJ19" si="6">AH12+AI12</f>
        <v>0</v>
      </c>
      <c r="AK12" s="59">
        <f t="shared" ref="AK12:AK19" si="7">AE12-AJ12</f>
        <v>10</v>
      </c>
      <c r="AL12" s="59"/>
      <c r="AM12" s="59"/>
      <c r="AN12" s="66"/>
      <c r="AO12" s="62"/>
    </row>
    <row r="13" spans="1:87" ht="29.25" hidden="1" customHeight="1" x14ac:dyDescent="0.25">
      <c r="A13" s="58"/>
      <c r="B13" s="55" t="s">
        <v>10</v>
      </c>
      <c r="C13" s="64" t="s">
        <v>7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>
        <f t="shared" si="5"/>
        <v>0</v>
      </c>
      <c r="AI13" s="59"/>
      <c r="AJ13" s="59">
        <f t="shared" si="6"/>
        <v>0</v>
      </c>
      <c r="AK13" s="59">
        <f t="shared" si="7"/>
        <v>0</v>
      </c>
      <c r="AL13" s="59"/>
      <c r="AM13" s="59"/>
      <c r="AN13" s="66"/>
      <c r="AO13" s="62"/>
    </row>
    <row r="14" spans="1:87" ht="30" hidden="1" customHeight="1" x14ac:dyDescent="0.25">
      <c r="A14" s="58"/>
      <c r="B14" s="70" t="s">
        <v>11</v>
      </c>
      <c r="C14" s="64" t="s">
        <v>7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>
        <f t="shared" si="5"/>
        <v>0</v>
      </c>
      <c r="AI14" s="59"/>
      <c r="AJ14" s="59">
        <f t="shared" si="6"/>
        <v>0</v>
      </c>
      <c r="AK14" s="59">
        <f t="shared" si="7"/>
        <v>0</v>
      </c>
      <c r="AL14" s="59"/>
      <c r="AM14" s="59"/>
      <c r="AN14" s="66"/>
      <c r="AO14" s="62"/>
    </row>
    <row r="15" spans="1:87" ht="40.5" hidden="1" customHeight="1" x14ac:dyDescent="0.25">
      <c r="A15" s="58"/>
      <c r="B15" s="55" t="s">
        <v>12</v>
      </c>
      <c r="C15" s="64" t="s">
        <v>7</v>
      </c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59"/>
      <c r="AF15" s="59"/>
      <c r="AG15" s="59"/>
      <c r="AH15" s="59">
        <f t="shared" si="5"/>
        <v>0</v>
      </c>
      <c r="AI15" s="59"/>
      <c r="AJ15" s="59">
        <f t="shared" si="6"/>
        <v>0</v>
      </c>
      <c r="AK15" s="59">
        <f t="shared" si="7"/>
        <v>0</v>
      </c>
      <c r="AL15" s="59"/>
      <c r="AM15" s="59"/>
      <c r="AN15" s="66"/>
      <c r="AO15" s="62"/>
    </row>
    <row r="16" spans="1:87" ht="18" hidden="1" customHeight="1" x14ac:dyDescent="0.15">
      <c r="A16" s="58"/>
      <c r="B16" s="73" t="s">
        <v>13</v>
      </c>
      <c r="C16" s="64" t="s">
        <v>7</v>
      </c>
      <c r="D16" s="59">
        <f t="shared" ref="D16:AM16" si="8">D17+D18</f>
        <v>0</v>
      </c>
      <c r="E16" s="59">
        <f t="shared" si="8"/>
        <v>0</v>
      </c>
      <c r="F16" s="59">
        <f t="shared" si="8"/>
        <v>0</v>
      </c>
      <c r="G16" s="59">
        <f t="shared" si="8"/>
        <v>0</v>
      </c>
      <c r="H16" s="59">
        <f t="shared" si="8"/>
        <v>0</v>
      </c>
      <c r="I16" s="59">
        <f t="shared" si="8"/>
        <v>0</v>
      </c>
      <c r="J16" s="59">
        <f t="shared" si="8"/>
        <v>0</v>
      </c>
      <c r="K16" s="59">
        <f t="shared" si="8"/>
        <v>0</v>
      </c>
      <c r="L16" s="59">
        <f>L17+L18</f>
        <v>0</v>
      </c>
      <c r="M16" s="59">
        <f t="shared" si="8"/>
        <v>0</v>
      </c>
      <c r="N16" s="59">
        <f t="shared" si="8"/>
        <v>0</v>
      </c>
      <c r="O16" s="59">
        <f t="shared" si="8"/>
        <v>0</v>
      </c>
      <c r="P16" s="59">
        <f t="shared" ref="P16" si="9">P17+P18</f>
        <v>0</v>
      </c>
      <c r="Q16" s="59">
        <f t="shared" si="8"/>
        <v>0</v>
      </c>
      <c r="R16" s="59">
        <f t="shared" ref="R16:T16" si="10">R17+R18</f>
        <v>0</v>
      </c>
      <c r="S16" s="59">
        <f t="shared" si="10"/>
        <v>0</v>
      </c>
      <c r="T16" s="59">
        <f t="shared" si="10"/>
        <v>0</v>
      </c>
      <c r="U16" s="59">
        <f t="shared" si="8"/>
        <v>0</v>
      </c>
      <c r="V16" s="59">
        <f t="shared" ref="V16:X16" si="11">V17+V18</f>
        <v>0</v>
      </c>
      <c r="W16" s="59">
        <f t="shared" si="11"/>
        <v>0</v>
      </c>
      <c r="X16" s="59">
        <f t="shared" si="11"/>
        <v>0</v>
      </c>
      <c r="Y16" s="59">
        <f t="shared" si="8"/>
        <v>0</v>
      </c>
      <c r="Z16" s="59">
        <f t="shared" si="8"/>
        <v>0</v>
      </c>
      <c r="AA16" s="59">
        <f t="shared" si="8"/>
        <v>0</v>
      </c>
      <c r="AB16" s="59">
        <f t="shared" si="8"/>
        <v>0</v>
      </c>
      <c r="AC16" s="59">
        <f t="shared" ref="AC16:AE16" si="12">AC17+AC18</f>
        <v>0</v>
      </c>
      <c r="AD16" s="59">
        <f t="shared" si="12"/>
        <v>0</v>
      </c>
      <c r="AE16" s="59">
        <f t="shared" si="12"/>
        <v>0</v>
      </c>
      <c r="AF16" s="59">
        <f>AF17+AF18</f>
        <v>0</v>
      </c>
      <c r="AG16" s="59">
        <f>AG17+AG18</f>
        <v>0</v>
      </c>
      <c r="AH16" s="59">
        <f t="shared" si="5"/>
        <v>0</v>
      </c>
      <c r="AI16" s="59">
        <f>AI17+AI18</f>
        <v>0</v>
      </c>
      <c r="AJ16" s="59">
        <f t="shared" si="6"/>
        <v>0</v>
      </c>
      <c r="AK16" s="59">
        <f t="shared" si="7"/>
        <v>0</v>
      </c>
      <c r="AL16" s="59">
        <f t="shared" si="8"/>
        <v>0</v>
      </c>
      <c r="AM16" s="59">
        <f t="shared" si="8"/>
        <v>0</v>
      </c>
      <c r="AN16" s="66">
        <f>AN17+AN18</f>
        <v>0</v>
      </c>
      <c r="AO16" s="62"/>
    </row>
    <row r="17" spans="1:87" ht="34.5" hidden="1" customHeight="1" x14ac:dyDescent="0.15">
      <c r="A17" s="58"/>
      <c r="B17" s="64" t="s">
        <v>14</v>
      </c>
      <c r="C17" s="64" t="s">
        <v>7</v>
      </c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59"/>
      <c r="AF17" s="59"/>
      <c r="AG17" s="59"/>
      <c r="AH17" s="59">
        <f t="shared" si="5"/>
        <v>0</v>
      </c>
      <c r="AI17" s="59"/>
      <c r="AJ17" s="59">
        <f t="shared" si="6"/>
        <v>0</v>
      </c>
      <c r="AK17" s="59">
        <f t="shared" si="7"/>
        <v>0</v>
      </c>
      <c r="AL17" s="59"/>
      <c r="AM17" s="59"/>
      <c r="AN17" s="66"/>
      <c r="AO17" s="62"/>
    </row>
    <row r="18" spans="1:87" ht="27" hidden="1" customHeight="1" x14ac:dyDescent="0.15">
      <c r="A18" s="58"/>
      <c r="B18" s="64" t="s">
        <v>352</v>
      </c>
      <c r="C18" s="64" t="s">
        <v>7</v>
      </c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59"/>
      <c r="AF18" s="59"/>
      <c r="AG18" s="59"/>
      <c r="AH18" s="59">
        <f t="shared" si="5"/>
        <v>0</v>
      </c>
      <c r="AI18" s="59"/>
      <c r="AJ18" s="59">
        <f t="shared" si="6"/>
        <v>0</v>
      </c>
      <c r="AK18" s="59">
        <f t="shared" si="7"/>
        <v>0</v>
      </c>
      <c r="AL18" s="59"/>
      <c r="AM18" s="59"/>
      <c r="AN18" s="66"/>
      <c r="AO18" s="62"/>
    </row>
    <row r="19" spans="1:87" ht="21.75" hidden="1" customHeight="1" x14ac:dyDescent="0.15">
      <c r="A19" s="58"/>
      <c r="B19" s="71" t="s">
        <v>15</v>
      </c>
      <c r="C19" s="64" t="s">
        <v>7</v>
      </c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59"/>
      <c r="AF19" s="59"/>
      <c r="AG19" s="59"/>
      <c r="AH19" s="59">
        <f t="shared" si="5"/>
        <v>0</v>
      </c>
      <c r="AI19" s="59"/>
      <c r="AJ19" s="59">
        <f t="shared" si="6"/>
        <v>0</v>
      </c>
      <c r="AK19" s="59">
        <f t="shared" si="7"/>
        <v>0</v>
      </c>
      <c r="AL19" s="59"/>
      <c r="AM19" s="59"/>
      <c r="AN19" s="66"/>
      <c r="AO19" s="62"/>
    </row>
    <row r="20" spans="1:87" s="79" customFormat="1" ht="15.75" customHeight="1" x14ac:dyDescent="0.15">
      <c r="A20" s="74">
        <v>0</v>
      </c>
      <c r="B20" s="75" t="s">
        <v>61</v>
      </c>
      <c r="C20" s="71" t="s">
        <v>62</v>
      </c>
      <c r="D20" s="76">
        <f t="shared" ref="D20:AM20" si="13">+D21+D209</f>
        <v>19137.400000000001</v>
      </c>
      <c r="E20" s="76">
        <f t="shared" si="13"/>
        <v>0</v>
      </c>
      <c r="F20" s="76">
        <f t="shared" si="13"/>
        <v>17885</v>
      </c>
      <c r="G20" s="76">
        <f t="shared" ref="G20" si="14">+G21+G209</f>
        <v>0</v>
      </c>
      <c r="H20" s="76">
        <f t="shared" si="13"/>
        <v>18704.3</v>
      </c>
      <c r="I20" s="76">
        <f t="shared" si="13"/>
        <v>0</v>
      </c>
      <c r="J20" s="76">
        <f t="shared" si="13"/>
        <v>0</v>
      </c>
      <c r="K20" s="76">
        <f t="shared" si="13"/>
        <v>0</v>
      </c>
      <c r="L20" s="76">
        <f>+L21+L209</f>
        <v>0</v>
      </c>
      <c r="M20" s="76">
        <f t="shared" si="13"/>
        <v>0</v>
      </c>
      <c r="N20" s="76">
        <f>P20*0.5</f>
        <v>9352.15</v>
      </c>
      <c r="O20" s="76">
        <f>P20-N20</f>
        <v>9352.15</v>
      </c>
      <c r="P20" s="76">
        <f t="shared" ref="P20" si="15">+P21+P209</f>
        <v>18704.3</v>
      </c>
      <c r="Q20" s="76">
        <f t="shared" si="13"/>
        <v>0</v>
      </c>
      <c r="R20" s="76">
        <f>T20*0.5</f>
        <v>9352.15</v>
      </c>
      <c r="S20" s="76">
        <f>T20-R20</f>
        <v>9352.15</v>
      </c>
      <c r="T20" s="76">
        <f t="shared" ref="T20" si="16">+T21+T209</f>
        <v>18704.3</v>
      </c>
      <c r="U20" s="76">
        <f t="shared" si="13"/>
        <v>0</v>
      </c>
      <c r="V20" s="76">
        <f>X20*0.5</f>
        <v>9352.15</v>
      </c>
      <c r="W20" s="76">
        <f>X20-V20</f>
        <v>9352.15</v>
      </c>
      <c r="X20" s="76">
        <f t="shared" ref="X20" si="17">+X21+X209</f>
        <v>18704.3</v>
      </c>
      <c r="Y20" s="76">
        <f t="shared" si="13"/>
        <v>0</v>
      </c>
      <c r="Z20" s="76">
        <f t="shared" si="13"/>
        <v>0</v>
      </c>
      <c r="AA20" s="76">
        <f t="shared" si="13"/>
        <v>0</v>
      </c>
      <c r="AB20" s="76">
        <f t="shared" si="13"/>
        <v>0</v>
      </c>
      <c r="AC20" s="76">
        <f>N20</f>
        <v>9352.15</v>
      </c>
      <c r="AD20" s="76">
        <f t="shared" ref="AD20:AE20" si="18">O20</f>
        <v>9352.15</v>
      </c>
      <c r="AE20" s="76">
        <f t="shared" si="18"/>
        <v>18704.3</v>
      </c>
      <c r="AF20" s="76">
        <f>AE20*0.25</f>
        <v>4676.0749999999998</v>
      </c>
      <c r="AG20" s="76">
        <f>AH20-AF20</f>
        <v>4676.0749999999998</v>
      </c>
      <c r="AH20" s="76">
        <f>AC20</f>
        <v>9352.15</v>
      </c>
      <c r="AI20" s="76">
        <f>AE20-AJ20</f>
        <v>14028.224999999999</v>
      </c>
      <c r="AJ20" s="76">
        <f>AE20*0.25</f>
        <v>4676.0749999999998</v>
      </c>
      <c r="AK20" s="76">
        <f>AJ20+AI20</f>
        <v>18704.3</v>
      </c>
      <c r="AL20" s="76">
        <f t="shared" si="13"/>
        <v>0</v>
      </c>
      <c r="AM20" s="76">
        <f t="shared" si="13"/>
        <v>0</v>
      </c>
      <c r="AN20" s="77">
        <f>+AN21+AN209</f>
        <v>0</v>
      </c>
      <c r="AO20" s="78"/>
      <c r="AP20" s="46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</row>
    <row r="21" spans="1:87" ht="17.25" customHeight="1" x14ac:dyDescent="0.15">
      <c r="A21" s="58">
        <v>0</v>
      </c>
      <c r="B21" s="48" t="s">
        <v>63</v>
      </c>
      <c r="C21" s="64" t="s">
        <v>62</v>
      </c>
      <c r="D21" s="59">
        <f t="shared" ref="D21:AM21" si="19">+D22+D42+D126+D137+D144+D167+D184+D189</f>
        <v>19137.400000000001</v>
      </c>
      <c r="E21" s="59">
        <f t="shared" si="19"/>
        <v>0</v>
      </c>
      <c r="F21" s="59">
        <f t="shared" si="19"/>
        <v>17885</v>
      </c>
      <c r="G21" s="59">
        <f t="shared" ref="G21" si="20">+G22+G42+G126+G137+G144+G167+G184+G189</f>
        <v>0</v>
      </c>
      <c r="H21" s="59">
        <f t="shared" si="19"/>
        <v>18704.3</v>
      </c>
      <c r="I21" s="59">
        <f t="shared" si="19"/>
        <v>0</v>
      </c>
      <c r="J21" s="59">
        <f t="shared" si="19"/>
        <v>0</v>
      </c>
      <c r="K21" s="59">
        <f t="shared" si="19"/>
        <v>0</v>
      </c>
      <c r="L21" s="59">
        <f>+L22+L42+L126+L137+L144+L167+L184+L189</f>
        <v>0</v>
      </c>
      <c r="M21" s="59">
        <f t="shared" si="19"/>
        <v>0</v>
      </c>
      <c r="N21" s="59">
        <f t="shared" ref="N21:N26" si="21">P21*0.5</f>
        <v>9352.15</v>
      </c>
      <c r="O21" s="59">
        <f t="shared" ref="O21:O26" si="22">P21-N21</f>
        <v>9352.15</v>
      </c>
      <c r="P21" s="59">
        <f t="shared" ref="P21" si="23">+P22+P42+P126+P137+P144+P167+P184+P189</f>
        <v>18704.3</v>
      </c>
      <c r="Q21" s="59">
        <f t="shared" si="19"/>
        <v>0</v>
      </c>
      <c r="R21" s="59">
        <f t="shared" ref="R21:R26" si="24">T21*0.5</f>
        <v>9352.15</v>
      </c>
      <c r="S21" s="59">
        <f t="shared" ref="S21:S26" si="25">T21-R21</f>
        <v>9352.15</v>
      </c>
      <c r="T21" s="59">
        <f t="shared" ref="T21" si="26">+T22+T42+T126+T137+T144+T167+T184+T189</f>
        <v>18704.3</v>
      </c>
      <c r="U21" s="59">
        <f t="shared" si="19"/>
        <v>0</v>
      </c>
      <c r="V21" s="59">
        <f t="shared" ref="V21:V26" si="27">X21*0.5</f>
        <v>9352.15</v>
      </c>
      <c r="W21" s="59">
        <f t="shared" ref="W21:W26" si="28">X21-V21</f>
        <v>9352.15</v>
      </c>
      <c r="X21" s="59">
        <f t="shared" ref="X21" si="29">+X22+X42+X126+X137+X144+X167+X184+X189</f>
        <v>18704.3</v>
      </c>
      <c r="Y21" s="59">
        <f t="shared" si="19"/>
        <v>0</v>
      </c>
      <c r="Z21" s="59">
        <f t="shared" si="19"/>
        <v>0</v>
      </c>
      <c r="AA21" s="59">
        <f t="shared" si="19"/>
        <v>0</v>
      </c>
      <c r="AB21" s="59">
        <f t="shared" si="19"/>
        <v>0</v>
      </c>
      <c r="AC21" s="76">
        <f t="shared" ref="AC21:AC84" si="30">N21</f>
        <v>9352.15</v>
      </c>
      <c r="AD21" s="76">
        <f t="shared" ref="AD21:AD84" si="31">O21</f>
        <v>9352.15</v>
      </c>
      <c r="AE21" s="76">
        <f t="shared" ref="AE21:AE84" si="32">P21</f>
        <v>18704.3</v>
      </c>
      <c r="AF21" s="59">
        <f t="shared" ref="AF21:AF84" si="33">AE21*0.25</f>
        <v>4676.0749999999998</v>
      </c>
      <c r="AG21" s="59">
        <f t="shared" ref="AG21:AG84" si="34">AH21-AF21</f>
        <v>4676.0749999999998</v>
      </c>
      <c r="AH21" s="59">
        <f t="shared" ref="AH21:AH84" si="35">AC21</f>
        <v>9352.15</v>
      </c>
      <c r="AI21" s="59">
        <f t="shared" ref="AI21:AI84" si="36">AE21-AJ21</f>
        <v>14028.224999999999</v>
      </c>
      <c r="AJ21" s="59">
        <f t="shared" ref="AJ21:AJ84" si="37">AE21*0.25</f>
        <v>4676.0749999999998</v>
      </c>
      <c r="AK21" s="76">
        <f t="shared" ref="AK21:AK84" si="38">AJ21+AI21</f>
        <v>18704.3</v>
      </c>
      <c r="AL21" s="59">
        <f t="shared" si="19"/>
        <v>0</v>
      </c>
      <c r="AM21" s="59">
        <f t="shared" si="19"/>
        <v>0</v>
      </c>
      <c r="AN21" s="66">
        <f>+AN22+AN42+AN126+AN137+AN144+AN167+AN184+AN189</f>
        <v>0</v>
      </c>
      <c r="AO21" s="62"/>
    </row>
    <row r="22" spans="1:87" ht="19.5" customHeight="1" x14ac:dyDescent="0.15">
      <c r="A22" s="58">
        <v>0</v>
      </c>
      <c r="B22" s="48" t="s">
        <v>64</v>
      </c>
      <c r="C22" s="64" t="s">
        <v>62</v>
      </c>
      <c r="D22" s="59">
        <f t="shared" ref="D22:AM22" si="39">+D23+D38+D40</f>
        <v>13668.3</v>
      </c>
      <c r="E22" s="59">
        <f t="shared" si="39"/>
        <v>0</v>
      </c>
      <c r="F22" s="59">
        <f t="shared" si="39"/>
        <v>12693.4</v>
      </c>
      <c r="G22" s="59">
        <f t="shared" ref="G22" si="40">+G23+G38+G40</f>
        <v>0</v>
      </c>
      <c r="H22" s="59">
        <f t="shared" si="39"/>
        <v>12693.4</v>
      </c>
      <c r="I22" s="59">
        <f t="shared" si="39"/>
        <v>0</v>
      </c>
      <c r="J22" s="59">
        <f t="shared" si="39"/>
        <v>0</v>
      </c>
      <c r="K22" s="59">
        <f t="shared" si="39"/>
        <v>0</v>
      </c>
      <c r="L22" s="59">
        <f>+L23+L38+L40</f>
        <v>0</v>
      </c>
      <c r="M22" s="59">
        <f t="shared" si="39"/>
        <v>0</v>
      </c>
      <c r="N22" s="59">
        <f t="shared" si="21"/>
        <v>6346.7</v>
      </c>
      <c r="O22" s="59">
        <f t="shared" si="22"/>
        <v>6346.7</v>
      </c>
      <c r="P22" s="59">
        <f t="shared" ref="P22" si="41">+P23+P38+P40</f>
        <v>12693.4</v>
      </c>
      <c r="Q22" s="59">
        <f t="shared" si="39"/>
        <v>0</v>
      </c>
      <c r="R22" s="59">
        <f t="shared" si="24"/>
        <v>6346.7</v>
      </c>
      <c r="S22" s="59">
        <f t="shared" si="25"/>
        <v>6346.7</v>
      </c>
      <c r="T22" s="59">
        <f t="shared" ref="T22" si="42">+T23+T38+T40</f>
        <v>12693.4</v>
      </c>
      <c r="U22" s="59">
        <f t="shared" si="39"/>
        <v>0</v>
      </c>
      <c r="V22" s="59">
        <f t="shared" si="27"/>
        <v>6346.7</v>
      </c>
      <c r="W22" s="59">
        <f t="shared" si="28"/>
        <v>6346.7</v>
      </c>
      <c r="X22" s="59">
        <f t="shared" ref="X22" si="43">+X23+X38+X40</f>
        <v>12693.4</v>
      </c>
      <c r="Y22" s="59">
        <f t="shared" si="39"/>
        <v>0</v>
      </c>
      <c r="Z22" s="59">
        <f t="shared" si="39"/>
        <v>0</v>
      </c>
      <c r="AA22" s="59">
        <f t="shared" si="39"/>
        <v>0</v>
      </c>
      <c r="AB22" s="59">
        <f t="shared" si="39"/>
        <v>0</v>
      </c>
      <c r="AC22" s="76">
        <f t="shared" si="30"/>
        <v>6346.7</v>
      </c>
      <c r="AD22" s="76">
        <f t="shared" si="31"/>
        <v>6346.7</v>
      </c>
      <c r="AE22" s="76">
        <f t="shared" si="32"/>
        <v>12693.4</v>
      </c>
      <c r="AF22" s="59">
        <f t="shared" si="33"/>
        <v>3173.35</v>
      </c>
      <c r="AG22" s="59">
        <f t="shared" si="34"/>
        <v>3173.35</v>
      </c>
      <c r="AH22" s="59">
        <f t="shared" si="35"/>
        <v>6346.7</v>
      </c>
      <c r="AI22" s="59">
        <f t="shared" si="36"/>
        <v>9520.0499999999993</v>
      </c>
      <c r="AJ22" s="59">
        <f t="shared" si="37"/>
        <v>3173.35</v>
      </c>
      <c r="AK22" s="76">
        <f t="shared" si="38"/>
        <v>12693.4</v>
      </c>
      <c r="AL22" s="59">
        <f t="shared" si="39"/>
        <v>0</v>
      </c>
      <c r="AM22" s="59">
        <f t="shared" si="39"/>
        <v>0</v>
      </c>
      <c r="AN22" s="66">
        <f>+AN23+AN38+AN40</f>
        <v>0</v>
      </c>
      <c r="AO22" s="62"/>
    </row>
    <row r="23" spans="1:87" ht="29.25" customHeight="1" x14ac:dyDescent="0.15">
      <c r="A23" s="58">
        <v>0</v>
      </c>
      <c r="B23" s="48" t="s">
        <v>65</v>
      </c>
      <c r="C23" s="64" t="s">
        <v>62</v>
      </c>
      <c r="D23" s="59">
        <f t="shared" ref="D23:AM23" si="44">+D25+D34+D35+D36+D37</f>
        <v>13668.3</v>
      </c>
      <c r="E23" s="59">
        <f t="shared" si="44"/>
        <v>0</v>
      </c>
      <c r="F23" s="59">
        <f t="shared" si="44"/>
        <v>12693.4</v>
      </c>
      <c r="G23" s="59">
        <f t="shared" ref="G23" si="45">+G25+G34+G35+G36+G37</f>
        <v>0</v>
      </c>
      <c r="H23" s="59">
        <f t="shared" si="44"/>
        <v>12693.4</v>
      </c>
      <c r="I23" s="59">
        <f t="shared" si="44"/>
        <v>0</v>
      </c>
      <c r="J23" s="59">
        <f t="shared" si="44"/>
        <v>0</v>
      </c>
      <c r="K23" s="59">
        <f t="shared" si="44"/>
        <v>0</v>
      </c>
      <c r="L23" s="59">
        <f>+L25+L34+L35+L36+L37</f>
        <v>0</v>
      </c>
      <c r="M23" s="59">
        <f t="shared" si="44"/>
        <v>0</v>
      </c>
      <c r="N23" s="59">
        <f t="shared" si="21"/>
        <v>6346.7</v>
      </c>
      <c r="O23" s="59">
        <f t="shared" si="22"/>
        <v>6346.7</v>
      </c>
      <c r="P23" s="59">
        <f t="shared" ref="P23" si="46">+P25+P34+P35+P36+P37</f>
        <v>12693.4</v>
      </c>
      <c r="Q23" s="59">
        <f t="shared" si="44"/>
        <v>0</v>
      </c>
      <c r="R23" s="59">
        <f t="shared" si="24"/>
        <v>6346.7</v>
      </c>
      <c r="S23" s="59">
        <f t="shared" si="25"/>
        <v>6346.7</v>
      </c>
      <c r="T23" s="59">
        <f t="shared" ref="T23" si="47">+T25+T34+T35+T36+T37</f>
        <v>12693.4</v>
      </c>
      <c r="U23" s="59">
        <f t="shared" si="44"/>
        <v>0</v>
      </c>
      <c r="V23" s="59">
        <f t="shared" si="27"/>
        <v>6346.7</v>
      </c>
      <c r="W23" s="59">
        <f t="shared" si="28"/>
        <v>6346.7</v>
      </c>
      <c r="X23" s="59">
        <f t="shared" ref="X23" si="48">+X25+X34+X35+X36+X37</f>
        <v>12693.4</v>
      </c>
      <c r="Y23" s="59">
        <f t="shared" si="44"/>
        <v>0</v>
      </c>
      <c r="Z23" s="59">
        <f t="shared" si="44"/>
        <v>0</v>
      </c>
      <c r="AA23" s="59">
        <f t="shared" si="44"/>
        <v>0</v>
      </c>
      <c r="AB23" s="59">
        <f t="shared" si="44"/>
        <v>0</v>
      </c>
      <c r="AC23" s="76">
        <f t="shared" si="30"/>
        <v>6346.7</v>
      </c>
      <c r="AD23" s="76">
        <f t="shared" si="31"/>
        <v>6346.7</v>
      </c>
      <c r="AE23" s="76">
        <f t="shared" si="32"/>
        <v>12693.4</v>
      </c>
      <c r="AF23" s="59">
        <f t="shared" si="33"/>
        <v>3173.35</v>
      </c>
      <c r="AG23" s="59">
        <f t="shared" si="34"/>
        <v>3173.35</v>
      </c>
      <c r="AH23" s="59">
        <f t="shared" si="35"/>
        <v>6346.7</v>
      </c>
      <c r="AI23" s="59">
        <f t="shared" si="36"/>
        <v>9520.0499999999993</v>
      </c>
      <c r="AJ23" s="59">
        <f t="shared" si="37"/>
        <v>3173.35</v>
      </c>
      <c r="AK23" s="76">
        <f t="shared" si="38"/>
        <v>12693.4</v>
      </c>
      <c r="AL23" s="59">
        <f t="shared" si="44"/>
        <v>0</v>
      </c>
      <c r="AM23" s="59">
        <f t="shared" si="44"/>
        <v>0</v>
      </c>
      <c r="AN23" s="66">
        <f>+AN25+AN34+AN35+AN36+AN37</f>
        <v>0</v>
      </c>
      <c r="AO23" s="62"/>
      <c r="AR23" s="80"/>
    </row>
    <row r="24" spans="1:87" ht="34.5" customHeight="1" x14ac:dyDescent="0.15">
      <c r="A24" s="58"/>
      <c r="B24" s="64" t="s">
        <v>66</v>
      </c>
      <c r="C24" s="64" t="s">
        <v>62</v>
      </c>
      <c r="D24" s="59">
        <f t="shared" ref="D24:AM24" si="49">D23*1000/12/D11</f>
        <v>89055.903049257235</v>
      </c>
      <c r="E24" s="59" t="e">
        <f t="shared" si="49"/>
        <v>#DIV/0!</v>
      </c>
      <c r="F24" s="59">
        <f t="shared" si="49"/>
        <v>105778.33333333333</v>
      </c>
      <c r="G24" s="59" t="e">
        <f t="shared" si="49"/>
        <v>#DIV/0!</v>
      </c>
      <c r="H24" s="59">
        <f>H23*1000/12/H11</f>
        <v>105778.33333333333</v>
      </c>
      <c r="I24" s="59" t="e">
        <f t="shared" si="49"/>
        <v>#DIV/0!</v>
      </c>
      <c r="J24" s="59" t="e">
        <f t="shared" si="49"/>
        <v>#DIV/0!</v>
      </c>
      <c r="K24" s="59" t="e">
        <f t="shared" si="49"/>
        <v>#DIV/0!</v>
      </c>
      <c r="L24" s="59" t="e">
        <f>L23*1000/12/L11</f>
        <v>#DIV/0!</v>
      </c>
      <c r="M24" s="59" t="e">
        <f t="shared" si="49"/>
        <v>#DIV/0!</v>
      </c>
      <c r="N24" s="59">
        <f t="shared" si="21"/>
        <v>52889.166666666664</v>
      </c>
      <c r="O24" s="59">
        <f t="shared" si="22"/>
        <v>52889.166666666664</v>
      </c>
      <c r="P24" s="59">
        <f t="shared" ref="P24" si="50">P23*1000/12/P11</f>
        <v>105778.33333333333</v>
      </c>
      <c r="Q24" s="59" t="e">
        <f t="shared" si="49"/>
        <v>#DIV/0!</v>
      </c>
      <c r="R24" s="59">
        <f t="shared" si="24"/>
        <v>52889.166666666664</v>
      </c>
      <c r="S24" s="59">
        <f t="shared" si="25"/>
        <v>52889.166666666664</v>
      </c>
      <c r="T24" s="59">
        <f t="shared" ref="T24" si="51">T23*1000/12/T11</f>
        <v>105778.33333333333</v>
      </c>
      <c r="U24" s="59" t="e">
        <f t="shared" si="49"/>
        <v>#DIV/0!</v>
      </c>
      <c r="V24" s="59">
        <f t="shared" si="27"/>
        <v>52889.166666666664</v>
      </c>
      <c r="W24" s="59">
        <f t="shared" si="28"/>
        <v>52889.166666666664</v>
      </c>
      <c r="X24" s="59">
        <f t="shared" ref="X24" si="52">X23*1000/12/X11</f>
        <v>105778.33333333333</v>
      </c>
      <c r="Y24" s="59" t="e">
        <f t="shared" si="49"/>
        <v>#DIV/0!</v>
      </c>
      <c r="Z24" s="59" t="e">
        <f t="shared" si="49"/>
        <v>#DIV/0!</v>
      </c>
      <c r="AA24" s="59" t="e">
        <f t="shared" si="49"/>
        <v>#DIV/0!</v>
      </c>
      <c r="AB24" s="59" t="e">
        <f t="shared" si="49"/>
        <v>#DIV/0!</v>
      </c>
      <c r="AC24" s="76">
        <f t="shared" si="30"/>
        <v>52889.166666666664</v>
      </c>
      <c r="AD24" s="76">
        <f t="shared" si="31"/>
        <v>52889.166666666664</v>
      </c>
      <c r="AE24" s="76">
        <f t="shared" si="32"/>
        <v>105778.33333333333</v>
      </c>
      <c r="AF24" s="59">
        <f t="shared" si="33"/>
        <v>26444.583333333332</v>
      </c>
      <c r="AG24" s="59">
        <f t="shared" si="34"/>
        <v>26444.583333333332</v>
      </c>
      <c r="AH24" s="59">
        <f t="shared" si="35"/>
        <v>52889.166666666664</v>
      </c>
      <c r="AI24" s="59">
        <f t="shared" si="36"/>
        <v>79333.75</v>
      </c>
      <c r="AJ24" s="59">
        <f t="shared" si="37"/>
        <v>26444.583333333332</v>
      </c>
      <c r="AK24" s="76">
        <f t="shared" si="38"/>
        <v>105778.33333333333</v>
      </c>
      <c r="AL24" s="59" t="e">
        <f t="shared" si="49"/>
        <v>#DIV/0!</v>
      </c>
      <c r="AM24" s="59" t="e">
        <f t="shared" si="49"/>
        <v>#DIV/0!</v>
      </c>
      <c r="AN24" s="66" t="e">
        <f>AN23*1000/12/AN11</f>
        <v>#DIV/0!</v>
      </c>
      <c r="AO24" s="62"/>
      <c r="AR24" s="80"/>
    </row>
    <row r="25" spans="1:87" ht="45.75" customHeight="1" x14ac:dyDescent="0.15">
      <c r="A25" s="58">
        <v>4111</v>
      </c>
      <c r="B25" s="48" t="s">
        <v>67</v>
      </c>
      <c r="C25" s="64" t="s">
        <v>62</v>
      </c>
      <c r="D25" s="59">
        <f t="shared" ref="D25:AM25" si="53">D26+D28+D30+D33</f>
        <v>13668.3</v>
      </c>
      <c r="E25" s="59">
        <f t="shared" si="53"/>
        <v>0</v>
      </c>
      <c r="F25" s="59">
        <f t="shared" si="53"/>
        <v>12693.4</v>
      </c>
      <c r="G25" s="59">
        <f t="shared" si="53"/>
        <v>0</v>
      </c>
      <c r="H25" s="59">
        <f t="shared" si="53"/>
        <v>12693.4</v>
      </c>
      <c r="I25" s="59">
        <f t="shared" si="53"/>
        <v>0</v>
      </c>
      <c r="J25" s="59">
        <f t="shared" si="53"/>
        <v>0</v>
      </c>
      <c r="K25" s="59">
        <f t="shared" si="53"/>
        <v>0</v>
      </c>
      <c r="L25" s="59">
        <f>L26+L28+L30+L33</f>
        <v>0</v>
      </c>
      <c r="M25" s="59">
        <f t="shared" si="53"/>
        <v>0</v>
      </c>
      <c r="N25" s="59">
        <f t="shared" si="21"/>
        <v>6346.7</v>
      </c>
      <c r="O25" s="59">
        <f t="shared" si="22"/>
        <v>6346.7</v>
      </c>
      <c r="P25" s="59">
        <f t="shared" ref="P25" si="54">P26+P28+P30+P33</f>
        <v>12693.4</v>
      </c>
      <c r="Q25" s="59">
        <f t="shared" si="53"/>
        <v>0</v>
      </c>
      <c r="R25" s="59">
        <f t="shared" si="24"/>
        <v>6346.7</v>
      </c>
      <c r="S25" s="59">
        <f t="shared" si="25"/>
        <v>6346.7</v>
      </c>
      <c r="T25" s="59">
        <f t="shared" ref="T25" si="55">T26+T28+T30+T33</f>
        <v>12693.4</v>
      </c>
      <c r="U25" s="59">
        <f t="shared" si="53"/>
        <v>0</v>
      </c>
      <c r="V25" s="59">
        <f t="shared" si="27"/>
        <v>6346.7</v>
      </c>
      <c r="W25" s="59">
        <f t="shared" si="28"/>
        <v>6346.7</v>
      </c>
      <c r="X25" s="59">
        <f t="shared" ref="X25" si="56">X26+X28+X30+X33</f>
        <v>12693.4</v>
      </c>
      <c r="Y25" s="59">
        <f t="shared" si="53"/>
        <v>0</v>
      </c>
      <c r="Z25" s="59">
        <f t="shared" si="53"/>
        <v>0</v>
      </c>
      <c r="AA25" s="59">
        <f t="shared" si="53"/>
        <v>0</v>
      </c>
      <c r="AB25" s="59">
        <f t="shared" si="53"/>
        <v>0</v>
      </c>
      <c r="AC25" s="76">
        <f t="shared" si="30"/>
        <v>6346.7</v>
      </c>
      <c r="AD25" s="76">
        <f t="shared" si="31"/>
        <v>6346.7</v>
      </c>
      <c r="AE25" s="76">
        <f t="shared" si="32"/>
        <v>12693.4</v>
      </c>
      <c r="AF25" s="59">
        <f t="shared" si="33"/>
        <v>3173.35</v>
      </c>
      <c r="AG25" s="59">
        <f t="shared" si="34"/>
        <v>3173.35</v>
      </c>
      <c r="AH25" s="59">
        <f t="shared" si="35"/>
        <v>6346.7</v>
      </c>
      <c r="AI25" s="59">
        <f t="shared" si="36"/>
        <v>9520.0499999999993</v>
      </c>
      <c r="AJ25" s="59">
        <f t="shared" si="37"/>
        <v>3173.35</v>
      </c>
      <c r="AK25" s="76">
        <f t="shared" si="38"/>
        <v>12693.4</v>
      </c>
      <c r="AL25" s="59">
        <f t="shared" si="53"/>
        <v>0</v>
      </c>
      <c r="AM25" s="59">
        <f t="shared" si="53"/>
        <v>0</v>
      </c>
      <c r="AN25" s="66">
        <f>AN26+AN28+AN30+AN33</f>
        <v>0</v>
      </c>
      <c r="AO25" s="62"/>
    </row>
    <row r="26" spans="1:87" ht="38.25" customHeight="1" x14ac:dyDescent="0.25">
      <c r="A26" s="58"/>
      <c r="B26" s="70" t="s">
        <v>9</v>
      </c>
      <c r="C26" s="64" t="s">
        <v>62</v>
      </c>
      <c r="D26" s="59">
        <v>13668.3</v>
      </c>
      <c r="E26" s="59"/>
      <c r="F26" s="59">
        <v>12693.4</v>
      </c>
      <c r="G26" s="59"/>
      <c r="H26" s="59">
        <v>12693.4</v>
      </c>
      <c r="I26" s="59"/>
      <c r="J26" s="59"/>
      <c r="K26" s="59"/>
      <c r="L26" s="59"/>
      <c r="M26" s="59"/>
      <c r="N26" s="59">
        <f t="shared" si="21"/>
        <v>6346.7</v>
      </c>
      <c r="O26" s="59">
        <f t="shared" si="22"/>
        <v>6346.7</v>
      </c>
      <c r="P26" s="59">
        <f>H26*1</f>
        <v>12693.4</v>
      </c>
      <c r="Q26" s="59"/>
      <c r="R26" s="59">
        <f t="shared" si="24"/>
        <v>6346.7</v>
      </c>
      <c r="S26" s="59">
        <f t="shared" si="25"/>
        <v>6346.7</v>
      </c>
      <c r="T26" s="59">
        <f>H26*1</f>
        <v>12693.4</v>
      </c>
      <c r="U26" s="59"/>
      <c r="V26" s="59">
        <f t="shared" si="27"/>
        <v>6346.7</v>
      </c>
      <c r="W26" s="59">
        <f t="shared" si="28"/>
        <v>6346.7</v>
      </c>
      <c r="X26" s="59">
        <f>H26*1</f>
        <v>12693.4</v>
      </c>
      <c r="Y26" s="59"/>
      <c r="Z26" s="59"/>
      <c r="AA26" s="59"/>
      <c r="AB26" s="59">
        <f>Z26+AA26</f>
        <v>0</v>
      </c>
      <c r="AC26" s="76">
        <f t="shared" si="30"/>
        <v>6346.7</v>
      </c>
      <c r="AD26" s="76">
        <f t="shared" si="31"/>
        <v>6346.7</v>
      </c>
      <c r="AE26" s="76">
        <f t="shared" si="32"/>
        <v>12693.4</v>
      </c>
      <c r="AF26" s="59">
        <f t="shared" si="33"/>
        <v>3173.35</v>
      </c>
      <c r="AG26" s="59">
        <f t="shared" si="34"/>
        <v>3173.35</v>
      </c>
      <c r="AH26" s="59">
        <f t="shared" si="35"/>
        <v>6346.7</v>
      </c>
      <c r="AI26" s="59">
        <f t="shared" si="36"/>
        <v>9520.0499999999993</v>
      </c>
      <c r="AJ26" s="59">
        <f t="shared" si="37"/>
        <v>3173.35</v>
      </c>
      <c r="AK26" s="76">
        <f t="shared" si="38"/>
        <v>12693.4</v>
      </c>
      <c r="AL26" s="59"/>
      <c r="AM26" s="59"/>
      <c r="AN26" s="66"/>
      <c r="AO26" s="62"/>
    </row>
    <row r="27" spans="1:87" ht="29.25" customHeight="1" x14ac:dyDescent="0.25">
      <c r="A27" s="58"/>
      <c r="B27" s="55" t="s">
        <v>10</v>
      </c>
      <c r="C27" s="64" t="s">
        <v>62</v>
      </c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>
        <f>Z27+AA27</f>
        <v>0</v>
      </c>
      <c r="AC27" s="76">
        <f t="shared" si="30"/>
        <v>0</v>
      </c>
      <c r="AD27" s="76">
        <f t="shared" si="31"/>
        <v>0</v>
      </c>
      <c r="AE27" s="76">
        <f t="shared" si="32"/>
        <v>0</v>
      </c>
      <c r="AF27" s="59">
        <f t="shared" si="33"/>
        <v>0</v>
      </c>
      <c r="AG27" s="59">
        <f t="shared" si="34"/>
        <v>0</v>
      </c>
      <c r="AH27" s="59">
        <f t="shared" si="35"/>
        <v>0</v>
      </c>
      <c r="AI27" s="59">
        <f t="shared" si="36"/>
        <v>0</v>
      </c>
      <c r="AJ27" s="59">
        <f t="shared" si="37"/>
        <v>0</v>
      </c>
      <c r="AK27" s="76">
        <f t="shared" si="38"/>
        <v>0</v>
      </c>
      <c r="AL27" s="59"/>
      <c r="AM27" s="59"/>
      <c r="AN27" s="66"/>
      <c r="AO27" s="62"/>
    </row>
    <row r="28" spans="1:87" ht="32.25" customHeight="1" x14ac:dyDescent="0.25">
      <c r="A28" s="58"/>
      <c r="B28" s="70" t="s">
        <v>11</v>
      </c>
      <c r="C28" s="64" t="s">
        <v>62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>
        <f>Z28+AA28</f>
        <v>0</v>
      </c>
      <c r="AC28" s="76">
        <f t="shared" si="30"/>
        <v>0</v>
      </c>
      <c r="AD28" s="76">
        <f t="shared" si="31"/>
        <v>0</v>
      </c>
      <c r="AE28" s="76">
        <f t="shared" si="32"/>
        <v>0</v>
      </c>
      <c r="AF28" s="59">
        <f t="shared" si="33"/>
        <v>0</v>
      </c>
      <c r="AG28" s="59">
        <f t="shared" si="34"/>
        <v>0</v>
      </c>
      <c r="AH28" s="59">
        <f t="shared" si="35"/>
        <v>0</v>
      </c>
      <c r="AI28" s="59">
        <f t="shared" si="36"/>
        <v>0</v>
      </c>
      <c r="AJ28" s="59">
        <f t="shared" si="37"/>
        <v>0</v>
      </c>
      <c r="AK28" s="76">
        <f t="shared" si="38"/>
        <v>0</v>
      </c>
      <c r="AL28" s="59"/>
      <c r="AM28" s="59"/>
      <c r="AN28" s="66"/>
      <c r="AO28" s="62"/>
    </row>
    <row r="29" spans="1:87" ht="42" customHeight="1" x14ac:dyDescent="0.25">
      <c r="A29" s="58"/>
      <c r="B29" s="55" t="s">
        <v>16</v>
      </c>
      <c r="C29" s="64" t="s">
        <v>62</v>
      </c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>
        <f>Z29+AA29</f>
        <v>0</v>
      </c>
      <c r="AC29" s="76">
        <f t="shared" si="30"/>
        <v>0</v>
      </c>
      <c r="AD29" s="76">
        <f t="shared" si="31"/>
        <v>0</v>
      </c>
      <c r="AE29" s="76">
        <f t="shared" si="32"/>
        <v>0</v>
      </c>
      <c r="AF29" s="59">
        <f t="shared" si="33"/>
        <v>0</v>
      </c>
      <c r="AG29" s="59">
        <f t="shared" si="34"/>
        <v>0</v>
      </c>
      <c r="AH29" s="59">
        <f t="shared" si="35"/>
        <v>0</v>
      </c>
      <c r="AI29" s="59">
        <f t="shared" si="36"/>
        <v>0</v>
      </c>
      <c r="AJ29" s="59">
        <f t="shared" si="37"/>
        <v>0</v>
      </c>
      <c r="AK29" s="76">
        <f t="shared" si="38"/>
        <v>0</v>
      </c>
      <c r="AL29" s="59"/>
      <c r="AM29" s="59"/>
      <c r="AN29" s="66"/>
      <c r="AO29" s="62"/>
    </row>
    <row r="30" spans="1:87" ht="18" customHeight="1" x14ac:dyDescent="0.15">
      <c r="A30" s="58"/>
      <c r="B30" s="73" t="s">
        <v>13</v>
      </c>
      <c r="C30" s="64" t="s">
        <v>62</v>
      </c>
      <c r="D30" s="59">
        <f t="shared" ref="D30:AM30" si="57">D31+D32</f>
        <v>0</v>
      </c>
      <c r="E30" s="59">
        <f t="shared" si="57"/>
        <v>0</v>
      </c>
      <c r="F30" s="59">
        <f t="shared" si="57"/>
        <v>0</v>
      </c>
      <c r="G30" s="59">
        <f t="shared" si="57"/>
        <v>0</v>
      </c>
      <c r="H30" s="59">
        <f t="shared" si="57"/>
        <v>0</v>
      </c>
      <c r="I30" s="59">
        <f t="shared" si="57"/>
        <v>0</v>
      </c>
      <c r="J30" s="59">
        <f t="shared" si="57"/>
        <v>0</v>
      </c>
      <c r="K30" s="59">
        <f t="shared" si="57"/>
        <v>0</v>
      </c>
      <c r="L30" s="59">
        <f>L31+L32</f>
        <v>0</v>
      </c>
      <c r="M30" s="59">
        <f t="shared" si="57"/>
        <v>0</v>
      </c>
      <c r="N30" s="59">
        <f t="shared" si="57"/>
        <v>0</v>
      </c>
      <c r="O30" s="59">
        <f t="shared" si="57"/>
        <v>0</v>
      </c>
      <c r="P30" s="59">
        <f t="shared" ref="P30" si="58">P31+P32</f>
        <v>0</v>
      </c>
      <c r="Q30" s="59">
        <f t="shared" si="57"/>
        <v>0</v>
      </c>
      <c r="R30" s="59">
        <f t="shared" ref="R30:T30" si="59">R31+R32</f>
        <v>0</v>
      </c>
      <c r="S30" s="59">
        <f t="shared" si="59"/>
        <v>0</v>
      </c>
      <c r="T30" s="59">
        <f t="shared" si="59"/>
        <v>0</v>
      </c>
      <c r="U30" s="59">
        <f t="shared" si="57"/>
        <v>0</v>
      </c>
      <c r="V30" s="59">
        <f t="shared" ref="V30:X30" si="60">V31+V32</f>
        <v>0</v>
      </c>
      <c r="W30" s="59">
        <f t="shared" si="60"/>
        <v>0</v>
      </c>
      <c r="X30" s="59">
        <f t="shared" si="60"/>
        <v>0</v>
      </c>
      <c r="Y30" s="59">
        <f t="shared" si="57"/>
        <v>0</v>
      </c>
      <c r="Z30" s="59">
        <f t="shared" si="57"/>
        <v>0</v>
      </c>
      <c r="AA30" s="59">
        <f t="shared" si="57"/>
        <v>0</v>
      </c>
      <c r="AB30" s="59">
        <f t="shared" si="57"/>
        <v>0</v>
      </c>
      <c r="AC30" s="76">
        <f t="shared" si="30"/>
        <v>0</v>
      </c>
      <c r="AD30" s="76">
        <f t="shared" si="31"/>
        <v>0</v>
      </c>
      <c r="AE30" s="76">
        <f t="shared" si="32"/>
        <v>0</v>
      </c>
      <c r="AF30" s="59">
        <f t="shared" si="33"/>
        <v>0</v>
      </c>
      <c r="AG30" s="59">
        <f t="shared" si="34"/>
        <v>0</v>
      </c>
      <c r="AH30" s="59">
        <f t="shared" si="35"/>
        <v>0</v>
      </c>
      <c r="AI30" s="59">
        <f t="shared" si="36"/>
        <v>0</v>
      </c>
      <c r="AJ30" s="59">
        <f t="shared" si="37"/>
        <v>0</v>
      </c>
      <c r="AK30" s="76">
        <f t="shared" si="38"/>
        <v>0</v>
      </c>
      <c r="AL30" s="59">
        <f t="shared" si="57"/>
        <v>0</v>
      </c>
      <c r="AM30" s="59">
        <f t="shared" si="57"/>
        <v>0</v>
      </c>
      <c r="AN30" s="66">
        <f>AN31+AN32</f>
        <v>0</v>
      </c>
      <c r="AO30" s="62"/>
    </row>
    <row r="31" spans="1:87" ht="42" customHeight="1" x14ac:dyDescent="0.15">
      <c r="A31" s="58"/>
      <c r="B31" s="64" t="s">
        <v>14</v>
      </c>
      <c r="C31" s="64" t="s">
        <v>62</v>
      </c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>
        <f>Z31+AA31</f>
        <v>0</v>
      </c>
      <c r="AC31" s="76">
        <f t="shared" si="30"/>
        <v>0</v>
      </c>
      <c r="AD31" s="76">
        <f t="shared" si="31"/>
        <v>0</v>
      </c>
      <c r="AE31" s="76">
        <f t="shared" si="32"/>
        <v>0</v>
      </c>
      <c r="AF31" s="59">
        <f t="shared" si="33"/>
        <v>0</v>
      </c>
      <c r="AG31" s="59">
        <f t="shared" si="34"/>
        <v>0</v>
      </c>
      <c r="AH31" s="59">
        <f t="shared" si="35"/>
        <v>0</v>
      </c>
      <c r="AI31" s="59">
        <f t="shared" si="36"/>
        <v>0</v>
      </c>
      <c r="AJ31" s="59">
        <f t="shared" si="37"/>
        <v>0</v>
      </c>
      <c r="AK31" s="76">
        <f t="shared" si="38"/>
        <v>0</v>
      </c>
      <c r="AL31" s="59"/>
      <c r="AM31" s="59"/>
      <c r="AN31" s="66"/>
      <c r="AO31" s="62"/>
    </row>
    <row r="32" spans="1:87" ht="26.25" customHeight="1" x14ac:dyDescent="0.15">
      <c r="A32" s="58"/>
      <c r="B32" s="64" t="s">
        <v>353</v>
      </c>
      <c r="C32" s="64" t="s">
        <v>62</v>
      </c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>
        <f>Z32+AA32</f>
        <v>0</v>
      </c>
      <c r="AC32" s="76">
        <f t="shared" si="30"/>
        <v>0</v>
      </c>
      <c r="AD32" s="76">
        <f t="shared" si="31"/>
        <v>0</v>
      </c>
      <c r="AE32" s="76">
        <f t="shared" si="32"/>
        <v>0</v>
      </c>
      <c r="AF32" s="59">
        <f t="shared" si="33"/>
        <v>0</v>
      </c>
      <c r="AG32" s="59">
        <f t="shared" si="34"/>
        <v>0</v>
      </c>
      <c r="AH32" s="59">
        <f t="shared" si="35"/>
        <v>0</v>
      </c>
      <c r="AI32" s="59">
        <f t="shared" si="36"/>
        <v>0</v>
      </c>
      <c r="AJ32" s="59">
        <f t="shared" si="37"/>
        <v>0</v>
      </c>
      <c r="AK32" s="76">
        <f t="shared" si="38"/>
        <v>0</v>
      </c>
      <c r="AL32" s="59"/>
      <c r="AM32" s="59"/>
      <c r="AN32" s="66"/>
      <c r="AO32" s="62"/>
    </row>
    <row r="33" spans="1:41" ht="15.75" customHeight="1" x14ac:dyDescent="0.15">
      <c r="A33" s="58"/>
      <c r="B33" s="71" t="s">
        <v>15</v>
      </c>
      <c r="C33" s="64" t="s">
        <v>62</v>
      </c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59"/>
      <c r="V33" s="59"/>
      <c r="W33" s="59"/>
      <c r="X33" s="59"/>
      <c r="Y33" s="59"/>
      <c r="Z33" s="59"/>
      <c r="AA33" s="59"/>
      <c r="AB33" s="59">
        <f>Z33+AA33</f>
        <v>0</v>
      </c>
      <c r="AC33" s="76">
        <f t="shared" si="30"/>
        <v>0</v>
      </c>
      <c r="AD33" s="76">
        <f t="shared" si="31"/>
        <v>0</v>
      </c>
      <c r="AE33" s="76">
        <f t="shared" si="32"/>
        <v>0</v>
      </c>
      <c r="AF33" s="59">
        <f t="shared" si="33"/>
        <v>0</v>
      </c>
      <c r="AG33" s="59">
        <f t="shared" si="34"/>
        <v>0</v>
      </c>
      <c r="AH33" s="59">
        <f t="shared" si="35"/>
        <v>0</v>
      </c>
      <c r="AI33" s="59">
        <f t="shared" si="36"/>
        <v>0</v>
      </c>
      <c r="AJ33" s="59">
        <f t="shared" si="37"/>
        <v>0</v>
      </c>
      <c r="AK33" s="76">
        <f t="shared" si="38"/>
        <v>0</v>
      </c>
      <c r="AL33" s="59"/>
      <c r="AM33" s="59"/>
      <c r="AN33" s="66"/>
      <c r="AO33" s="62"/>
    </row>
    <row r="34" spans="1:41" ht="27.75" customHeight="1" x14ac:dyDescent="0.15">
      <c r="A34" s="58">
        <v>4112</v>
      </c>
      <c r="B34" s="48" t="s">
        <v>68</v>
      </c>
      <c r="C34" s="64" t="s">
        <v>62</v>
      </c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76">
        <f t="shared" si="30"/>
        <v>0</v>
      </c>
      <c r="AD34" s="76">
        <f t="shared" si="31"/>
        <v>0</v>
      </c>
      <c r="AE34" s="76">
        <f t="shared" si="32"/>
        <v>0</v>
      </c>
      <c r="AF34" s="59">
        <f t="shared" si="33"/>
        <v>0</v>
      </c>
      <c r="AG34" s="59">
        <f t="shared" si="34"/>
        <v>0</v>
      </c>
      <c r="AH34" s="59">
        <f t="shared" si="35"/>
        <v>0</v>
      </c>
      <c r="AI34" s="59">
        <f t="shared" si="36"/>
        <v>0</v>
      </c>
      <c r="AJ34" s="59">
        <f t="shared" si="37"/>
        <v>0</v>
      </c>
      <c r="AK34" s="76">
        <f t="shared" si="38"/>
        <v>0</v>
      </c>
      <c r="AL34" s="59"/>
      <c r="AM34" s="59"/>
      <c r="AN34" s="66"/>
      <c r="AO34" s="62"/>
    </row>
    <row r="35" spans="1:41" ht="37.5" customHeight="1" x14ac:dyDescent="0.15">
      <c r="A35" s="58">
        <v>4113</v>
      </c>
      <c r="B35" s="48" t="s">
        <v>69</v>
      </c>
      <c r="C35" s="64" t="s">
        <v>62</v>
      </c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76">
        <f t="shared" si="30"/>
        <v>0</v>
      </c>
      <c r="AD35" s="76">
        <f t="shared" si="31"/>
        <v>0</v>
      </c>
      <c r="AE35" s="76">
        <f t="shared" si="32"/>
        <v>0</v>
      </c>
      <c r="AF35" s="59">
        <f t="shared" si="33"/>
        <v>0</v>
      </c>
      <c r="AG35" s="59">
        <f t="shared" si="34"/>
        <v>0</v>
      </c>
      <c r="AH35" s="59">
        <f t="shared" si="35"/>
        <v>0</v>
      </c>
      <c r="AI35" s="59">
        <f t="shared" si="36"/>
        <v>0</v>
      </c>
      <c r="AJ35" s="59">
        <f t="shared" si="37"/>
        <v>0</v>
      </c>
      <c r="AK35" s="76">
        <f t="shared" si="38"/>
        <v>0</v>
      </c>
      <c r="AL35" s="59"/>
      <c r="AM35" s="59"/>
      <c r="AN35" s="66"/>
      <c r="AO35" s="62"/>
    </row>
    <row r="36" spans="1:41" ht="69.75" customHeight="1" x14ac:dyDescent="0.15">
      <c r="A36" s="58">
        <v>4114</v>
      </c>
      <c r="B36" s="48" t="s">
        <v>70</v>
      </c>
      <c r="C36" s="64" t="s">
        <v>62</v>
      </c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76">
        <f t="shared" si="30"/>
        <v>0</v>
      </c>
      <c r="AD36" s="76">
        <f t="shared" si="31"/>
        <v>0</v>
      </c>
      <c r="AE36" s="76">
        <f t="shared" si="32"/>
        <v>0</v>
      </c>
      <c r="AF36" s="59">
        <f t="shared" si="33"/>
        <v>0</v>
      </c>
      <c r="AG36" s="59">
        <f t="shared" si="34"/>
        <v>0</v>
      </c>
      <c r="AH36" s="59">
        <f t="shared" si="35"/>
        <v>0</v>
      </c>
      <c r="AI36" s="59">
        <f t="shared" si="36"/>
        <v>0</v>
      </c>
      <c r="AJ36" s="59">
        <f t="shared" si="37"/>
        <v>0</v>
      </c>
      <c r="AK36" s="76">
        <f t="shared" si="38"/>
        <v>0</v>
      </c>
      <c r="AL36" s="59"/>
      <c r="AM36" s="59"/>
      <c r="AN36" s="66"/>
      <c r="AO36" s="62"/>
    </row>
    <row r="37" spans="1:41" x14ac:dyDescent="0.15">
      <c r="A37" s="58">
        <v>4115</v>
      </c>
      <c r="B37" s="48" t="s">
        <v>71</v>
      </c>
      <c r="C37" s="64" t="s">
        <v>62</v>
      </c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76">
        <f t="shared" si="30"/>
        <v>0</v>
      </c>
      <c r="AD37" s="76">
        <f t="shared" si="31"/>
        <v>0</v>
      </c>
      <c r="AE37" s="76">
        <f t="shared" si="32"/>
        <v>0</v>
      </c>
      <c r="AF37" s="59">
        <f t="shared" si="33"/>
        <v>0</v>
      </c>
      <c r="AG37" s="59">
        <f t="shared" si="34"/>
        <v>0</v>
      </c>
      <c r="AH37" s="59">
        <f t="shared" si="35"/>
        <v>0</v>
      </c>
      <c r="AI37" s="59">
        <f t="shared" si="36"/>
        <v>0</v>
      </c>
      <c r="AJ37" s="59">
        <f t="shared" si="37"/>
        <v>0</v>
      </c>
      <c r="AK37" s="76">
        <f t="shared" si="38"/>
        <v>0</v>
      </c>
      <c r="AL37" s="59"/>
      <c r="AM37" s="59"/>
      <c r="AN37" s="66"/>
      <c r="AO37" s="62"/>
    </row>
    <row r="38" spans="1:41" ht="35.25" customHeight="1" x14ac:dyDescent="0.15">
      <c r="A38" s="58">
        <v>0</v>
      </c>
      <c r="B38" s="48" t="s">
        <v>72</v>
      </c>
      <c r="C38" s="64" t="s">
        <v>62</v>
      </c>
      <c r="D38" s="59">
        <f t="shared" ref="D38:AN38" si="61">+D39</f>
        <v>0</v>
      </c>
      <c r="E38" s="59">
        <f t="shared" si="61"/>
        <v>0</v>
      </c>
      <c r="F38" s="59">
        <f t="shared" si="61"/>
        <v>0</v>
      </c>
      <c r="G38" s="59">
        <f t="shared" si="61"/>
        <v>0</v>
      </c>
      <c r="H38" s="59">
        <f t="shared" si="61"/>
        <v>0</v>
      </c>
      <c r="I38" s="59">
        <f t="shared" si="61"/>
        <v>0</v>
      </c>
      <c r="J38" s="59">
        <f t="shared" si="61"/>
        <v>0</v>
      </c>
      <c r="K38" s="59">
        <f t="shared" si="61"/>
        <v>0</v>
      </c>
      <c r="L38" s="59">
        <f t="shared" si="61"/>
        <v>0</v>
      </c>
      <c r="M38" s="59">
        <f t="shared" si="61"/>
        <v>0</v>
      </c>
      <c r="N38" s="59">
        <f t="shared" si="61"/>
        <v>0</v>
      </c>
      <c r="O38" s="59">
        <f t="shared" si="61"/>
        <v>0</v>
      </c>
      <c r="P38" s="59">
        <f t="shared" si="61"/>
        <v>0</v>
      </c>
      <c r="Q38" s="59">
        <f t="shared" si="61"/>
        <v>0</v>
      </c>
      <c r="R38" s="59">
        <f t="shared" si="61"/>
        <v>0</v>
      </c>
      <c r="S38" s="59">
        <f t="shared" si="61"/>
        <v>0</v>
      </c>
      <c r="T38" s="59">
        <f t="shared" si="61"/>
        <v>0</v>
      </c>
      <c r="U38" s="59">
        <f t="shared" si="61"/>
        <v>0</v>
      </c>
      <c r="V38" s="59">
        <f t="shared" si="61"/>
        <v>0</v>
      </c>
      <c r="W38" s="59">
        <f t="shared" si="61"/>
        <v>0</v>
      </c>
      <c r="X38" s="59">
        <f t="shared" si="61"/>
        <v>0</v>
      </c>
      <c r="Y38" s="59">
        <f t="shared" si="61"/>
        <v>0</v>
      </c>
      <c r="Z38" s="59">
        <f t="shared" si="61"/>
        <v>0</v>
      </c>
      <c r="AA38" s="59">
        <f t="shared" si="61"/>
        <v>0</v>
      </c>
      <c r="AB38" s="59">
        <f t="shared" si="61"/>
        <v>0</v>
      </c>
      <c r="AC38" s="76">
        <f t="shared" si="30"/>
        <v>0</v>
      </c>
      <c r="AD38" s="76">
        <f t="shared" si="31"/>
        <v>0</v>
      </c>
      <c r="AE38" s="76">
        <f t="shared" si="32"/>
        <v>0</v>
      </c>
      <c r="AF38" s="59">
        <f t="shared" si="33"/>
        <v>0</v>
      </c>
      <c r="AG38" s="59">
        <f t="shared" si="34"/>
        <v>0</v>
      </c>
      <c r="AH38" s="59">
        <f t="shared" si="35"/>
        <v>0</v>
      </c>
      <c r="AI38" s="59">
        <f t="shared" si="36"/>
        <v>0</v>
      </c>
      <c r="AJ38" s="59">
        <f t="shared" si="37"/>
        <v>0</v>
      </c>
      <c r="AK38" s="76">
        <f t="shared" si="38"/>
        <v>0</v>
      </c>
      <c r="AL38" s="59">
        <f t="shared" si="61"/>
        <v>0</v>
      </c>
      <c r="AM38" s="59">
        <f t="shared" si="61"/>
        <v>0</v>
      </c>
      <c r="AN38" s="66">
        <f t="shared" si="61"/>
        <v>0</v>
      </c>
      <c r="AO38" s="62"/>
    </row>
    <row r="39" spans="1:41" ht="30" customHeight="1" x14ac:dyDescent="0.15">
      <c r="A39" s="58">
        <v>4121</v>
      </c>
      <c r="B39" s="48" t="s">
        <v>73</v>
      </c>
      <c r="C39" s="64" t="s">
        <v>62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76">
        <f t="shared" si="30"/>
        <v>0</v>
      </c>
      <c r="AD39" s="76">
        <f t="shared" si="31"/>
        <v>0</v>
      </c>
      <c r="AE39" s="76">
        <f t="shared" si="32"/>
        <v>0</v>
      </c>
      <c r="AF39" s="59">
        <f t="shared" si="33"/>
        <v>0</v>
      </c>
      <c r="AG39" s="59">
        <f t="shared" si="34"/>
        <v>0</v>
      </c>
      <c r="AH39" s="59">
        <f t="shared" si="35"/>
        <v>0</v>
      </c>
      <c r="AI39" s="59">
        <f t="shared" si="36"/>
        <v>0</v>
      </c>
      <c r="AJ39" s="59">
        <f t="shared" si="37"/>
        <v>0</v>
      </c>
      <c r="AK39" s="76">
        <f t="shared" si="38"/>
        <v>0</v>
      </c>
      <c r="AL39" s="59"/>
      <c r="AM39" s="59"/>
      <c r="AN39" s="66"/>
      <c r="AO39" s="62"/>
    </row>
    <row r="40" spans="1:41" ht="33" customHeight="1" x14ac:dyDescent="0.15">
      <c r="A40" s="58">
        <v>0</v>
      </c>
      <c r="B40" s="48" t="s">
        <v>74</v>
      </c>
      <c r="C40" s="64" t="s">
        <v>62</v>
      </c>
      <c r="D40" s="59">
        <f t="shared" ref="D40:AN40" si="62">+D41</f>
        <v>0</v>
      </c>
      <c r="E40" s="59">
        <f t="shared" si="62"/>
        <v>0</v>
      </c>
      <c r="F40" s="59">
        <f t="shared" si="62"/>
        <v>0</v>
      </c>
      <c r="G40" s="59">
        <f t="shared" si="62"/>
        <v>0</v>
      </c>
      <c r="H40" s="59">
        <f t="shared" si="62"/>
        <v>0</v>
      </c>
      <c r="I40" s="59">
        <f t="shared" si="62"/>
        <v>0</v>
      </c>
      <c r="J40" s="59">
        <f t="shared" si="62"/>
        <v>0</v>
      </c>
      <c r="K40" s="59">
        <f t="shared" si="62"/>
        <v>0</v>
      </c>
      <c r="L40" s="59">
        <f t="shared" si="62"/>
        <v>0</v>
      </c>
      <c r="M40" s="59">
        <f t="shared" si="62"/>
        <v>0</v>
      </c>
      <c r="N40" s="59">
        <f t="shared" si="62"/>
        <v>0</v>
      </c>
      <c r="O40" s="59">
        <f t="shared" si="62"/>
        <v>0</v>
      </c>
      <c r="P40" s="59">
        <f t="shared" si="62"/>
        <v>0</v>
      </c>
      <c r="Q40" s="59">
        <f t="shared" si="62"/>
        <v>0</v>
      </c>
      <c r="R40" s="59">
        <f t="shared" si="62"/>
        <v>0</v>
      </c>
      <c r="S40" s="59">
        <f t="shared" si="62"/>
        <v>0</v>
      </c>
      <c r="T40" s="59">
        <f t="shared" si="62"/>
        <v>0</v>
      </c>
      <c r="U40" s="59">
        <f t="shared" si="62"/>
        <v>0</v>
      </c>
      <c r="V40" s="59">
        <f t="shared" si="62"/>
        <v>0</v>
      </c>
      <c r="W40" s="59">
        <f t="shared" si="62"/>
        <v>0</v>
      </c>
      <c r="X40" s="59">
        <f t="shared" si="62"/>
        <v>0</v>
      </c>
      <c r="Y40" s="59">
        <f t="shared" si="62"/>
        <v>0</v>
      </c>
      <c r="Z40" s="59">
        <f t="shared" si="62"/>
        <v>0</v>
      </c>
      <c r="AA40" s="59">
        <f t="shared" si="62"/>
        <v>0</v>
      </c>
      <c r="AB40" s="59">
        <f t="shared" si="62"/>
        <v>0</v>
      </c>
      <c r="AC40" s="76">
        <f t="shared" si="30"/>
        <v>0</v>
      </c>
      <c r="AD40" s="76">
        <f t="shared" si="31"/>
        <v>0</v>
      </c>
      <c r="AE40" s="76">
        <f t="shared" si="32"/>
        <v>0</v>
      </c>
      <c r="AF40" s="59">
        <f t="shared" si="33"/>
        <v>0</v>
      </c>
      <c r="AG40" s="59">
        <f t="shared" si="34"/>
        <v>0</v>
      </c>
      <c r="AH40" s="59">
        <f t="shared" si="35"/>
        <v>0</v>
      </c>
      <c r="AI40" s="59">
        <f t="shared" si="36"/>
        <v>0</v>
      </c>
      <c r="AJ40" s="59">
        <f t="shared" si="37"/>
        <v>0</v>
      </c>
      <c r="AK40" s="76">
        <f t="shared" si="38"/>
        <v>0</v>
      </c>
      <c r="AL40" s="59">
        <f t="shared" si="62"/>
        <v>0</v>
      </c>
      <c r="AM40" s="59">
        <f t="shared" si="62"/>
        <v>0</v>
      </c>
      <c r="AN40" s="66">
        <f t="shared" si="62"/>
        <v>0</v>
      </c>
      <c r="AO40" s="62"/>
    </row>
    <row r="41" spans="1:41" ht="21.75" customHeight="1" x14ac:dyDescent="0.15">
      <c r="A41" s="58">
        <v>4131</v>
      </c>
      <c r="B41" s="48" t="s">
        <v>75</v>
      </c>
      <c r="C41" s="64" t="s">
        <v>62</v>
      </c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76">
        <f t="shared" si="30"/>
        <v>0</v>
      </c>
      <c r="AD41" s="76">
        <f t="shared" si="31"/>
        <v>0</v>
      </c>
      <c r="AE41" s="76">
        <f t="shared" si="32"/>
        <v>0</v>
      </c>
      <c r="AF41" s="59">
        <f t="shared" si="33"/>
        <v>0</v>
      </c>
      <c r="AG41" s="59">
        <f t="shared" si="34"/>
        <v>0</v>
      </c>
      <c r="AH41" s="59">
        <f t="shared" si="35"/>
        <v>0</v>
      </c>
      <c r="AI41" s="59">
        <f t="shared" si="36"/>
        <v>0</v>
      </c>
      <c r="AJ41" s="59">
        <f t="shared" si="37"/>
        <v>0</v>
      </c>
      <c r="AK41" s="76">
        <f t="shared" si="38"/>
        <v>0</v>
      </c>
      <c r="AL41" s="59"/>
      <c r="AM41" s="59"/>
      <c r="AN41" s="66"/>
      <c r="AO41" s="62"/>
    </row>
    <row r="42" spans="1:41" ht="29.25" customHeight="1" x14ac:dyDescent="0.15">
      <c r="A42" s="58">
        <v>0</v>
      </c>
      <c r="B42" s="48" t="s">
        <v>76</v>
      </c>
      <c r="C42" s="64" t="s">
        <v>62</v>
      </c>
      <c r="D42" s="59">
        <f t="shared" ref="D42:AM42" si="63">+D43+D80+D88+D98+D100+D103</f>
        <v>2168.6999999999998</v>
      </c>
      <c r="E42" s="59">
        <f t="shared" si="63"/>
        <v>0</v>
      </c>
      <c r="F42" s="59">
        <f t="shared" si="63"/>
        <v>2100.6999999999998</v>
      </c>
      <c r="G42" s="59">
        <f t="shared" si="63"/>
        <v>0</v>
      </c>
      <c r="H42" s="59">
        <f t="shared" si="63"/>
        <v>3037.5</v>
      </c>
      <c r="I42" s="59">
        <f t="shared" si="63"/>
        <v>0</v>
      </c>
      <c r="J42" s="59">
        <f t="shared" si="63"/>
        <v>0</v>
      </c>
      <c r="K42" s="59">
        <f t="shared" si="63"/>
        <v>0</v>
      </c>
      <c r="L42" s="59">
        <f>+L43+L80+L88+L98+L100+L103</f>
        <v>0</v>
      </c>
      <c r="M42" s="59">
        <f t="shared" si="63"/>
        <v>0</v>
      </c>
      <c r="N42" s="59">
        <f t="shared" ref="N42:N43" si="64">P42*0.5</f>
        <v>1518.75</v>
      </c>
      <c r="O42" s="59">
        <f t="shared" ref="O42:O62" si="65">P42-N42</f>
        <v>1518.75</v>
      </c>
      <c r="P42" s="59">
        <f t="shared" ref="P42" si="66">+P43+P80+P88+P98+P100+P103</f>
        <v>3037.5</v>
      </c>
      <c r="Q42" s="59">
        <f t="shared" si="63"/>
        <v>0</v>
      </c>
      <c r="R42" s="59">
        <f t="shared" ref="R42:R43" si="67">T42*0.5</f>
        <v>1518.75</v>
      </c>
      <c r="S42" s="59">
        <f t="shared" ref="S42:S43" si="68">T42-R42</f>
        <v>1518.75</v>
      </c>
      <c r="T42" s="59">
        <f t="shared" ref="T42" si="69">+T43+T80+T88+T98+T100+T103</f>
        <v>3037.5</v>
      </c>
      <c r="U42" s="59">
        <f t="shared" si="63"/>
        <v>0</v>
      </c>
      <c r="V42" s="59">
        <f t="shared" ref="V42:V43" si="70">X42*0.5</f>
        <v>1518.75</v>
      </c>
      <c r="W42" s="59">
        <f t="shared" ref="W42:W43" si="71">X42-V42</f>
        <v>1518.75</v>
      </c>
      <c r="X42" s="59">
        <f t="shared" ref="X42" si="72">+X43+X80+X88+X98+X100+X103</f>
        <v>3037.5</v>
      </c>
      <c r="Y42" s="59">
        <f t="shared" si="63"/>
        <v>0</v>
      </c>
      <c r="Z42" s="59">
        <f t="shared" si="63"/>
        <v>0</v>
      </c>
      <c r="AA42" s="59">
        <f t="shared" si="63"/>
        <v>0</v>
      </c>
      <c r="AB42" s="59">
        <f t="shared" si="63"/>
        <v>0</v>
      </c>
      <c r="AC42" s="76">
        <f t="shared" si="30"/>
        <v>1518.75</v>
      </c>
      <c r="AD42" s="76">
        <f t="shared" si="31"/>
        <v>1518.75</v>
      </c>
      <c r="AE42" s="76">
        <f t="shared" si="32"/>
        <v>3037.5</v>
      </c>
      <c r="AF42" s="59">
        <f t="shared" si="33"/>
        <v>759.375</v>
      </c>
      <c r="AG42" s="59">
        <f t="shared" si="34"/>
        <v>759.375</v>
      </c>
      <c r="AH42" s="59">
        <f t="shared" si="35"/>
        <v>1518.75</v>
      </c>
      <c r="AI42" s="59">
        <f t="shared" si="36"/>
        <v>2278.125</v>
      </c>
      <c r="AJ42" s="59">
        <f t="shared" si="37"/>
        <v>759.375</v>
      </c>
      <c r="AK42" s="76">
        <f t="shared" si="38"/>
        <v>3037.5</v>
      </c>
      <c r="AL42" s="59">
        <f t="shared" si="63"/>
        <v>0</v>
      </c>
      <c r="AM42" s="59">
        <f t="shared" si="63"/>
        <v>0</v>
      </c>
      <c r="AN42" s="66">
        <f>+AN43+AN80+AN88+AN98+AN100+AN103</f>
        <v>0</v>
      </c>
      <c r="AO42" s="62"/>
    </row>
    <row r="43" spans="1:41" x14ac:dyDescent="0.15">
      <c r="A43" s="58">
        <v>0</v>
      </c>
      <c r="B43" s="48" t="s">
        <v>77</v>
      </c>
      <c r="C43" s="64" t="s">
        <v>62</v>
      </c>
      <c r="D43" s="59">
        <f t="shared" ref="D43:AM43" si="73">+D44+D45+D61+D65+D75+D76+D79</f>
        <v>1552.2</v>
      </c>
      <c r="E43" s="59">
        <f t="shared" si="73"/>
        <v>0</v>
      </c>
      <c r="F43" s="59">
        <f t="shared" si="73"/>
        <v>1768.5</v>
      </c>
      <c r="G43" s="59">
        <f t="shared" si="73"/>
        <v>0</v>
      </c>
      <c r="H43" s="59">
        <f t="shared" si="73"/>
        <v>2181</v>
      </c>
      <c r="I43" s="59">
        <f t="shared" si="73"/>
        <v>0</v>
      </c>
      <c r="J43" s="59">
        <f t="shared" si="73"/>
        <v>0</v>
      </c>
      <c r="K43" s="59">
        <f t="shared" si="73"/>
        <v>0</v>
      </c>
      <c r="L43" s="59">
        <f>+L44+L45+L61+L65+L75+L76+L79</f>
        <v>0</v>
      </c>
      <c r="M43" s="59">
        <f t="shared" si="73"/>
        <v>0</v>
      </c>
      <c r="N43" s="59">
        <f t="shared" si="64"/>
        <v>1090.5</v>
      </c>
      <c r="O43" s="59">
        <f t="shared" si="65"/>
        <v>1090.5</v>
      </c>
      <c r="P43" s="59">
        <f t="shared" ref="P43" si="74">+P44+P45+P61+P65+P75+P76+P79</f>
        <v>2181</v>
      </c>
      <c r="Q43" s="59">
        <f t="shared" si="73"/>
        <v>0</v>
      </c>
      <c r="R43" s="59">
        <f t="shared" si="67"/>
        <v>1090.5</v>
      </c>
      <c r="S43" s="59">
        <f t="shared" si="68"/>
        <v>1090.5</v>
      </c>
      <c r="T43" s="59">
        <f t="shared" ref="T43" si="75">+T44+T45+T61+T65+T75+T76+T79</f>
        <v>2181</v>
      </c>
      <c r="U43" s="59">
        <f t="shared" si="73"/>
        <v>0</v>
      </c>
      <c r="V43" s="59">
        <f t="shared" si="70"/>
        <v>1090.5</v>
      </c>
      <c r="W43" s="59">
        <f t="shared" si="71"/>
        <v>1090.5</v>
      </c>
      <c r="X43" s="59">
        <f t="shared" ref="X43" si="76">+X44+X45+X61+X65+X75+X76+X79</f>
        <v>2181</v>
      </c>
      <c r="Y43" s="59">
        <f t="shared" si="73"/>
        <v>0</v>
      </c>
      <c r="Z43" s="59">
        <f t="shared" si="73"/>
        <v>0</v>
      </c>
      <c r="AA43" s="59">
        <f t="shared" si="73"/>
        <v>0</v>
      </c>
      <c r="AB43" s="59">
        <f t="shared" si="73"/>
        <v>0</v>
      </c>
      <c r="AC43" s="76">
        <f t="shared" si="30"/>
        <v>1090.5</v>
      </c>
      <c r="AD43" s="76">
        <f t="shared" si="31"/>
        <v>1090.5</v>
      </c>
      <c r="AE43" s="76">
        <f t="shared" si="32"/>
        <v>2181</v>
      </c>
      <c r="AF43" s="59">
        <f t="shared" si="33"/>
        <v>545.25</v>
      </c>
      <c r="AG43" s="59">
        <f t="shared" si="34"/>
        <v>545.25</v>
      </c>
      <c r="AH43" s="59">
        <f t="shared" si="35"/>
        <v>1090.5</v>
      </c>
      <c r="AI43" s="59">
        <f t="shared" si="36"/>
        <v>1635.75</v>
      </c>
      <c r="AJ43" s="59">
        <f t="shared" si="37"/>
        <v>545.25</v>
      </c>
      <c r="AK43" s="76">
        <f t="shared" si="38"/>
        <v>2181</v>
      </c>
      <c r="AL43" s="59">
        <f t="shared" si="73"/>
        <v>0</v>
      </c>
      <c r="AM43" s="59">
        <f t="shared" si="73"/>
        <v>0</v>
      </c>
      <c r="AN43" s="66">
        <f>+AN44+AN45+AN61+AN65+AN75+AN76+AN79</f>
        <v>0</v>
      </c>
      <c r="AO43" s="62"/>
    </row>
    <row r="44" spans="1:41" ht="24" customHeight="1" x14ac:dyDescent="0.15">
      <c r="A44" s="58">
        <v>4211</v>
      </c>
      <c r="B44" s="48" t="s">
        <v>78</v>
      </c>
      <c r="C44" s="64" t="s">
        <v>62</v>
      </c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76">
        <f t="shared" si="30"/>
        <v>0</v>
      </c>
      <c r="AD44" s="76">
        <f t="shared" si="31"/>
        <v>0</v>
      </c>
      <c r="AE44" s="76">
        <f t="shared" si="32"/>
        <v>0</v>
      </c>
      <c r="AF44" s="59">
        <f t="shared" si="33"/>
        <v>0</v>
      </c>
      <c r="AG44" s="59">
        <f t="shared" si="34"/>
        <v>0</v>
      </c>
      <c r="AH44" s="59">
        <f t="shared" si="35"/>
        <v>0</v>
      </c>
      <c r="AI44" s="59">
        <f t="shared" si="36"/>
        <v>0</v>
      </c>
      <c r="AJ44" s="59">
        <f t="shared" si="37"/>
        <v>0</v>
      </c>
      <c r="AK44" s="76">
        <f t="shared" si="38"/>
        <v>0</v>
      </c>
      <c r="AL44" s="59"/>
      <c r="AM44" s="59"/>
      <c r="AN44" s="66"/>
      <c r="AO44" s="62"/>
    </row>
    <row r="45" spans="1:41" ht="27.75" customHeight="1" x14ac:dyDescent="0.15">
      <c r="A45" s="58">
        <v>4212</v>
      </c>
      <c r="B45" s="48" t="s">
        <v>79</v>
      </c>
      <c r="C45" s="64" t="s">
        <v>62</v>
      </c>
      <c r="D45" s="59">
        <f t="shared" ref="D45:AM45" si="77">D46+D52</f>
        <v>962</v>
      </c>
      <c r="E45" s="59">
        <f t="shared" si="77"/>
        <v>0</v>
      </c>
      <c r="F45" s="59">
        <f t="shared" si="77"/>
        <v>1240.3</v>
      </c>
      <c r="G45" s="59">
        <f t="shared" si="77"/>
        <v>0</v>
      </c>
      <c r="H45" s="59">
        <f t="shared" si="77"/>
        <v>1151</v>
      </c>
      <c r="I45" s="59">
        <f t="shared" si="77"/>
        <v>0</v>
      </c>
      <c r="J45" s="59">
        <f t="shared" si="77"/>
        <v>0</v>
      </c>
      <c r="K45" s="59">
        <f t="shared" si="77"/>
        <v>0</v>
      </c>
      <c r="L45" s="59">
        <f>L46+L52</f>
        <v>0</v>
      </c>
      <c r="M45" s="59">
        <f t="shared" si="77"/>
        <v>0</v>
      </c>
      <c r="N45" s="59">
        <f t="shared" si="77"/>
        <v>695.5</v>
      </c>
      <c r="O45" s="59">
        <f t="shared" si="77"/>
        <v>695.5</v>
      </c>
      <c r="P45" s="59">
        <f t="shared" ref="P45" si="78">P46+P52</f>
        <v>1391</v>
      </c>
      <c r="Q45" s="59">
        <f t="shared" si="77"/>
        <v>0</v>
      </c>
      <c r="R45" s="59">
        <f t="shared" ref="R45:T45" si="79">R46+R52</f>
        <v>695.5</v>
      </c>
      <c r="S45" s="59">
        <f t="shared" si="79"/>
        <v>695.5</v>
      </c>
      <c r="T45" s="59">
        <f t="shared" si="79"/>
        <v>1391</v>
      </c>
      <c r="U45" s="59">
        <f t="shared" si="77"/>
        <v>0</v>
      </c>
      <c r="V45" s="59">
        <f t="shared" ref="V45:X45" si="80">V46+V52</f>
        <v>695.5</v>
      </c>
      <c r="W45" s="59">
        <f t="shared" si="80"/>
        <v>695.5</v>
      </c>
      <c r="X45" s="59">
        <f t="shared" si="80"/>
        <v>1391</v>
      </c>
      <c r="Y45" s="59">
        <f t="shared" si="77"/>
        <v>0</v>
      </c>
      <c r="Z45" s="59">
        <f t="shared" si="77"/>
        <v>0</v>
      </c>
      <c r="AA45" s="59">
        <f t="shared" si="77"/>
        <v>0</v>
      </c>
      <c r="AB45" s="59">
        <f t="shared" si="77"/>
        <v>0</v>
      </c>
      <c r="AC45" s="76">
        <f t="shared" si="30"/>
        <v>695.5</v>
      </c>
      <c r="AD45" s="76">
        <f t="shared" si="31"/>
        <v>695.5</v>
      </c>
      <c r="AE45" s="76">
        <f t="shared" si="32"/>
        <v>1391</v>
      </c>
      <c r="AF45" s="59">
        <f t="shared" si="33"/>
        <v>347.75</v>
      </c>
      <c r="AG45" s="59">
        <f t="shared" si="34"/>
        <v>347.75</v>
      </c>
      <c r="AH45" s="59">
        <f t="shared" si="35"/>
        <v>695.5</v>
      </c>
      <c r="AI45" s="59">
        <f t="shared" si="36"/>
        <v>1043.25</v>
      </c>
      <c r="AJ45" s="59">
        <f t="shared" si="37"/>
        <v>347.75</v>
      </c>
      <c r="AK45" s="76">
        <f t="shared" si="38"/>
        <v>1391</v>
      </c>
      <c r="AL45" s="59">
        <f t="shared" si="77"/>
        <v>0</v>
      </c>
      <c r="AM45" s="59">
        <f t="shared" si="77"/>
        <v>0</v>
      </c>
      <c r="AN45" s="66">
        <f>AN46+AN52</f>
        <v>0</v>
      </c>
      <c r="AO45" s="62"/>
    </row>
    <row r="46" spans="1:41" ht="27.75" customHeight="1" x14ac:dyDescent="0.15">
      <c r="A46" s="58"/>
      <c r="B46" s="48" t="s">
        <v>80</v>
      </c>
      <c r="C46" s="64" t="s">
        <v>62</v>
      </c>
      <c r="D46" s="59">
        <v>962</v>
      </c>
      <c r="E46" s="59"/>
      <c r="F46" s="59">
        <v>1240.3</v>
      </c>
      <c r="G46" s="59"/>
      <c r="H46" s="59">
        <v>1151</v>
      </c>
      <c r="I46" s="59"/>
      <c r="J46" s="59"/>
      <c r="K46" s="59"/>
      <c r="L46" s="59"/>
      <c r="M46" s="59"/>
      <c r="N46" s="59">
        <f t="shared" ref="N46" si="81">P46*0.5</f>
        <v>695.5</v>
      </c>
      <c r="O46" s="59">
        <f t="shared" ref="O46" si="82">P46-N46</f>
        <v>695.5</v>
      </c>
      <c r="P46" s="59">
        <v>1391</v>
      </c>
      <c r="Q46" s="59"/>
      <c r="R46" s="59">
        <f t="shared" ref="R46" si="83">T46*0.5</f>
        <v>695.5</v>
      </c>
      <c r="S46" s="59">
        <f t="shared" ref="S46" si="84">T46-R46</f>
        <v>695.5</v>
      </c>
      <c r="T46" s="59">
        <v>1391</v>
      </c>
      <c r="U46" s="59"/>
      <c r="V46" s="59">
        <f t="shared" ref="V46" si="85">X46*0.5</f>
        <v>695.5</v>
      </c>
      <c r="W46" s="59">
        <f t="shared" ref="W46" si="86">X46-V46</f>
        <v>695.5</v>
      </c>
      <c r="X46" s="59">
        <v>1391</v>
      </c>
      <c r="Y46" s="59"/>
      <c r="Z46" s="59"/>
      <c r="AA46" s="59"/>
      <c r="AB46" s="59"/>
      <c r="AC46" s="76">
        <f t="shared" si="30"/>
        <v>695.5</v>
      </c>
      <c r="AD46" s="76">
        <f t="shared" si="31"/>
        <v>695.5</v>
      </c>
      <c r="AE46" s="76">
        <f t="shared" si="32"/>
        <v>1391</v>
      </c>
      <c r="AF46" s="59">
        <f t="shared" si="33"/>
        <v>347.75</v>
      </c>
      <c r="AG46" s="59">
        <f t="shared" si="34"/>
        <v>347.75</v>
      </c>
      <c r="AH46" s="59">
        <f t="shared" si="35"/>
        <v>695.5</v>
      </c>
      <c r="AI46" s="59">
        <f t="shared" si="36"/>
        <v>1043.25</v>
      </c>
      <c r="AJ46" s="59">
        <f t="shared" si="37"/>
        <v>347.75</v>
      </c>
      <c r="AK46" s="76">
        <f t="shared" si="38"/>
        <v>1391</v>
      </c>
      <c r="AL46" s="59"/>
      <c r="AM46" s="59"/>
      <c r="AN46" s="66"/>
      <c r="AO46" s="62"/>
    </row>
    <row r="47" spans="1:41" ht="21" customHeight="1" x14ac:dyDescent="0.15">
      <c r="A47" s="58"/>
      <c r="B47" s="64" t="s">
        <v>81</v>
      </c>
      <c r="C47" s="64" t="s">
        <v>82</v>
      </c>
      <c r="D47" s="59">
        <v>2200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76">
        <f t="shared" si="30"/>
        <v>0</v>
      </c>
      <c r="AD47" s="76">
        <f t="shared" si="31"/>
        <v>0</v>
      </c>
      <c r="AE47" s="76">
        <f t="shared" si="32"/>
        <v>0</v>
      </c>
      <c r="AF47" s="59">
        <f t="shared" si="33"/>
        <v>0</v>
      </c>
      <c r="AG47" s="59">
        <f t="shared" si="34"/>
        <v>0</v>
      </c>
      <c r="AH47" s="59">
        <f t="shared" si="35"/>
        <v>0</v>
      </c>
      <c r="AI47" s="59">
        <f t="shared" si="36"/>
        <v>0</v>
      </c>
      <c r="AJ47" s="59">
        <f t="shared" si="37"/>
        <v>0</v>
      </c>
      <c r="AK47" s="76">
        <f t="shared" si="38"/>
        <v>0</v>
      </c>
      <c r="AL47" s="59"/>
      <c r="AM47" s="59"/>
      <c r="AN47" s="66"/>
      <c r="AO47" s="62"/>
    </row>
    <row r="48" spans="1:41" ht="22.5" customHeight="1" x14ac:dyDescent="0.15">
      <c r="A48" s="58"/>
      <c r="B48" s="64" t="s">
        <v>83</v>
      </c>
      <c r="C48" s="64" t="s">
        <v>84</v>
      </c>
      <c r="D48" s="59">
        <v>60</v>
      </c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76">
        <f t="shared" si="30"/>
        <v>0</v>
      </c>
      <c r="AD48" s="76">
        <f t="shared" si="31"/>
        <v>0</v>
      </c>
      <c r="AE48" s="76">
        <f t="shared" si="32"/>
        <v>0</v>
      </c>
      <c r="AF48" s="59">
        <f t="shared" si="33"/>
        <v>0</v>
      </c>
      <c r="AG48" s="59">
        <f t="shared" si="34"/>
        <v>0</v>
      </c>
      <c r="AH48" s="59">
        <f t="shared" si="35"/>
        <v>0</v>
      </c>
      <c r="AI48" s="59">
        <f t="shared" si="36"/>
        <v>0</v>
      </c>
      <c r="AJ48" s="59">
        <f t="shared" si="37"/>
        <v>0</v>
      </c>
      <c r="AK48" s="76">
        <f t="shared" si="38"/>
        <v>0</v>
      </c>
      <c r="AL48" s="59"/>
      <c r="AM48" s="59"/>
      <c r="AN48" s="66"/>
      <c r="AO48" s="62"/>
    </row>
    <row r="49" spans="1:41" ht="21.75" customHeight="1" x14ac:dyDescent="0.15">
      <c r="A49" s="58"/>
      <c r="B49" s="64" t="s">
        <v>85</v>
      </c>
      <c r="C49" s="64" t="s">
        <v>84</v>
      </c>
      <c r="D49" s="59">
        <v>11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76">
        <f t="shared" si="30"/>
        <v>0</v>
      </c>
      <c r="AD49" s="76">
        <f t="shared" si="31"/>
        <v>0</v>
      </c>
      <c r="AE49" s="76">
        <f t="shared" si="32"/>
        <v>0</v>
      </c>
      <c r="AF49" s="59">
        <f t="shared" si="33"/>
        <v>0</v>
      </c>
      <c r="AG49" s="59">
        <f t="shared" si="34"/>
        <v>0</v>
      </c>
      <c r="AH49" s="59">
        <f t="shared" si="35"/>
        <v>0</v>
      </c>
      <c r="AI49" s="59">
        <f t="shared" si="36"/>
        <v>0</v>
      </c>
      <c r="AJ49" s="59">
        <f t="shared" si="37"/>
        <v>0</v>
      </c>
      <c r="AK49" s="76">
        <f t="shared" si="38"/>
        <v>0</v>
      </c>
      <c r="AL49" s="59"/>
      <c r="AM49" s="59"/>
      <c r="AN49" s="66"/>
      <c r="AO49" s="62"/>
    </row>
    <row r="50" spans="1:41" ht="23.25" customHeight="1" x14ac:dyDescent="0.15">
      <c r="A50" s="58"/>
      <c r="B50" s="64" t="s">
        <v>86</v>
      </c>
      <c r="C50" s="64" t="s">
        <v>87</v>
      </c>
      <c r="D50" s="59">
        <v>33.1</v>
      </c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76">
        <f t="shared" si="30"/>
        <v>0</v>
      </c>
      <c r="AD50" s="76">
        <f t="shared" si="31"/>
        <v>0</v>
      </c>
      <c r="AE50" s="76">
        <f t="shared" si="32"/>
        <v>0</v>
      </c>
      <c r="AF50" s="59">
        <f t="shared" si="33"/>
        <v>0</v>
      </c>
      <c r="AG50" s="59">
        <f t="shared" si="34"/>
        <v>0</v>
      </c>
      <c r="AH50" s="59">
        <f t="shared" si="35"/>
        <v>0</v>
      </c>
      <c r="AI50" s="59">
        <f t="shared" si="36"/>
        <v>0</v>
      </c>
      <c r="AJ50" s="59">
        <f t="shared" si="37"/>
        <v>0</v>
      </c>
      <c r="AK50" s="76">
        <f t="shared" si="38"/>
        <v>0</v>
      </c>
      <c r="AL50" s="59"/>
      <c r="AM50" s="59"/>
      <c r="AN50" s="66"/>
      <c r="AO50" s="62"/>
    </row>
    <row r="51" spans="1:41" ht="27.75" customHeight="1" x14ac:dyDescent="0.15">
      <c r="A51" s="58"/>
      <c r="B51" s="64" t="s">
        <v>88</v>
      </c>
      <c r="C51" s="64" t="s">
        <v>89</v>
      </c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76">
        <f t="shared" si="30"/>
        <v>0</v>
      </c>
      <c r="AD51" s="76">
        <f t="shared" si="31"/>
        <v>0</v>
      </c>
      <c r="AE51" s="76">
        <f t="shared" si="32"/>
        <v>0</v>
      </c>
      <c r="AF51" s="59">
        <f t="shared" si="33"/>
        <v>0</v>
      </c>
      <c r="AG51" s="59">
        <f t="shared" si="34"/>
        <v>0</v>
      </c>
      <c r="AH51" s="59">
        <f t="shared" si="35"/>
        <v>0</v>
      </c>
      <c r="AI51" s="59">
        <f t="shared" si="36"/>
        <v>0</v>
      </c>
      <c r="AJ51" s="59">
        <f t="shared" si="37"/>
        <v>0</v>
      </c>
      <c r="AK51" s="76">
        <f t="shared" si="38"/>
        <v>0</v>
      </c>
      <c r="AL51" s="59"/>
      <c r="AM51" s="59"/>
      <c r="AN51" s="66"/>
      <c r="AO51" s="62"/>
    </row>
    <row r="52" spans="1:41" ht="31.5" customHeight="1" x14ac:dyDescent="0.15">
      <c r="A52" s="58"/>
      <c r="B52" s="64" t="s">
        <v>90</v>
      </c>
      <c r="C52" s="64" t="s">
        <v>62</v>
      </c>
      <c r="D52" s="59"/>
      <c r="E52" s="59"/>
      <c r="F52" s="59"/>
      <c r="G52" s="59"/>
      <c r="H52" s="59"/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76">
        <f t="shared" si="30"/>
        <v>0</v>
      </c>
      <c r="AD52" s="76">
        <f t="shared" si="31"/>
        <v>0</v>
      </c>
      <c r="AE52" s="76">
        <f t="shared" si="32"/>
        <v>0</v>
      </c>
      <c r="AF52" s="59">
        <f t="shared" si="33"/>
        <v>0</v>
      </c>
      <c r="AG52" s="59">
        <f t="shared" si="34"/>
        <v>0</v>
      </c>
      <c r="AH52" s="59">
        <f t="shared" si="35"/>
        <v>0</v>
      </c>
      <c r="AI52" s="59">
        <f t="shared" si="36"/>
        <v>0</v>
      </c>
      <c r="AJ52" s="59">
        <f t="shared" si="37"/>
        <v>0</v>
      </c>
      <c r="AK52" s="76">
        <f t="shared" si="38"/>
        <v>0</v>
      </c>
      <c r="AL52" s="59"/>
      <c r="AM52" s="59"/>
      <c r="AN52" s="66"/>
      <c r="AO52" s="62"/>
    </row>
    <row r="53" spans="1:41" ht="21" customHeight="1" x14ac:dyDescent="0.15">
      <c r="A53" s="58"/>
      <c r="B53" s="64" t="s">
        <v>91</v>
      </c>
      <c r="C53" s="64" t="s">
        <v>92</v>
      </c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76">
        <f t="shared" si="30"/>
        <v>0</v>
      </c>
      <c r="AD53" s="76">
        <f t="shared" si="31"/>
        <v>0</v>
      </c>
      <c r="AE53" s="76">
        <f t="shared" si="32"/>
        <v>0</v>
      </c>
      <c r="AF53" s="59">
        <f t="shared" si="33"/>
        <v>0</v>
      </c>
      <c r="AG53" s="59">
        <f t="shared" si="34"/>
        <v>0</v>
      </c>
      <c r="AH53" s="59">
        <f t="shared" si="35"/>
        <v>0</v>
      </c>
      <c r="AI53" s="59">
        <f t="shared" si="36"/>
        <v>0</v>
      </c>
      <c r="AJ53" s="59">
        <f t="shared" si="37"/>
        <v>0</v>
      </c>
      <c r="AK53" s="76">
        <f t="shared" si="38"/>
        <v>0</v>
      </c>
      <c r="AL53" s="59"/>
      <c r="AM53" s="59"/>
      <c r="AN53" s="66"/>
      <c r="AO53" s="62"/>
    </row>
    <row r="54" spans="1:41" ht="22.5" customHeight="1" x14ac:dyDescent="0.15">
      <c r="A54" s="58"/>
      <c r="B54" s="64" t="s">
        <v>93</v>
      </c>
      <c r="C54" s="64" t="s">
        <v>94</v>
      </c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76">
        <f t="shared" si="30"/>
        <v>0</v>
      </c>
      <c r="AD54" s="76">
        <f t="shared" si="31"/>
        <v>0</v>
      </c>
      <c r="AE54" s="76">
        <f t="shared" si="32"/>
        <v>0</v>
      </c>
      <c r="AF54" s="59">
        <f t="shared" si="33"/>
        <v>0</v>
      </c>
      <c r="AG54" s="59">
        <f t="shared" si="34"/>
        <v>0</v>
      </c>
      <c r="AH54" s="59">
        <f t="shared" si="35"/>
        <v>0</v>
      </c>
      <c r="AI54" s="59">
        <f t="shared" si="36"/>
        <v>0</v>
      </c>
      <c r="AJ54" s="59">
        <f t="shared" si="37"/>
        <v>0</v>
      </c>
      <c r="AK54" s="76">
        <f t="shared" si="38"/>
        <v>0</v>
      </c>
      <c r="AL54" s="59"/>
      <c r="AM54" s="59"/>
      <c r="AN54" s="66"/>
      <c r="AO54" s="62"/>
    </row>
    <row r="55" spans="1:41" ht="22.5" customHeight="1" x14ac:dyDescent="0.15">
      <c r="A55" s="58"/>
      <c r="B55" s="64" t="s">
        <v>95</v>
      </c>
      <c r="C55" s="64" t="s">
        <v>92</v>
      </c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76">
        <f t="shared" si="30"/>
        <v>0</v>
      </c>
      <c r="AD55" s="76">
        <f t="shared" si="31"/>
        <v>0</v>
      </c>
      <c r="AE55" s="76">
        <f t="shared" si="32"/>
        <v>0</v>
      </c>
      <c r="AF55" s="59">
        <f t="shared" si="33"/>
        <v>0</v>
      </c>
      <c r="AG55" s="59">
        <f t="shared" si="34"/>
        <v>0</v>
      </c>
      <c r="AH55" s="59">
        <f t="shared" si="35"/>
        <v>0</v>
      </c>
      <c r="AI55" s="59">
        <f t="shared" si="36"/>
        <v>0</v>
      </c>
      <c r="AJ55" s="59">
        <f t="shared" si="37"/>
        <v>0</v>
      </c>
      <c r="AK55" s="76">
        <f t="shared" si="38"/>
        <v>0</v>
      </c>
      <c r="AL55" s="59"/>
      <c r="AM55" s="59"/>
      <c r="AN55" s="66"/>
      <c r="AO55" s="62"/>
    </row>
    <row r="56" spans="1:41" ht="27.75" customHeight="1" x14ac:dyDescent="0.15">
      <c r="A56" s="58"/>
      <c r="B56" s="64" t="s">
        <v>96</v>
      </c>
      <c r="C56" s="64" t="s">
        <v>97</v>
      </c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76">
        <f t="shared" si="30"/>
        <v>0</v>
      </c>
      <c r="AD56" s="76">
        <f t="shared" si="31"/>
        <v>0</v>
      </c>
      <c r="AE56" s="76">
        <f t="shared" si="32"/>
        <v>0</v>
      </c>
      <c r="AF56" s="59">
        <f t="shared" si="33"/>
        <v>0</v>
      </c>
      <c r="AG56" s="59">
        <f t="shared" si="34"/>
        <v>0</v>
      </c>
      <c r="AH56" s="59">
        <f t="shared" si="35"/>
        <v>0</v>
      </c>
      <c r="AI56" s="59">
        <f t="shared" si="36"/>
        <v>0</v>
      </c>
      <c r="AJ56" s="59">
        <f t="shared" si="37"/>
        <v>0</v>
      </c>
      <c r="AK56" s="76">
        <f t="shared" si="38"/>
        <v>0</v>
      </c>
      <c r="AL56" s="59"/>
      <c r="AM56" s="59"/>
      <c r="AN56" s="66"/>
      <c r="AO56" s="62"/>
    </row>
    <row r="57" spans="1:41" ht="18" customHeight="1" x14ac:dyDescent="0.15">
      <c r="A57" s="58"/>
      <c r="B57" s="64" t="s">
        <v>98</v>
      </c>
      <c r="C57" s="64" t="s">
        <v>82</v>
      </c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76">
        <f t="shared" si="30"/>
        <v>0</v>
      </c>
      <c r="AD57" s="76">
        <f t="shared" si="31"/>
        <v>0</v>
      </c>
      <c r="AE57" s="76">
        <f t="shared" si="32"/>
        <v>0</v>
      </c>
      <c r="AF57" s="59">
        <f t="shared" si="33"/>
        <v>0</v>
      </c>
      <c r="AG57" s="59">
        <f t="shared" si="34"/>
        <v>0</v>
      </c>
      <c r="AH57" s="59">
        <f t="shared" si="35"/>
        <v>0</v>
      </c>
      <c r="AI57" s="59">
        <f t="shared" si="36"/>
        <v>0</v>
      </c>
      <c r="AJ57" s="59">
        <f t="shared" si="37"/>
        <v>0</v>
      </c>
      <c r="AK57" s="76">
        <f t="shared" si="38"/>
        <v>0</v>
      </c>
      <c r="AL57" s="59"/>
      <c r="AM57" s="59"/>
      <c r="AN57" s="66"/>
      <c r="AO57" s="62"/>
    </row>
    <row r="58" spans="1:41" ht="18.75" customHeight="1" x14ac:dyDescent="0.15">
      <c r="A58" s="58"/>
      <c r="B58" s="64" t="s">
        <v>99</v>
      </c>
      <c r="C58" s="64" t="s">
        <v>82</v>
      </c>
      <c r="D58" s="59"/>
      <c r="E58" s="59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  <c r="T58" s="59"/>
      <c r="U58" s="59"/>
      <c r="V58" s="59"/>
      <c r="W58" s="59"/>
      <c r="X58" s="59"/>
      <c r="Y58" s="59"/>
      <c r="Z58" s="59"/>
      <c r="AA58" s="59"/>
      <c r="AB58" s="59"/>
      <c r="AC58" s="76">
        <f t="shared" si="30"/>
        <v>0</v>
      </c>
      <c r="AD58" s="76">
        <f t="shared" si="31"/>
        <v>0</v>
      </c>
      <c r="AE58" s="76">
        <f t="shared" si="32"/>
        <v>0</v>
      </c>
      <c r="AF58" s="59">
        <f t="shared" si="33"/>
        <v>0</v>
      </c>
      <c r="AG58" s="59">
        <f t="shared" si="34"/>
        <v>0</v>
      </c>
      <c r="AH58" s="59">
        <f t="shared" si="35"/>
        <v>0</v>
      </c>
      <c r="AI58" s="59">
        <f t="shared" si="36"/>
        <v>0</v>
      </c>
      <c r="AJ58" s="59">
        <f t="shared" si="37"/>
        <v>0</v>
      </c>
      <c r="AK58" s="76">
        <f t="shared" si="38"/>
        <v>0</v>
      </c>
      <c r="AL58" s="59"/>
      <c r="AM58" s="59"/>
      <c r="AN58" s="66"/>
      <c r="AO58" s="62"/>
    </row>
    <row r="59" spans="1:41" ht="20.25" customHeight="1" x14ac:dyDescent="0.15">
      <c r="A59" s="58"/>
      <c r="B59" s="64" t="s">
        <v>100</v>
      </c>
      <c r="C59" s="64" t="s">
        <v>82</v>
      </c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76">
        <f t="shared" si="30"/>
        <v>0</v>
      </c>
      <c r="AD59" s="76">
        <f t="shared" si="31"/>
        <v>0</v>
      </c>
      <c r="AE59" s="76">
        <f t="shared" si="32"/>
        <v>0</v>
      </c>
      <c r="AF59" s="59">
        <f t="shared" si="33"/>
        <v>0</v>
      </c>
      <c r="AG59" s="59">
        <f t="shared" si="34"/>
        <v>0</v>
      </c>
      <c r="AH59" s="59">
        <f t="shared" si="35"/>
        <v>0</v>
      </c>
      <c r="AI59" s="59">
        <f t="shared" si="36"/>
        <v>0</v>
      </c>
      <c r="AJ59" s="59">
        <f t="shared" si="37"/>
        <v>0</v>
      </c>
      <c r="AK59" s="76">
        <f t="shared" si="38"/>
        <v>0</v>
      </c>
      <c r="AL59" s="59"/>
      <c r="AM59" s="59"/>
      <c r="AN59" s="66"/>
      <c r="AO59" s="62"/>
    </row>
    <row r="60" spans="1:41" ht="21" customHeight="1" x14ac:dyDescent="0.15">
      <c r="A60" s="58"/>
      <c r="B60" s="64" t="s">
        <v>101</v>
      </c>
      <c r="C60" s="64" t="s">
        <v>102</v>
      </c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76">
        <f t="shared" si="30"/>
        <v>0</v>
      </c>
      <c r="AD60" s="76">
        <f t="shared" si="31"/>
        <v>0</v>
      </c>
      <c r="AE60" s="76">
        <f t="shared" si="32"/>
        <v>0</v>
      </c>
      <c r="AF60" s="59">
        <f t="shared" si="33"/>
        <v>0</v>
      </c>
      <c r="AG60" s="59">
        <f t="shared" si="34"/>
        <v>0</v>
      </c>
      <c r="AH60" s="59">
        <f t="shared" si="35"/>
        <v>0</v>
      </c>
      <c r="AI60" s="59">
        <f t="shared" si="36"/>
        <v>0</v>
      </c>
      <c r="AJ60" s="59">
        <f t="shared" si="37"/>
        <v>0</v>
      </c>
      <c r="AK60" s="76">
        <f t="shared" si="38"/>
        <v>0</v>
      </c>
      <c r="AL60" s="59"/>
      <c r="AM60" s="59"/>
      <c r="AN60" s="66"/>
      <c r="AO60" s="62"/>
    </row>
    <row r="61" spans="1:41" ht="24.75" customHeight="1" x14ac:dyDescent="0.15">
      <c r="A61" s="58">
        <v>4213</v>
      </c>
      <c r="B61" s="48" t="s">
        <v>103</v>
      </c>
      <c r="C61" s="64" t="s">
        <v>62</v>
      </c>
      <c r="D61" s="59">
        <f t="shared" ref="D61:AM61" si="87">D62+D64</f>
        <v>30</v>
      </c>
      <c r="E61" s="59">
        <f t="shared" si="87"/>
        <v>0</v>
      </c>
      <c r="F61" s="59">
        <f t="shared" si="87"/>
        <v>22.1</v>
      </c>
      <c r="G61" s="59">
        <f t="shared" si="87"/>
        <v>0</v>
      </c>
      <c r="H61" s="59">
        <f t="shared" si="87"/>
        <v>30</v>
      </c>
      <c r="I61" s="59">
        <f t="shared" si="87"/>
        <v>0</v>
      </c>
      <c r="J61" s="59">
        <f t="shared" si="87"/>
        <v>0</v>
      </c>
      <c r="K61" s="59">
        <f t="shared" si="87"/>
        <v>0</v>
      </c>
      <c r="L61" s="59">
        <f>L62+L64</f>
        <v>0</v>
      </c>
      <c r="M61" s="59">
        <f t="shared" si="87"/>
        <v>0</v>
      </c>
      <c r="N61" s="59">
        <f t="shared" si="87"/>
        <v>15</v>
      </c>
      <c r="O61" s="59">
        <f t="shared" si="87"/>
        <v>15</v>
      </c>
      <c r="P61" s="59">
        <f t="shared" ref="P61" si="88">P62+P64</f>
        <v>30</v>
      </c>
      <c r="Q61" s="59">
        <f t="shared" si="87"/>
        <v>0</v>
      </c>
      <c r="R61" s="59">
        <f t="shared" ref="R61:T61" si="89">R62+R64</f>
        <v>15</v>
      </c>
      <c r="S61" s="59">
        <f t="shared" si="89"/>
        <v>15</v>
      </c>
      <c r="T61" s="59">
        <f t="shared" si="89"/>
        <v>30</v>
      </c>
      <c r="U61" s="59">
        <f t="shared" si="87"/>
        <v>0</v>
      </c>
      <c r="V61" s="59">
        <f t="shared" ref="V61:X61" si="90">V62+V64</f>
        <v>15</v>
      </c>
      <c r="W61" s="59">
        <f t="shared" si="90"/>
        <v>15</v>
      </c>
      <c r="X61" s="59">
        <f t="shared" si="90"/>
        <v>30</v>
      </c>
      <c r="Y61" s="59">
        <f t="shared" si="87"/>
        <v>0</v>
      </c>
      <c r="Z61" s="59">
        <f t="shared" si="87"/>
        <v>0</v>
      </c>
      <c r="AA61" s="59">
        <f t="shared" si="87"/>
        <v>0</v>
      </c>
      <c r="AB61" s="59">
        <f t="shared" si="87"/>
        <v>0</v>
      </c>
      <c r="AC61" s="76">
        <f t="shared" si="30"/>
        <v>15</v>
      </c>
      <c r="AD61" s="76">
        <f t="shared" si="31"/>
        <v>15</v>
      </c>
      <c r="AE61" s="76">
        <f t="shared" si="32"/>
        <v>30</v>
      </c>
      <c r="AF61" s="59">
        <f t="shared" si="33"/>
        <v>7.5</v>
      </c>
      <c r="AG61" s="59">
        <f t="shared" si="34"/>
        <v>7.5</v>
      </c>
      <c r="AH61" s="59">
        <f t="shared" si="35"/>
        <v>15</v>
      </c>
      <c r="AI61" s="59">
        <f t="shared" si="36"/>
        <v>22.5</v>
      </c>
      <c r="AJ61" s="59">
        <f t="shared" si="37"/>
        <v>7.5</v>
      </c>
      <c r="AK61" s="76">
        <f t="shared" si="38"/>
        <v>30</v>
      </c>
      <c r="AL61" s="59">
        <f t="shared" si="87"/>
        <v>0</v>
      </c>
      <c r="AM61" s="59">
        <f t="shared" si="87"/>
        <v>0</v>
      </c>
      <c r="AN61" s="66">
        <f>AN62+AN64</f>
        <v>0</v>
      </c>
      <c r="AO61" s="62"/>
    </row>
    <row r="62" spans="1:41" ht="22.5" customHeight="1" x14ac:dyDescent="0.15">
      <c r="A62" s="58"/>
      <c r="B62" s="64" t="s">
        <v>104</v>
      </c>
      <c r="C62" s="64" t="s">
        <v>62</v>
      </c>
      <c r="D62" s="59">
        <v>30</v>
      </c>
      <c r="E62" s="59"/>
      <c r="F62" s="59">
        <v>22.1</v>
      </c>
      <c r="G62" s="59"/>
      <c r="H62" s="59" t="s">
        <v>287</v>
      </c>
      <c r="I62" s="59"/>
      <c r="J62" s="59"/>
      <c r="K62" s="59"/>
      <c r="L62" s="59"/>
      <c r="M62" s="59"/>
      <c r="N62" s="59">
        <f t="shared" ref="N62" si="91">P62*0.5</f>
        <v>15</v>
      </c>
      <c r="O62" s="59">
        <f t="shared" si="65"/>
        <v>15</v>
      </c>
      <c r="P62" s="59">
        <v>30</v>
      </c>
      <c r="Q62" s="59"/>
      <c r="R62" s="59">
        <f t="shared" ref="R62" si="92">T62*0.5</f>
        <v>15</v>
      </c>
      <c r="S62" s="59">
        <f t="shared" ref="S62" si="93">T62-R62</f>
        <v>15</v>
      </c>
      <c r="T62" s="59">
        <v>30</v>
      </c>
      <c r="U62" s="59"/>
      <c r="V62" s="59">
        <f t="shared" ref="V62" si="94">X62*0.5</f>
        <v>15</v>
      </c>
      <c r="W62" s="59">
        <f t="shared" ref="W62" si="95">X62-V62</f>
        <v>15</v>
      </c>
      <c r="X62" s="59">
        <v>30</v>
      </c>
      <c r="Y62" s="59"/>
      <c r="Z62" s="59"/>
      <c r="AA62" s="59"/>
      <c r="AB62" s="59"/>
      <c r="AC62" s="76">
        <f t="shared" si="30"/>
        <v>15</v>
      </c>
      <c r="AD62" s="76">
        <f t="shared" si="31"/>
        <v>15</v>
      </c>
      <c r="AE62" s="76">
        <f t="shared" si="32"/>
        <v>30</v>
      </c>
      <c r="AF62" s="59">
        <f t="shared" si="33"/>
        <v>7.5</v>
      </c>
      <c r="AG62" s="59">
        <f t="shared" si="34"/>
        <v>7.5</v>
      </c>
      <c r="AH62" s="59">
        <f t="shared" si="35"/>
        <v>15</v>
      </c>
      <c r="AI62" s="59">
        <f t="shared" si="36"/>
        <v>22.5</v>
      </c>
      <c r="AJ62" s="59">
        <f t="shared" si="37"/>
        <v>7.5</v>
      </c>
      <c r="AK62" s="76">
        <f t="shared" si="38"/>
        <v>30</v>
      </c>
      <c r="AL62" s="59"/>
      <c r="AM62" s="59"/>
      <c r="AN62" s="66"/>
      <c r="AO62" s="62"/>
    </row>
    <row r="63" spans="1:41" ht="18.75" customHeight="1" x14ac:dyDescent="0.15">
      <c r="A63" s="58"/>
      <c r="B63" s="64" t="s">
        <v>105</v>
      </c>
      <c r="C63" s="64" t="s">
        <v>92</v>
      </c>
      <c r="D63" s="59"/>
      <c r="E63" s="59"/>
      <c r="F63" s="59"/>
      <c r="G63" s="59"/>
      <c r="H63" s="59"/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  <c r="T63" s="59"/>
      <c r="U63" s="59"/>
      <c r="V63" s="59"/>
      <c r="W63" s="59"/>
      <c r="X63" s="59"/>
      <c r="Y63" s="59"/>
      <c r="Z63" s="59"/>
      <c r="AA63" s="59"/>
      <c r="AB63" s="59"/>
      <c r="AC63" s="76">
        <f t="shared" si="30"/>
        <v>0</v>
      </c>
      <c r="AD63" s="76">
        <f t="shared" si="31"/>
        <v>0</v>
      </c>
      <c r="AE63" s="76">
        <f t="shared" si="32"/>
        <v>0</v>
      </c>
      <c r="AF63" s="59">
        <f t="shared" si="33"/>
        <v>0</v>
      </c>
      <c r="AG63" s="59">
        <f t="shared" si="34"/>
        <v>0</v>
      </c>
      <c r="AH63" s="59">
        <f t="shared" si="35"/>
        <v>0</v>
      </c>
      <c r="AI63" s="59">
        <f t="shared" si="36"/>
        <v>0</v>
      </c>
      <c r="AJ63" s="59">
        <f t="shared" si="37"/>
        <v>0</v>
      </c>
      <c r="AK63" s="76">
        <f t="shared" si="38"/>
        <v>0</v>
      </c>
      <c r="AL63" s="59"/>
      <c r="AM63" s="59"/>
      <c r="AN63" s="66"/>
      <c r="AO63" s="62"/>
    </row>
    <row r="64" spans="1:41" ht="18.75" customHeight="1" x14ac:dyDescent="0.15">
      <c r="A64" s="58"/>
      <c r="B64" s="64" t="s">
        <v>106</v>
      </c>
      <c r="C64" s="64" t="s">
        <v>62</v>
      </c>
      <c r="D64" s="59"/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76">
        <f t="shared" si="30"/>
        <v>0</v>
      </c>
      <c r="AD64" s="76">
        <f t="shared" si="31"/>
        <v>0</v>
      </c>
      <c r="AE64" s="76">
        <f t="shared" si="32"/>
        <v>0</v>
      </c>
      <c r="AF64" s="59">
        <f t="shared" si="33"/>
        <v>0</v>
      </c>
      <c r="AG64" s="59">
        <f t="shared" si="34"/>
        <v>0</v>
      </c>
      <c r="AH64" s="59">
        <f t="shared" si="35"/>
        <v>0</v>
      </c>
      <c r="AI64" s="59">
        <f t="shared" si="36"/>
        <v>0</v>
      </c>
      <c r="AJ64" s="59">
        <f t="shared" si="37"/>
        <v>0</v>
      </c>
      <c r="AK64" s="76">
        <f t="shared" si="38"/>
        <v>0</v>
      </c>
      <c r="AL64" s="59"/>
      <c r="AM64" s="59"/>
      <c r="AN64" s="66"/>
      <c r="AO64" s="62"/>
    </row>
    <row r="65" spans="1:41" ht="24" customHeight="1" x14ac:dyDescent="0.15">
      <c r="A65" s="58">
        <v>4214</v>
      </c>
      <c r="B65" s="48" t="s">
        <v>107</v>
      </c>
      <c r="C65" s="64" t="s">
        <v>62</v>
      </c>
      <c r="D65" s="59">
        <f t="shared" ref="D65:AM65" si="96">D66+D67+D68+D69+D70+D71+D72+D73</f>
        <v>560.20000000000005</v>
      </c>
      <c r="E65" s="59">
        <f t="shared" si="96"/>
        <v>0</v>
      </c>
      <c r="F65" s="59">
        <f t="shared" si="96"/>
        <v>506.1</v>
      </c>
      <c r="G65" s="59">
        <f t="shared" si="96"/>
        <v>0</v>
      </c>
      <c r="H65" s="59">
        <f t="shared" si="96"/>
        <v>1000</v>
      </c>
      <c r="I65" s="59">
        <f t="shared" si="96"/>
        <v>0</v>
      </c>
      <c r="J65" s="59">
        <f t="shared" si="96"/>
        <v>0</v>
      </c>
      <c r="K65" s="59">
        <f t="shared" si="96"/>
        <v>0</v>
      </c>
      <c r="L65" s="59">
        <f>L66+L67+L68+L69+L70+L71+L72+L73</f>
        <v>0</v>
      </c>
      <c r="M65" s="59">
        <f t="shared" si="96"/>
        <v>0</v>
      </c>
      <c r="N65" s="59">
        <f t="shared" si="96"/>
        <v>380</v>
      </c>
      <c r="O65" s="59">
        <f t="shared" si="96"/>
        <v>380</v>
      </c>
      <c r="P65" s="59">
        <f t="shared" ref="P65" si="97">P66+P67+P68+P69+P70+P71+P72+P73</f>
        <v>760</v>
      </c>
      <c r="Q65" s="59">
        <f t="shared" si="96"/>
        <v>0</v>
      </c>
      <c r="R65" s="59">
        <f t="shared" ref="R65:T65" si="98">R66+R67+R68+R69+R70+R71+R72+R73</f>
        <v>380</v>
      </c>
      <c r="S65" s="59">
        <f t="shared" si="98"/>
        <v>380</v>
      </c>
      <c r="T65" s="59">
        <f t="shared" si="98"/>
        <v>760</v>
      </c>
      <c r="U65" s="59">
        <f t="shared" si="96"/>
        <v>0</v>
      </c>
      <c r="V65" s="59">
        <f t="shared" ref="V65:X65" si="99">V66+V67+V68+V69+V70+V71+V72+V73</f>
        <v>380</v>
      </c>
      <c r="W65" s="59">
        <f t="shared" si="99"/>
        <v>380</v>
      </c>
      <c r="X65" s="59">
        <f t="shared" si="99"/>
        <v>760</v>
      </c>
      <c r="Y65" s="59">
        <f t="shared" si="96"/>
        <v>0</v>
      </c>
      <c r="Z65" s="59">
        <f t="shared" si="96"/>
        <v>0</v>
      </c>
      <c r="AA65" s="59">
        <f t="shared" si="96"/>
        <v>0</v>
      </c>
      <c r="AB65" s="59">
        <f t="shared" si="96"/>
        <v>0</v>
      </c>
      <c r="AC65" s="76">
        <f t="shared" si="30"/>
        <v>380</v>
      </c>
      <c r="AD65" s="76">
        <f t="shared" si="31"/>
        <v>380</v>
      </c>
      <c r="AE65" s="76">
        <f t="shared" si="32"/>
        <v>760</v>
      </c>
      <c r="AF65" s="59">
        <f t="shared" si="33"/>
        <v>190</v>
      </c>
      <c r="AG65" s="59">
        <f t="shared" si="34"/>
        <v>190</v>
      </c>
      <c r="AH65" s="59">
        <f t="shared" si="35"/>
        <v>380</v>
      </c>
      <c r="AI65" s="59">
        <f t="shared" si="36"/>
        <v>570</v>
      </c>
      <c r="AJ65" s="59">
        <f t="shared" si="37"/>
        <v>190</v>
      </c>
      <c r="AK65" s="76">
        <f t="shared" si="38"/>
        <v>760</v>
      </c>
      <c r="AL65" s="59">
        <f t="shared" si="96"/>
        <v>0</v>
      </c>
      <c r="AM65" s="59">
        <f t="shared" si="96"/>
        <v>0</v>
      </c>
      <c r="AN65" s="66">
        <f>AN66+AN67+AN68+AN69+AN70+AN71+AN72+AN73</f>
        <v>0</v>
      </c>
      <c r="AO65" s="62"/>
    </row>
    <row r="66" spans="1:41" ht="24" customHeight="1" x14ac:dyDescent="0.15">
      <c r="A66" s="58"/>
      <c r="B66" s="48" t="s">
        <v>108</v>
      </c>
      <c r="C66" s="64" t="s">
        <v>62</v>
      </c>
      <c r="D66" s="59">
        <v>251</v>
      </c>
      <c r="E66" s="59"/>
      <c r="F66" s="59">
        <v>506.1</v>
      </c>
      <c r="G66" s="59"/>
      <c r="H66" s="59">
        <v>360</v>
      </c>
      <c r="I66" s="59"/>
      <c r="J66" s="59"/>
      <c r="K66" s="59"/>
      <c r="L66" s="59"/>
      <c r="M66" s="59"/>
      <c r="N66" s="59">
        <f t="shared" ref="N66" si="100">P66*0.5</f>
        <v>180</v>
      </c>
      <c r="O66" s="59">
        <f t="shared" ref="O66" si="101">P66-N66</f>
        <v>180</v>
      </c>
      <c r="P66" s="59">
        <v>360</v>
      </c>
      <c r="Q66" s="59"/>
      <c r="R66" s="59">
        <f t="shared" ref="R66" si="102">T66*0.5</f>
        <v>180</v>
      </c>
      <c r="S66" s="59">
        <f t="shared" ref="S66" si="103">T66-R66</f>
        <v>180</v>
      </c>
      <c r="T66" s="59">
        <v>360</v>
      </c>
      <c r="U66" s="59"/>
      <c r="V66" s="59">
        <f t="shared" ref="V66" si="104">X66*0.5</f>
        <v>180</v>
      </c>
      <c r="W66" s="59">
        <f t="shared" ref="W66" si="105">X66-V66</f>
        <v>180</v>
      </c>
      <c r="X66" s="59">
        <v>360</v>
      </c>
      <c r="Y66" s="59"/>
      <c r="Z66" s="59"/>
      <c r="AA66" s="59"/>
      <c r="AB66" s="59"/>
      <c r="AC66" s="76">
        <f t="shared" si="30"/>
        <v>180</v>
      </c>
      <c r="AD66" s="76">
        <f t="shared" si="31"/>
        <v>180</v>
      </c>
      <c r="AE66" s="76">
        <f t="shared" si="32"/>
        <v>360</v>
      </c>
      <c r="AF66" s="59">
        <f t="shared" si="33"/>
        <v>90</v>
      </c>
      <c r="AG66" s="59">
        <f t="shared" si="34"/>
        <v>90</v>
      </c>
      <c r="AH66" s="59">
        <f t="shared" si="35"/>
        <v>180</v>
      </c>
      <c r="AI66" s="59">
        <f t="shared" si="36"/>
        <v>270</v>
      </c>
      <c r="AJ66" s="59">
        <f t="shared" si="37"/>
        <v>90</v>
      </c>
      <c r="AK66" s="76">
        <f t="shared" si="38"/>
        <v>360</v>
      </c>
      <c r="AL66" s="59"/>
      <c r="AM66" s="59"/>
      <c r="AN66" s="66"/>
      <c r="AO66" s="62"/>
    </row>
    <row r="67" spans="1:41" ht="24" customHeight="1" x14ac:dyDescent="0.15">
      <c r="A67" s="58"/>
      <c r="B67" s="48" t="s">
        <v>109</v>
      </c>
      <c r="C67" s="64" t="s">
        <v>62</v>
      </c>
      <c r="D67" s="59"/>
      <c r="E67" s="59"/>
      <c r="F67" s="59"/>
      <c r="G67" s="59"/>
      <c r="H67" s="59">
        <v>240</v>
      </c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  <c r="T67" s="59"/>
      <c r="U67" s="59"/>
      <c r="V67" s="59"/>
      <c r="W67" s="59"/>
      <c r="X67" s="59"/>
      <c r="Y67" s="59"/>
      <c r="Z67" s="59"/>
      <c r="AA67" s="59"/>
      <c r="AB67" s="59"/>
      <c r="AC67" s="76">
        <f t="shared" si="30"/>
        <v>0</v>
      </c>
      <c r="AD67" s="76">
        <f t="shared" si="31"/>
        <v>0</v>
      </c>
      <c r="AE67" s="76">
        <f t="shared" si="32"/>
        <v>0</v>
      </c>
      <c r="AF67" s="59">
        <f t="shared" si="33"/>
        <v>0</v>
      </c>
      <c r="AG67" s="59">
        <f t="shared" si="34"/>
        <v>0</v>
      </c>
      <c r="AH67" s="59">
        <f t="shared" si="35"/>
        <v>0</v>
      </c>
      <c r="AI67" s="59">
        <f t="shared" si="36"/>
        <v>0</v>
      </c>
      <c r="AJ67" s="59">
        <f t="shared" si="37"/>
        <v>0</v>
      </c>
      <c r="AK67" s="76">
        <f t="shared" si="38"/>
        <v>0</v>
      </c>
      <c r="AL67" s="59"/>
      <c r="AM67" s="59"/>
      <c r="AN67" s="66"/>
      <c r="AO67" s="62"/>
    </row>
    <row r="68" spans="1:41" ht="20.25" customHeight="1" x14ac:dyDescent="0.15">
      <c r="A68" s="58"/>
      <c r="B68" s="64" t="s">
        <v>110</v>
      </c>
      <c r="C68" s="64" t="s">
        <v>62</v>
      </c>
      <c r="D68" s="59"/>
      <c r="E68" s="59"/>
      <c r="F68" s="59"/>
      <c r="G68" s="59"/>
      <c r="H68" s="59"/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  <c r="T68" s="59"/>
      <c r="U68" s="59"/>
      <c r="V68" s="59"/>
      <c r="W68" s="59"/>
      <c r="X68" s="59"/>
      <c r="Y68" s="59"/>
      <c r="Z68" s="59"/>
      <c r="AA68" s="59"/>
      <c r="AB68" s="59"/>
      <c r="AC68" s="76">
        <f t="shared" si="30"/>
        <v>0</v>
      </c>
      <c r="AD68" s="76">
        <f t="shared" si="31"/>
        <v>0</v>
      </c>
      <c r="AE68" s="76">
        <f t="shared" si="32"/>
        <v>0</v>
      </c>
      <c r="AF68" s="59">
        <f t="shared" si="33"/>
        <v>0</v>
      </c>
      <c r="AG68" s="59">
        <f t="shared" si="34"/>
        <v>0</v>
      </c>
      <c r="AH68" s="59">
        <f t="shared" si="35"/>
        <v>0</v>
      </c>
      <c r="AI68" s="59">
        <f t="shared" si="36"/>
        <v>0</v>
      </c>
      <c r="AJ68" s="59">
        <f t="shared" si="37"/>
        <v>0</v>
      </c>
      <c r="AK68" s="76">
        <f t="shared" si="38"/>
        <v>0</v>
      </c>
      <c r="AL68" s="59"/>
      <c r="AM68" s="59"/>
      <c r="AN68" s="66"/>
      <c r="AO68" s="62"/>
    </row>
    <row r="69" spans="1:41" ht="20.25" customHeight="1" x14ac:dyDescent="0.15">
      <c r="A69" s="58"/>
      <c r="B69" s="64" t="s">
        <v>111</v>
      </c>
      <c r="C69" s="64" t="s">
        <v>62</v>
      </c>
      <c r="D69" s="59"/>
      <c r="E69" s="59"/>
      <c r="F69" s="59"/>
      <c r="G69" s="59"/>
      <c r="H69" s="59"/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  <c r="T69" s="59"/>
      <c r="U69" s="59"/>
      <c r="V69" s="59"/>
      <c r="W69" s="59"/>
      <c r="X69" s="59"/>
      <c r="Y69" s="59"/>
      <c r="Z69" s="59"/>
      <c r="AA69" s="59"/>
      <c r="AB69" s="59"/>
      <c r="AC69" s="76">
        <f t="shared" si="30"/>
        <v>0</v>
      </c>
      <c r="AD69" s="76">
        <f t="shared" si="31"/>
        <v>0</v>
      </c>
      <c r="AE69" s="76">
        <f t="shared" si="32"/>
        <v>0</v>
      </c>
      <c r="AF69" s="59">
        <f t="shared" si="33"/>
        <v>0</v>
      </c>
      <c r="AG69" s="59">
        <f t="shared" si="34"/>
        <v>0</v>
      </c>
      <c r="AH69" s="59">
        <f t="shared" si="35"/>
        <v>0</v>
      </c>
      <c r="AI69" s="59">
        <f t="shared" si="36"/>
        <v>0</v>
      </c>
      <c r="AJ69" s="59">
        <f t="shared" si="37"/>
        <v>0</v>
      </c>
      <c r="AK69" s="76">
        <f t="shared" si="38"/>
        <v>0</v>
      </c>
      <c r="AL69" s="59"/>
      <c r="AM69" s="59"/>
      <c r="AN69" s="66"/>
      <c r="AO69" s="62"/>
    </row>
    <row r="70" spans="1:41" ht="20.25" customHeight="1" x14ac:dyDescent="0.15">
      <c r="A70" s="58"/>
      <c r="B70" s="64" t="s">
        <v>112</v>
      </c>
      <c r="C70" s="64" t="s">
        <v>62</v>
      </c>
      <c r="D70" s="59">
        <v>309.2</v>
      </c>
      <c r="E70" s="59"/>
      <c r="F70" s="59"/>
      <c r="G70" s="59"/>
      <c r="H70" s="59">
        <v>360</v>
      </c>
      <c r="I70" s="59"/>
      <c r="J70" s="59"/>
      <c r="K70" s="59"/>
      <c r="L70" s="59"/>
      <c r="M70" s="59"/>
      <c r="N70" s="59">
        <f t="shared" ref="N70" si="106">P70*0.5</f>
        <v>180</v>
      </c>
      <c r="O70" s="59">
        <f t="shared" ref="O70" si="107">P70-N70</f>
        <v>180</v>
      </c>
      <c r="P70" s="59">
        <v>360</v>
      </c>
      <c r="Q70" s="59"/>
      <c r="R70" s="59">
        <f t="shared" ref="R70" si="108">T70*0.5</f>
        <v>180</v>
      </c>
      <c r="S70" s="59">
        <f t="shared" ref="S70" si="109">T70-R70</f>
        <v>180</v>
      </c>
      <c r="T70" s="59">
        <v>360</v>
      </c>
      <c r="U70" s="59"/>
      <c r="V70" s="59">
        <f t="shared" ref="V70" si="110">X70*0.5</f>
        <v>180</v>
      </c>
      <c r="W70" s="59">
        <f t="shared" ref="W70" si="111">X70-V70</f>
        <v>180</v>
      </c>
      <c r="X70" s="59">
        <v>360</v>
      </c>
      <c r="Y70" s="59"/>
      <c r="Z70" s="59"/>
      <c r="AA70" s="59"/>
      <c r="AB70" s="59"/>
      <c r="AC70" s="76">
        <f t="shared" si="30"/>
        <v>180</v>
      </c>
      <c r="AD70" s="76">
        <f t="shared" si="31"/>
        <v>180</v>
      </c>
      <c r="AE70" s="76">
        <f t="shared" si="32"/>
        <v>360</v>
      </c>
      <c r="AF70" s="59">
        <f t="shared" si="33"/>
        <v>90</v>
      </c>
      <c r="AG70" s="59">
        <f t="shared" si="34"/>
        <v>90</v>
      </c>
      <c r="AH70" s="59">
        <f t="shared" si="35"/>
        <v>180</v>
      </c>
      <c r="AI70" s="59">
        <f t="shared" si="36"/>
        <v>270</v>
      </c>
      <c r="AJ70" s="59">
        <f t="shared" si="37"/>
        <v>90</v>
      </c>
      <c r="AK70" s="76">
        <f t="shared" si="38"/>
        <v>360</v>
      </c>
      <c r="AL70" s="59"/>
      <c r="AM70" s="59"/>
      <c r="AN70" s="66"/>
      <c r="AO70" s="62"/>
    </row>
    <row r="71" spans="1:41" ht="20.25" customHeight="1" x14ac:dyDescent="0.15">
      <c r="A71" s="58"/>
      <c r="B71" s="64" t="s">
        <v>113</v>
      </c>
      <c r="C71" s="64" t="s">
        <v>62</v>
      </c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76">
        <f t="shared" si="30"/>
        <v>0</v>
      </c>
      <c r="AD71" s="76">
        <f t="shared" si="31"/>
        <v>0</v>
      </c>
      <c r="AE71" s="76">
        <f t="shared" si="32"/>
        <v>0</v>
      </c>
      <c r="AF71" s="59">
        <f t="shared" si="33"/>
        <v>0</v>
      </c>
      <c r="AG71" s="59">
        <f t="shared" si="34"/>
        <v>0</v>
      </c>
      <c r="AH71" s="59">
        <f t="shared" si="35"/>
        <v>0</v>
      </c>
      <c r="AI71" s="59">
        <f t="shared" si="36"/>
        <v>0</v>
      </c>
      <c r="AJ71" s="59">
        <f t="shared" si="37"/>
        <v>0</v>
      </c>
      <c r="AK71" s="76">
        <f t="shared" si="38"/>
        <v>0</v>
      </c>
      <c r="AL71" s="59"/>
      <c r="AM71" s="59"/>
      <c r="AN71" s="66"/>
      <c r="AO71" s="62"/>
    </row>
    <row r="72" spans="1:41" ht="21" customHeight="1" x14ac:dyDescent="0.15">
      <c r="A72" s="58"/>
      <c r="B72" s="64" t="s">
        <v>114</v>
      </c>
      <c r="C72" s="64" t="s">
        <v>62</v>
      </c>
      <c r="D72" s="59"/>
      <c r="E72" s="59"/>
      <c r="F72" s="59"/>
      <c r="G72" s="59"/>
      <c r="H72" s="59">
        <v>40</v>
      </c>
      <c r="I72" s="59"/>
      <c r="J72" s="59"/>
      <c r="K72" s="59"/>
      <c r="L72" s="59"/>
      <c r="M72" s="59"/>
      <c r="N72" s="59">
        <f t="shared" ref="N72" si="112">P72*0.5</f>
        <v>20</v>
      </c>
      <c r="O72" s="59">
        <f t="shared" ref="O72" si="113">P72-N72</f>
        <v>20</v>
      </c>
      <c r="P72" s="59">
        <v>40</v>
      </c>
      <c r="Q72" s="59"/>
      <c r="R72" s="59">
        <f t="shared" ref="R72" si="114">T72*0.5</f>
        <v>20</v>
      </c>
      <c r="S72" s="59">
        <f t="shared" ref="S72" si="115">T72-R72</f>
        <v>20</v>
      </c>
      <c r="T72" s="59">
        <v>40</v>
      </c>
      <c r="U72" s="59"/>
      <c r="V72" s="59">
        <f t="shared" ref="V72" si="116">X72*0.5</f>
        <v>20</v>
      </c>
      <c r="W72" s="59">
        <f t="shared" ref="W72" si="117">X72-V72</f>
        <v>20</v>
      </c>
      <c r="X72" s="59">
        <v>40</v>
      </c>
      <c r="Y72" s="59"/>
      <c r="Z72" s="59"/>
      <c r="AA72" s="59"/>
      <c r="AB72" s="59"/>
      <c r="AC72" s="76">
        <f t="shared" si="30"/>
        <v>20</v>
      </c>
      <c r="AD72" s="76">
        <f t="shared" si="31"/>
        <v>20</v>
      </c>
      <c r="AE72" s="76">
        <f t="shared" si="32"/>
        <v>40</v>
      </c>
      <c r="AF72" s="59">
        <f t="shared" si="33"/>
        <v>10</v>
      </c>
      <c r="AG72" s="59">
        <f t="shared" si="34"/>
        <v>10</v>
      </c>
      <c r="AH72" s="59">
        <f t="shared" si="35"/>
        <v>20</v>
      </c>
      <c r="AI72" s="59">
        <f t="shared" si="36"/>
        <v>30</v>
      </c>
      <c r="AJ72" s="59">
        <f t="shared" si="37"/>
        <v>10</v>
      </c>
      <c r="AK72" s="76">
        <f t="shared" si="38"/>
        <v>40</v>
      </c>
      <c r="AL72" s="59"/>
      <c r="AM72" s="59"/>
      <c r="AN72" s="66"/>
      <c r="AO72" s="62"/>
    </row>
    <row r="73" spans="1:41" ht="21" customHeight="1" x14ac:dyDescent="0.15">
      <c r="A73" s="58"/>
      <c r="B73" s="64" t="s">
        <v>115</v>
      </c>
      <c r="C73" s="64" t="s">
        <v>62</v>
      </c>
      <c r="D73" s="59"/>
      <c r="E73" s="59"/>
      <c r="F73" s="59"/>
      <c r="G73" s="59"/>
      <c r="H73" s="59"/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  <c r="T73" s="59"/>
      <c r="U73" s="59"/>
      <c r="V73" s="59"/>
      <c r="W73" s="59"/>
      <c r="X73" s="59"/>
      <c r="Y73" s="59"/>
      <c r="Z73" s="59"/>
      <c r="AA73" s="59"/>
      <c r="AB73" s="59"/>
      <c r="AC73" s="76">
        <f t="shared" si="30"/>
        <v>0</v>
      </c>
      <c r="AD73" s="76">
        <f t="shared" si="31"/>
        <v>0</v>
      </c>
      <c r="AE73" s="76">
        <f t="shared" si="32"/>
        <v>0</v>
      </c>
      <c r="AF73" s="59">
        <f t="shared" si="33"/>
        <v>0</v>
      </c>
      <c r="AG73" s="59">
        <f t="shared" si="34"/>
        <v>0</v>
      </c>
      <c r="AH73" s="59">
        <f t="shared" si="35"/>
        <v>0</v>
      </c>
      <c r="AI73" s="59">
        <f t="shared" si="36"/>
        <v>0</v>
      </c>
      <c r="AJ73" s="59">
        <f t="shared" si="37"/>
        <v>0</v>
      </c>
      <c r="AK73" s="76">
        <f t="shared" si="38"/>
        <v>0</v>
      </c>
      <c r="AL73" s="59"/>
      <c r="AM73" s="59"/>
      <c r="AN73" s="66"/>
      <c r="AO73" s="62"/>
    </row>
    <row r="74" spans="1:41" ht="20.25" customHeight="1" x14ac:dyDescent="0.15">
      <c r="A74" s="58"/>
      <c r="B74" s="64" t="s">
        <v>116</v>
      </c>
      <c r="C74" s="64" t="s">
        <v>84</v>
      </c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76">
        <f t="shared" si="30"/>
        <v>0</v>
      </c>
      <c r="AD74" s="76">
        <f t="shared" si="31"/>
        <v>0</v>
      </c>
      <c r="AE74" s="76">
        <f t="shared" si="32"/>
        <v>0</v>
      </c>
      <c r="AF74" s="59">
        <f t="shared" si="33"/>
        <v>0</v>
      </c>
      <c r="AG74" s="59">
        <f t="shared" si="34"/>
        <v>0</v>
      </c>
      <c r="AH74" s="59">
        <f t="shared" si="35"/>
        <v>0</v>
      </c>
      <c r="AI74" s="59">
        <f t="shared" si="36"/>
        <v>0</v>
      </c>
      <c r="AJ74" s="59">
        <f t="shared" si="37"/>
        <v>0</v>
      </c>
      <c r="AK74" s="76">
        <f t="shared" si="38"/>
        <v>0</v>
      </c>
      <c r="AL74" s="59"/>
      <c r="AM74" s="59"/>
      <c r="AN74" s="66"/>
      <c r="AO74" s="62"/>
    </row>
    <row r="75" spans="1:41" ht="25.5" customHeight="1" x14ac:dyDescent="0.15">
      <c r="A75" s="58">
        <v>4215</v>
      </c>
      <c r="B75" s="48" t="s">
        <v>117</v>
      </c>
      <c r="C75" s="64" t="s">
        <v>62</v>
      </c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  <c r="T75" s="59"/>
      <c r="U75" s="59"/>
      <c r="V75" s="59"/>
      <c r="W75" s="59"/>
      <c r="X75" s="59"/>
      <c r="Y75" s="59"/>
      <c r="Z75" s="59"/>
      <c r="AA75" s="59"/>
      <c r="AB75" s="59"/>
      <c r="AC75" s="76">
        <f t="shared" si="30"/>
        <v>0</v>
      </c>
      <c r="AD75" s="76">
        <f t="shared" si="31"/>
        <v>0</v>
      </c>
      <c r="AE75" s="76">
        <f t="shared" si="32"/>
        <v>0</v>
      </c>
      <c r="AF75" s="59">
        <f t="shared" si="33"/>
        <v>0</v>
      </c>
      <c r="AG75" s="59">
        <f t="shared" si="34"/>
        <v>0</v>
      </c>
      <c r="AH75" s="59">
        <f t="shared" si="35"/>
        <v>0</v>
      </c>
      <c r="AI75" s="59">
        <f t="shared" si="36"/>
        <v>0</v>
      </c>
      <c r="AJ75" s="59">
        <f t="shared" si="37"/>
        <v>0</v>
      </c>
      <c r="AK75" s="76">
        <f t="shared" si="38"/>
        <v>0</v>
      </c>
      <c r="AL75" s="59"/>
      <c r="AM75" s="59"/>
      <c r="AN75" s="66"/>
      <c r="AO75" s="62"/>
    </row>
    <row r="76" spans="1:41" ht="26.25" customHeight="1" x14ac:dyDescent="0.15">
      <c r="A76" s="58">
        <v>4216</v>
      </c>
      <c r="B76" s="48" t="s">
        <v>118</v>
      </c>
      <c r="C76" s="64" t="s">
        <v>62</v>
      </c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76">
        <f t="shared" si="30"/>
        <v>0</v>
      </c>
      <c r="AD76" s="76">
        <f t="shared" si="31"/>
        <v>0</v>
      </c>
      <c r="AE76" s="76">
        <f t="shared" si="32"/>
        <v>0</v>
      </c>
      <c r="AF76" s="59">
        <f t="shared" si="33"/>
        <v>0</v>
      </c>
      <c r="AG76" s="59">
        <f t="shared" si="34"/>
        <v>0</v>
      </c>
      <c r="AH76" s="59">
        <f t="shared" si="35"/>
        <v>0</v>
      </c>
      <c r="AI76" s="59">
        <f t="shared" si="36"/>
        <v>0</v>
      </c>
      <c r="AJ76" s="59">
        <f t="shared" si="37"/>
        <v>0</v>
      </c>
      <c r="AK76" s="76">
        <f t="shared" si="38"/>
        <v>0</v>
      </c>
      <c r="AL76" s="59"/>
      <c r="AM76" s="59"/>
      <c r="AN76" s="66"/>
      <c r="AO76" s="62"/>
    </row>
    <row r="77" spans="1:41" ht="23.25" customHeight="1" x14ac:dyDescent="0.15">
      <c r="A77" s="58"/>
      <c r="B77" s="48" t="s">
        <v>119</v>
      </c>
      <c r="C77" s="64" t="s">
        <v>62</v>
      </c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76">
        <f t="shared" si="30"/>
        <v>0</v>
      </c>
      <c r="AD77" s="76">
        <f t="shared" si="31"/>
        <v>0</v>
      </c>
      <c r="AE77" s="76">
        <f t="shared" si="32"/>
        <v>0</v>
      </c>
      <c r="AF77" s="59">
        <f t="shared" si="33"/>
        <v>0</v>
      </c>
      <c r="AG77" s="59">
        <f t="shared" si="34"/>
        <v>0</v>
      </c>
      <c r="AH77" s="59">
        <f t="shared" si="35"/>
        <v>0</v>
      </c>
      <c r="AI77" s="59">
        <f t="shared" si="36"/>
        <v>0</v>
      </c>
      <c r="AJ77" s="59">
        <f t="shared" si="37"/>
        <v>0</v>
      </c>
      <c r="AK77" s="76">
        <f t="shared" si="38"/>
        <v>0</v>
      </c>
      <c r="AL77" s="59"/>
      <c r="AM77" s="59"/>
      <c r="AN77" s="66"/>
      <c r="AO77" s="62"/>
    </row>
    <row r="78" spans="1:41" ht="23.25" customHeight="1" x14ac:dyDescent="0.15">
      <c r="A78" s="58"/>
      <c r="B78" s="48" t="s">
        <v>120</v>
      </c>
      <c r="C78" s="64" t="s">
        <v>84</v>
      </c>
      <c r="D78" s="59"/>
      <c r="E78" s="59"/>
      <c r="F78" s="59"/>
      <c r="G78" s="59"/>
      <c r="H78" s="59"/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  <c r="T78" s="59"/>
      <c r="U78" s="59"/>
      <c r="V78" s="59"/>
      <c r="W78" s="59"/>
      <c r="X78" s="59"/>
      <c r="Y78" s="59"/>
      <c r="Z78" s="59"/>
      <c r="AA78" s="59"/>
      <c r="AB78" s="59"/>
      <c r="AC78" s="76">
        <f t="shared" si="30"/>
        <v>0</v>
      </c>
      <c r="AD78" s="76">
        <f t="shared" si="31"/>
        <v>0</v>
      </c>
      <c r="AE78" s="76">
        <f t="shared" si="32"/>
        <v>0</v>
      </c>
      <c r="AF78" s="59">
        <f t="shared" si="33"/>
        <v>0</v>
      </c>
      <c r="AG78" s="59">
        <f t="shared" si="34"/>
        <v>0</v>
      </c>
      <c r="AH78" s="59">
        <f t="shared" si="35"/>
        <v>0</v>
      </c>
      <c r="AI78" s="59">
        <f t="shared" si="36"/>
        <v>0</v>
      </c>
      <c r="AJ78" s="59">
        <f t="shared" si="37"/>
        <v>0</v>
      </c>
      <c r="AK78" s="76">
        <f t="shared" si="38"/>
        <v>0</v>
      </c>
      <c r="AL78" s="59"/>
      <c r="AM78" s="59"/>
      <c r="AN78" s="66"/>
      <c r="AO78" s="62"/>
    </row>
    <row r="79" spans="1:41" ht="22.5" customHeight="1" x14ac:dyDescent="0.15">
      <c r="A79" s="58">
        <v>4217</v>
      </c>
      <c r="B79" s="48" t="s">
        <v>121</v>
      </c>
      <c r="C79" s="64" t="s">
        <v>62</v>
      </c>
      <c r="D79" s="59"/>
      <c r="E79" s="59"/>
      <c r="F79" s="59"/>
      <c r="G79" s="59"/>
      <c r="H79" s="59"/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  <c r="T79" s="59"/>
      <c r="U79" s="59"/>
      <c r="V79" s="59"/>
      <c r="W79" s="59"/>
      <c r="X79" s="59"/>
      <c r="Y79" s="59"/>
      <c r="Z79" s="59"/>
      <c r="AA79" s="59"/>
      <c r="AB79" s="59"/>
      <c r="AC79" s="76">
        <f t="shared" si="30"/>
        <v>0</v>
      </c>
      <c r="AD79" s="76">
        <f t="shared" si="31"/>
        <v>0</v>
      </c>
      <c r="AE79" s="76">
        <f t="shared" si="32"/>
        <v>0</v>
      </c>
      <c r="AF79" s="59">
        <f t="shared" si="33"/>
        <v>0</v>
      </c>
      <c r="AG79" s="59">
        <f t="shared" si="34"/>
        <v>0</v>
      </c>
      <c r="AH79" s="59">
        <f t="shared" si="35"/>
        <v>0</v>
      </c>
      <c r="AI79" s="59">
        <f t="shared" si="36"/>
        <v>0</v>
      </c>
      <c r="AJ79" s="59">
        <f t="shared" si="37"/>
        <v>0</v>
      </c>
      <c r="AK79" s="76">
        <f t="shared" si="38"/>
        <v>0</v>
      </c>
      <c r="AL79" s="59"/>
      <c r="AM79" s="59"/>
      <c r="AN79" s="66"/>
      <c r="AO79" s="62"/>
    </row>
    <row r="80" spans="1:41" ht="27.75" customHeight="1" x14ac:dyDescent="0.15">
      <c r="A80" s="58">
        <v>0</v>
      </c>
      <c r="B80" s="48" t="s">
        <v>122</v>
      </c>
      <c r="C80" s="64" t="s">
        <v>62</v>
      </c>
      <c r="D80" s="59">
        <f t="shared" ref="D80:AM80" si="118">+D81+D84+D87</f>
        <v>475</v>
      </c>
      <c r="E80" s="59">
        <f t="shared" si="118"/>
        <v>0</v>
      </c>
      <c r="F80" s="59">
        <f t="shared" si="118"/>
        <v>21</v>
      </c>
      <c r="G80" s="59">
        <f t="shared" si="118"/>
        <v>0</v>
      </c>
      <c r="H80" s="59">
        <f t="shared" si="118"/>
        <v>500</v>
      </c>
      <c r="I80" s="59">
        <f t="shared" si="118"/>
        <v>0</v>
      </c>
      <c r="J80" s="59">
        <f t="shared" si="118"/>
        <v>0</v>
      </c>
      <c r="K80" s="59">
        <f t="shared" si="118"/>
        <v>0</v>
      </c>
      <c r="L80" s="59">
        <f>+L81+L84+L87</f>
        <v>0</v>
      </c>
      <c r="M80" s="59">
        <f t="shared" si="118"/>
        <v>0</v>
      </c>
      <c r="N80" s="59">
        <f t="shared" si="118"/>
        <v>250</v>
      </c>
      <c r="O80" s="59">
        <f t="shared" si="118"/>
        <v>250</v>
      </c>
      <c r="P80" s="59">
        <f t="shared" ref="P80" si="119">+P81+P84+P87</f>
        <v>500</v>
      </c>
      <c r="Q80" s="59">
        <f t="shared" si="118"/>
        <v>0</v>
      </c>
      <c r="R80" s="59">
        <f t="shared" ref="R80:T80" si="120">+R81+R84+R87</f>
        <v>250</v>
      </c>
      <c r="S80" s="59">
        <f t="shared" si="120"/>
        <v>250</v>
      </c>
      <c r="T80" s="59">
        <f t="shared" si="120"/>
        <v>500</v>
      </c>
      <c r="U80" s="59">
        <f t="shared" si="118"/>
        <v>0</v>
      </c>
      <c r="V80" s="59">
        <f t="shared" ref="V80:X80" si="121">+V81+V84+V87</f>
        <v>250</v>
      </c>
      <c r="W80" s="59">
        <f t="shared" si="121"/>
        <v>250</v>
      </c>
      <c r="X80" s="59">
        <f t="shared" si="121"/>
        <v>500</v>
      </c>
      <c r="Y80" s="59">
        <f t="shared" si="118"/>
        <v>0</v>
      </c>
      <c r="Z80" s="59">
        <f t="shared" si="118"/>
        <v>0</v>
      </c>
      <c r="AA80" s="59">
        <f t="shared" si="118"/>
        <v>0</v>
      </c>
      <c r="AB80" s="59">
        <f t="shared" si="118"/>
        <v>0</v>
      </c>
      <c r="AC80" s="76">
        <f t="shared" si="30"/>
        <v>250</v>
      </c>
      <c r="AD80" s="76">
        <f t="shared" si="31"/>
        <v>250</v>
      </c>
      <c r="AE80" s="76">
        <f t="shared" si="32"/>
        <v>500</v>
      </c>
      <c r="AF80" s="59">
        <f t="shared" si="33"/>
        <v>125</v>
      </c>
      <c r="AG80" s="59">
        <f t="shared" si="34"/>
        <v>125</v>
      </c>
      <c r="AH80" s="59">
        <f t="shared" si="35"/>
        <v>250</v>
      </c>
      <c r="AI80" s="59">
        <f t="shared" si="36"/>
        <v>375</v>
      </c>
      <c r="AJ80" s="59">
        <f t="shared" si="37"/>
        <v>125</v>
      </c>
      <c r="AK80" s="76">
        <f t="shared" si="38"/>
        <v>500</v>
      </c>
      <c r="AL80" s="59">
        <f t="shared" si="118"/>
        <v>0</v>
      </c>
      <c r="AM80" s="59">
        <f t="shared" si="118"/>
        <v>0</v>
      </c>
      <c r="AN80" s="66">
        <f>+AN81+AN84+AN87</f>
        <v>0</v>
      </c>
      <c r="AO80" s="62"/>
    </row>
    <row r="81" spans="1:41" ht="25.5" customHeight="1" x14ac:dyDescent="0.15">
      <c r="A81" s="58">
        <v>4221</v>
      </c>
      <c r="B81" s="48" t="s">
        <v>123</v>
      </c>
      <c r="C81" s="64" t="s">
        <v>62</v>
      </c>
      <c r="D81" s="59">
        <v>475</v>
      </c>
      <c r="E81" s="59"/>
      <c r="F81" s="59">
        <v>21</v>
      </c>
      <c r="G81" s="59"/>
      <c r="H81" s="59">
        <v>500</v>
      </c>
      <c r="I81" s="59"/>
      <c r="J81" s="59"/>
      <c r="K81" s="59"/>
      <c r="L81" s="59"/>
      <c r="M81" s="59"/>
      <c r="N81" s="59">
        <f t="shared" ref="N81" si="122">P81*0.5</f>
        <v>250</v>
      </c>
      <c r="O81" s="59">
        <f t="shared" ref="O81" si="123">P81-N81</f>
        <v>250</v>
      </c>
      <c r="P81" s="59">
        <v>500</v>
      </c>
      <c r="Q81" s="59"/>
      <c r="R81" s="59">
        <f t="shared" ref="R81" si="124">T81*0.5</f>
        <v>250</v>
      </c>
      <c r="S81" s="59">
        <f t="shared" ref="S81" si="125">T81-R81</f>
        <v>250</v>
      </c>
      <c r="T81" s="59">
        <v>500</v>
      </c>
      <c r="U81" s="59"/>
      <c r="V81" s="59">
        <f t="shared" ref="V81" si="126">X81*0.5</f>
        <v>250</v>
      </c>
      <c r="W81" s="59">
        <f t="shared" ref="W81" si="127">X81-V81</f>
        <v>250</v>
      </c>
      <c r="X81" s="59">
        <v>500</v>
      </c>
      <c r="Y81" s="59"/>
      <c r="Z81" s="59"/>
      <c r="AA81" s="59"/>
      <c r="AB81" s="59"/>
      <c r="AC81" s="76">
        <f t="shared" si="30"/>
        <v>250</v>
      </c>
      <c r="AD81" s="76">
        <f t="shared" si="31"/>
        <v>250</v>
      </c>
      <c r="AE81" s="76">
        <f t="shared" si="32"/>
        <v>500</v>
      </c>
      <c r="AF81" s="59">
        <f t="shared" si="33"/>
        <v>125</v>
      </c>
      <c r="AG81" s="59">
        <f t="shared" si="34"/>
        <v>125</v>
      </c>
      <c r="AH81" s="59">
        <f t="shared" si="35"/>
        <v>250</v>
      </c>
      <c r="AI81" s="59">
        <f t="shared" si="36"/>
        <v>375</v>
      </c>
      <c r="AJ81" s="59">
        <f t="shared" si="37"/>
        <v>125</v>
      </c>
      <c r="AK81" s="76">
        <f t="shared" si="38"/>
        <v>500</v>
      </c>
      <c r="AL81" s="59"/>
      <c r="AM81" s="59"/>
      <c r="AN81" s="66"/>
      <c r="AO81" s="62"/>
    </row>
    <row r="82" spans="1:41" ht="18.75" customHeight="1" x14ac:dyDescent="0.15">
      <c r="A82" s="58"/>
      <c r="B82" s="64" t="s">
        <v>124</v>
      </c>
      <c r="C82" s="64" t="s">
        <v>84</v>
      </c>
      <c r="D82" s="59"/>
      <c r="E82" s="59"/>
      <c r="F82" s="59"/>
      <c r="G82" s="59"/>
      <c r="H82" s="59"/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59"/>
      <c r="X82" s="59"/>
      <c r="Y82" s="59"/>
      <c r="Z82" s="59"/>
      <c r="AA82" s="59"/>
      <c r="AB82" s="59"/>
      <c r="AC82" s="76">
        <f t="shared" si="30"/>
        <v>0</v>
      </c>
      <c r="AD82" s="76">
        <f t="shared" si="31"/>
        <v>0</v>
      </c>
      <c r="AE82" s="76">
        <f t="shared" si="32"/>
        <v>0</v>
      </c>
      <c r="AF82" s="59">
        <f t="shared" si="33"/>
        <v>0</v>
      </c>
      <c r="AG82" s="59">
        <f t="shared" si="34"/>
        <v>0</v>
      </c>
      <c r="AH82" s="59">
        <f t="shared" si="35"/>
        <v>0</v>
      </c>
      <c r="AI82" s="59">
        <f t="shared" si="36"/>
        <v>0</v>
      </c>
      <c r="AJ82" s="59">
        <f t="shared" si="37"/>
        <v>0</v>
      </c>
      <c r="AK82" s="76">
        <f t="shared" si="38"/>
        <v>0</v>
      </c>
      <c r="AL82" s="59"/>
      <c r="AM82" s="59"/>
      <c r="AN82" s="66"/>
      <c r="AO82" s="62"/>
    </row>
    <row r="83" spans="1:41" ht="17.25" customHeight="1" x14ac:dyDescent="0.15">
      <c r="A83" s="58"/>
      <c r="B83" s="64" t="s">
        <v>125</v>
      </c>
      <c r="C83" s="64" t="s">
        <v>62</v>
      </c>
      <c r="D83" s="59"/>
      <c r="E83" s="59"/>
      <c r="F83" s="59"/>
      <c r="G83" s="59"/>
      <c r="H83" s="59"/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59"/>
      <c r="X83" s="59"/>
      <c r="Y83" s="59"/>
      <c r="Z83" s="59"/>
      <c r="AA83" s="59"/>
      <c r="AB83" s="59"/>
      <c r="AC83" s="76">
        <f t="shared" si="30"/>
        <v>0</v>
      </c>
      <c r="AD83" s="76">
        <f t="shared" si="31"/>
        <v>0</v>
      </c>
      <c r="AE83" s="76">
        <f t="shared" si="32"/>
        <v>0</v>
      </c>
      <c r="AF83" s="59">
        <f t="shared" si="33"/>
        <v>0</v>
      </c>
      <c r="AG83" s="59">
        <f t="shared" si="34"/>
        <v>0</v>
      </c>
      <c r="AH83" s="59">
        <f t="shared" si="35"/>
        <v>0</v>
      </c>
      <c r="AI83" s="59">
        <f t="shared" si="36"/>
        <v>0</v>
      </c>
      <c r="AJ83" s="59">
        <f t="shared" si="37"/>
        <v>0</v>
      </c>
      <c r="AK83" s="76">
        <f t="shared" si="38"/>
        <v>0</v>
      </c>
      <c r="AL83" s="59"/>
      <c r="AM83" s="59"/>
      <c r="AN83" s="66"/>
      <c r="AO83" s="62"/>
    </row>
    <row r="84" spans="1:41" ht="29.25" customHeight="1" x14ac:dyDescent="0.15">
      <c r="A84" s="58">
        <v>4222</v>
      </c>
      <c r="B84" s="48" t="s">
        <v>126</v>
      </c>
      <c r="C84" s="64" t="s">
        <v>62</v>
      </c>
      <c r="D84" s="59"/>
      <c r="E84" s="59"/>
      <c r="F84" s="59"/>
      <c r="G84" s="59"/>
      <c r="H84" s="59"/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59"/>
      <c r="X84" s="59"/>
      <c r="Y84" s="59"/>
      <c r="Z84" s="59"/>
      <c r="AA84" s="59"/>
      <c r="AB84" s="59"/>
      <c r="AC84" s="76">
        <f t="shared" si="30"/>
        <v>0</v>
      </c>
      <c r="AD84" s="76">
        <f t="shared" si="31"/>
        <v>0</v>
      </c>
      <c r="AE84" s="76">
        <f t="shared" si="32"/>
        <v>0</v>
      </c>
      <c r="AF84" s="59">
        <f t="shared" si="33"/>
        <v>0</v>
      </c>
      <c r="AG84" s="59">
        <f t="shared" si="34"/>
        <v>0</v>
      </c>
      <c r="AH84" s="59">
        <f t="shared" si="35"/>
        <v>0</v>
      </c>
      <c r="AI84" s="59">
        <f t="shared" si="36"/>
        <v>0</v>
      </c>
      <c r="AJ84" s="59">
        <f t="shared" si="37"/>
        <v>0</v>
      </c>
      <c r="AK84" s="76">
        <f t="shared" si="38"/>
        <v>0</v>
      </c>
      <c r="AL84" s="59"/>
      <c r="AM84" s="59"/>
      <c r="AN84" s="66"/>
      <c r="AO84" s="62"/>
    </row>
    <row r="85" spans="1:41" ht="15" customHeight="1" x14ac:dyDescent="0.15">
      <c r="A85" s="58"/>
      <c r="B85" s="64" t="s">
        <v>124</v>
      </c>
      <c r="C85" s="64" t="s">
        <v>84</v>
      </c>
      <c r="D85" s="59"/>
      <c r="E85" s="59"/>
      <c r="F85" s="59"/>
      <c r="G85" s="59"/>
      <c r="H85" s="59"/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59"/>
      <c r="X85" s="59"/>
      <c r="Y85" s="59"/>
      <c r="Z85" s="59"/>
      <c r="AA85" s="59"/>
      <c r="AB85" s="59"/>
      <c r="AC85" s="76">
        <f t="shared" ref="AC85:AC148" si="128">N85</f>
        <v>0</v>
      </c>
      <c r="AD85" s="76">
        <f t="shared" ref="AD85:AD148" si="129">O85</f>
        <v>0</v>
      </c>
      <c r="AE85" s="76">
        <f t="shared" ref="AE85:AE148" si="130">P85</f>
        <v>0</v>
      </c>
      <c r="AF85" s="59">
        <f t="shared" ref="AF85:AF148" si="131">AE85*0.25</f>
        <v>0</v>
      </c>
      <c r="AG85" s="59">
        <f t="shared" ref="AG85:AG148" si="132">AH85-AF85</f>
        <v>0</v>
      </c>
      <c r="AH85" s="59">
        <f t="shared" ref="AH85:AH148" si="133">AC85</f>
        <v>0</v>
      </c>
      <c r="AI85" s="59">
        <f t="shared" ref="AI85:AI148" si="134">AE85-AJ85</f>
        <v>0</v>
      </c>
      <c r="AJ85" s="59">
        <f t="shared" ref="AJ85:AJ148" si="135">AE85*0.25</f>
        <v>0</v>
      </c>
      <c r="AK85" s="76">
        <f t="shared" ref="AK85:AK148" si="136">AJ85+AI85</f>
        <v>0</v>
      </c>
      <c r="AL85" s="59"/>
      <c r="AM85" s="59"/>
      <c r="AN85" s="66"/>
      <c r="AO85" s="62"/>
    </row>
    <row r="86" spans="1:41" ht="17.25" customHeight="1" x14ac:dyDescent="0.15">
      <c r="A86" s="58"/>
      <c r="B86" s="64" t="s">
        <v>125</v>
      </c>
      <c r="C86" s="64" t="s">
        <v>62</v>
      </c>
      <c r="D86" s="59"/>
      <c r="E86" s="59"/>
      <c r="F86" s="59"/>
      <c r="G86" s="59"/>
      <c r="H86" s="59"/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59"/>
      <c r="X86" s="59"/>
      <c r="Y86" s="59"/>
      <c r="Z86" s="59"/>
      <c r="AA86" s="59"/>
      <c r="AB86" s="59"/>
      <c r="AC86" s="76">
        <f t="shared" si="128"/>
        <v>0</v>
      </c>
      <c r="AD86" s="76">
        <f t="shared" si="129"/>
        <v>0</v>
      </c>
      <c r="AE86" s="76">
        <f t="shared" si="130"/>
        <v>0</v>
      </c>
      <c r="AF86" s="59">
        <f t="shared" si="131"/>
        <v>0</v>
      </c>
      <c r="AG86" s="59">
        <f t="shared" si="132"/>
        <v>0</v>
      </c>
      <c r="AH86" s="59">
        <f t="shared" si="133"/>
        <v>0</v>
      </c>
      <c r="AI86" s="59">
        <f t="shared" si="134"/>
        <v>0</v>
      </c>
      <c r="AJ86" s="59">
        <f t="shared" si="135"/>
        <v>0</v>
      </c>
      <c r="AK86" s="76">
        <f t="shared" si="136"/>
        <v>0</v>
      </c>
      <c r="AL86" s="59"/>
      <c r="AM86" s="59"/>
      <c r="AN86" s="66"/>
      <c r="AO86" s="62"/>
    </row>
    <row r="87" spans="1:41" ht="19.5" customHeight="1" x14ac:dyDescent="0.15">
      <c r="A87" s="58">
        <v>4229</v>
      </c>
      <c r="B87" s="48" t="s">
        <v>127</v>
      </c>
      <c r="C87" s="64" t="s">
        <v>62</v>
      </c>
      <c r="D87" s="59"/>
      <c r="E87" s="59"/>
      <c r="F87" s="59"/>
      <c r="G87" s="59"/>
      <c r="H87" s="59"/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  <c r="T87" s="59"/>
      <c r="U87" s="59"/>
      <c r="V87" s="59"/>
      <c r="W87" s="59"/>
      <c r="X87" s="59"/>
      <c r="Y87" s="59"/>
      <c r="Z87" s="59"/>
      <c r="AA87" s="59"/>
      <c r="AB87" s="59"/>
      <c r="AC87" s="76">
        <f t="shared" si="128"/>
        <v>0</v>
      </c>
      <c r="AD87" s="76">
        <f t="shared" si="129"/>
        <v>0</v>
      </c>
      <c r="AE87" s="76">
        <f t="shared" si="130"/>
        <v>0</v>
      </c>
      <c r="AF87" s="59">
        <f t="shared" si="131"/>
        <v>0</v>
      </c>
      <c r="AG87" s="59">
        <f t="shared" si="132"/>
        <v>0</v>
      </c>
      <c r="AH87" s="59">
        <f t="shared" si="133"/>
        <v>0</v>
      </c>
      <c r="AI87" s="59">
        <f t="shared" si="134"/>
        <v>0</v>
      </c>
      <c r="AJ87" s="59">
        <f t="shared" si="135"/>
        <v>0</v>
      </c>
      <c r="AK87" s="76">
        <f t="shared" si="136"/>
        <v>0</v>
      </c>
      <c r="AL87" s="59"/>
      <c r="AM87" s="59"/>
      <c r="AN87" s="66"/>
      <c r="AO87" s="62"/>
    </row>
    <row r="88" spans="1:41" ht="26.25" customHeight="1" x14ac:dyDescent="0.15">
      <c r="A88" s="58">
        <v>0</v>
      </c>
      <c r="B88" s="48" t="s">
        <v>128</v>
      </c>
      <c r="C88" s="64" t="s">
        <v>62</v>
      </c>
      <c r="D88" s="59">
        <f t="shared" ref="D88:AM88" si="137">+D89+D90+D92+D93+D94+D95+D96+D97</f>
        <v>0</v>
      </c>
      <c r="E88" s="59">
        <f t="shared" si="137"/>
        <v>0</v>
      </c>
      <c r="F88" s="59">
        <f t="shared" si="137"/>
        <v>0</v>
      </c>
      <c r="G88" s="59">
        <f t="shared" si="137"/>
        <v>0</v>
      </c>
      <c r="H88" s="59">
        <f t="shared" si="137"/>
        <v>0</v>
      </c>
      <c r="I88" s="59">
        <f t="shared" si="137"/>
        <v>0</v>
      </c>
      <c r="J88" s="59">
        <f t="shared" si="137"/>
        <v>0</v>
      </c>
      <c r="K88" s="59">
        <f t="shared" si="137"/>
        <v>0</v>
      </c>
      <c r="L88" s="59">
        <f>+L89+L90+L92+L93+L94+L95+L96+L97</f>
        <v>0</v>
      </c>
      <c r="M88" s="59">
        <f t="shared" si="137"/>
        <v>0</v>
      </c>
      <c r="N88" s="59">
        <f t="shared" si="137"/>
        <v>0</v>
      </c>
      <c r="O88" s="59">
        <f t="shared" si="137"/>
        <v>0</v>
      </c>
      <c r="P88" s="59">
        <f t="shared" ref="P88" si="138">+P89+P90+P92+P93+P94+P95+P96+P97</f>
        <v>0</v>
      </c>
      <c r="Q88" s="59">
        <f t="shared" si="137"/>
        <v>0</v>
      </c>
      <c r="R88" s="59">
        <f t="shared" ref="R88:T88" si="139">+R89+R90+R92+R93+R94+R95+R96+R97</f>
        <v>0</v>
      </c>
      <c r="S88" s="59">
        <f t="shared" si="139"/>
        <v>0</v>
      </c>
      <c r="T88" s="59">
        <f t="shared" si="139"/>
        <v>0</v>
      </c>
      <c r="U88" s="59">
        <f t="shared" si="137"/>
        <v>0</v>
      </c>
      <c r="V88" s="59">
        <f t="shared" ref="V88:X88" si="140">+V89+V90+V92+V93+V94+V95+V96+V97</f>
        <v>0</v>
      </c>
      <c r="W88" s="59">
        <f t="shared" si="140"/>
        <v>0</v>
      </c>
      <c r="X88" s="59">
        <f t="shared" si="140"/>
        <v>0</v>
      </c>
      <c r="Y88" s="59">
        <f t="shared" si="137"/>
        <v>0</v>
      </c>
      <c r="Z88" s="59">
        <f t="shared" si="137"/>
        <v>0</v>
      </c>
      <c r="AA88" s="59">
        <f t="shared" si="137"/>
        <v>0</v>
      </c>
      <c r="AB88" s="59">
        <f t="shared" si="137"/>
        <v>0</v>
      </c>
      <c r="AC88" s="76">
        <f t="shared" si="128"/>
        <v>0</v>
      </c>
      <c r="AD88" s="76">
        <f t="shared" si="129"/>
        <v>0</v>
      </c>
      <c r="AE88" s="76">
        <f t="shared" si="130"/>
        <v>0</v>
      </c>
      <c r="AF88" s="59">
        <f t="shared" si="131"/>
        <v>0</v>
      </c>
      <c r="AG88" s="59">
        <f t="shared" si="132"/>
        <v>0</v>
      </c>
      <c r="AH88" s="59">
        <f t="shared" si="133"/>
        <v>0</v>
      </c>
      <c r="AI88" s="59">
        <f t="shared" si="134"/>
        <v>0</v>
      </c>
      <c r="AJ88" s="59">
        <f t="shared" si="135"/>
        <v>0</v>
      </c>
      <c r="AK88" s="76">
        <f t="shared" si="136"/>
        <v>0</v>
      </c>
      <c r="AL88" s="59">
        <f t="shared" si="137"/>
        <v>0</v>
      </c>
      <c r="AM88" s="59">
        <f t="shared" si="137"/>
        <v>0</v>
      </c>
      <c r="AN88" s="66">
        <f>+AN89+AN90+AN92+AN93+AN94+AN95+AN96+AN97</f>
        <v>0</v>
      </c>
      <c r="AO88" s="62"/>
    </row>
    <row r="89" spans="1:41" ht="26.25" customHeight="1" x14ac:dyDescent="0.15">
      <c r="A89" s="58">
        <v>4231</v>
      </c>
      <c r="B89" s="48" t="s">
        <v>129</v>
      </c>
      <c r="C89" s="64" t="s">
        <v>62</v>
      </c>
      <c r="D89" s="59"/>
      <c r="E89" s="59"/>
      <c r="F89" s="59"/>
      <c r="G89" s="59"/>
      <c r="H89" s="59"/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  <c r="T89" s="59"/>
      <c r="U89" s="59"/>
      <c r="V89" s="59"/>
      <c r="W89" s="59"/>
      <c r="X89" s="59"/>
      <c r="Y89" s="59"/>
      <c r="Z89" s="59"/>
      <c r="AA89" s="59"/>
      <c r="AB89" s="59"/>
      <c r="AC89" s="76">
        <f t="shared" si="128"/>
        <v>0</v>
      </c>
      <c r="AD89" s="76">
        <f t="shared" si="129"/>
        <v>0</v>
      </c>
      <c r="AE89" s="76">
        <f t="shared" si="130"/>
        <v>0</v>
      </c>
      <c r="AF89" s="59">
        <f t="shared" si="131"/>
        <v>0</v>
      </c>
      <c r="AG89" s="59">
        <f t="shared" si="132"/>
        <v>0</v>
      </c>
      <c r="AH89" s="59">
        <f t="shared" si="133"/>
        <v>0</v>
      </c>
      <c r="AI89" s="59">
        <f t="shared" si="134"/>
        <v>0</v>
      </c>
      <c r="AJ89" s="59">
        <f t="shared" si="135"/>
        <v>0</v>
      </c>
      <c r="AK89" s="76">
        <f t="shared" si="136"/>
        <v>0</v>
      </c>
      <c r="AL89" s="59"/>
      <c r="AM89" s="59"/>
      <c r="AN89" s="66"/>
      <c r="AO89" s="62"/>
    </row>
    <row r="90" spans="1:41" ht="22.5" customHeight="1" x14ac:dyDescent="0.15">
      <c r="A90" s="58">
        <v>4232</v>
      </c>
      <c r="B90" s="48" t="s">
        <v>130</v>
      </c>
      <c r="C90" s="64" t="s">
        <v>62</v>
      </c>
      <c r="D90" s="59"/>
      <c r="E90" s="59"/>
      <c r="F90" s="59"/>
      <c r="G90" s="59"/>
      <c r="H90" s="59"/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  <c r="T90" s="59"/>
      <c r="U90" s="59"/>
      <c r="V90" s="59"/>
      <c r="W90" s="59"/>
      <c r="X90" s="59"/>
      <c r="Y90" s="59"/>
      <c r="Z90" s="59"/>
      <c r="AA90" s="59"/>
      <c r="AB90" s="59"/>
      <c r="AC90" s="76">
        <f t="shared" si="128"/>
        <v>0</v>
      </c>
      <c r="AD90" s="76">
        <f t="shared" si="129"/>
        <v>0</v>
      </c>
      <c r="AE90" s="76">
        <f t="shared" si="130"/>
        <v>0</v>
      </c>
      <c r="AF90" s="59">
        <f t="shared" si="131"/>
        <v>0</v>
      </c>
      <c r="AG90" s="59">
        <f t="shared" si="132"/>
        <v>0</v>
      </c>
      <c r="AH90" s="59">
        <f t="shared" si="133"/>
        <v>0</v>
      </c>
      <c r="AI90" s="59">
        <f t="shared" si="134"/>
        <v>0</v>
      </c>
      <c r="AJ90" s="59">
        <f t="shared" si="135"/>
        <v>0</v>
      </c>
      <c r="AK90" s="76">
        <f t="shared" si="136"/>
        <v>0</v>
      </c>
      <c r="AL90" s="59"/>
      <c r="AM90" s="59"/>
      <c r="AN90" s="66"/>
      <c r="AO90" s="62"/>
    </row>
    <row r="91" spans="1:41" ht="22.5" customHeight="1" x14ac:dyDescent="0.15">
      <c r="A91" s="58"/>
      <c r="B91" s="48" t="s">
        <v>131</v>
      </c>
      <c r="C91" s="48" t="s">
        <v>132</v>
      </c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  <c r="T91" s="59"/>
      <c r="U91" s="59"/>
      <c r="V91" s="59"/>
      <c r="W91" s="59"/>
      <c r="X91" s="59"/>
      <c r="Y91" s="59"/>
      <c r="Z91" s="59"/>
      <c r="AA91" s="59"/>
      <c r="AB91" s="59"/>
      <c r="AC91" s="76">
        <f t="shared" si="128"/>
        <v>0</v>
      </c>
      <c r="AD91" s="76">
        <f t="shared" si="129"/>
        <v>0</v>
      </c>
      <c r="AE91" s="76">
        <f t="shared" si="130"/>
        <v>0</v>
      </c>
      <c r="AF91" s="59">
        <f t="shared" si="131"/>
        <v>0</v>
      </c>
      <c r="AG91" s="59">
        <f t="shared" si="132"/>
        <v>0</v>
      </c>
      <c r="AH91" s="59">
        <f t="shared" si="133"/>
        <v>0</v>
      </c>
      <c r="AI91" s="59">
        <f t="shared" si="134"/>
        <v>0</v>
      </c>
      <c r="AJ91" s="59">
        <f t="shared" si="135"/>
        <v>0</v>
      </c>
      <c r="AK91" s="76">
        <f t="shared" si="136"/>
        <v>0</v>
      </c>
      <c r="AL91" s="59"/>
      <c r="AM91" s="59"/>
      <c r="AN91" s="66"/>
      <c r="AO91" s="62"/>
    </row>
    <row r="92" spans="1:41" ht="29.25" customHeight="1" x14ac:dyDescent="0.15">
      <c r="A92" s="58">
        <v>4233</v>
      </c>
      <c r="B92" s="48" t="s">
        <v>133</v>
      </c>
      <c r="C92" s="64" t="s">
        <v>62</v>
      </c>
      <c r="D92" s="59"/>
      <c r="E92" s="59"/>
      <c r="F92" s="59"/>
      <c r="G92" s="59"/>
      <c r="H92" s="59"/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  <c r="T92" s="59"/>
      <c r="U92" s="59"/>
      <c r="V92" s="59"/>
      <c r="W92" s="59"/>
      <c r="X92" s="59"/>
      <c r="Y92" s="59"/>
      <c r="Z92" s="59"/>
      <c r="AA92" s="59"/>
      <c r="AB92" s="59"/>
      <c r="AC92" s="76">
        <f t="shared" si="128"/>
        <v>0</v>
      </c>
      <c r="AD92" s="76">
        <f t="shared" si="129"/>
        <v>0</v>
      </c>
      <c r="AE92" s="76">
        <f t="shared" si="130"/>
        <v>0</v>
      </c>
      <c r="AF92" s="59">
        <f t="shared" si="131"/>
        <v>0</v>
      </c>
      <c r="AG92" s="59">
        <f t="shared" si="132"/>
        <v>0</v>
      </c>
      <c r="AH92" s="59">
        <f t="shared" si="133"/>
        <v>0</v>
      </c>
      <c r="AI92" s="59">
        <f t="shared" si="134"/>
        <v>0</v>
      </c>
      <c r="AJ92" s="59">
        <f t="shared" si="135"/>
        <v>0</v>
      </c>
      <c r="AK92" s="76">
        <f t="shared" si="136"/>
        <v>0</v>
      </c>
      <c r="AL92" s="59"/>
      <c r="AM92" s="59"/>
      <c r="AN92" s="66"/>
      <c r="AO92" s="62"/>
    </row>
    <row r="93" spans="1:41" ht="19.5" customHeight="1" x14ac:dyDescent="0.15">
      <c r="A93" s="58">
        <v>4234</v>
      </c>
      <c r="B93" s="48" t="s">
        <v>134</v>
      </c>
      <c r="C93" s="64" t="s">
        <v>62</v>
      </c>
      <c r="D93" s="59"/>
      <c r="E93" s="59"/>
      <c r="F93" s="59"/>
      <c r="G93" s="59"/>
      <c r="H93" s="59"/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  <c r="T93" s="59"/>
      <c r="U93" s="59"/>
      <c r="V93" s="59"/>
      <c r="W93" s="59"/>
      <c r="X93" s="59"/>
      <c r="Y93" s="59"/>
      <c r="Z93" s="59"/>
      <c r="AA93" s="59"/>
      <c r="AB93" s="59"/>
      <c r="AC93" s="76">
        <f t="shared" si="128"/>
        <v>0</v>
      </c>
      <c r="AD93" s="76">
        <f t="shared" si="129"/>
        <v>0</v>
      </c>
      <c r="AE93" s="76">
        <f t="shared" si="130"/>
        <v>0</v>
      </c>
      <c r="AF93" s="59">
        <f t="shared" si="131"/>
        <v>0</v>
      </c>
      <c r="AG93" s="59">
        <f t="shared" si="132"/>
        <v>0</v>
      </c>
      <c r="AH93" s="59">
        <f t="shared" si="133"/>
        <v>0</v>
      </c>
      <c r="AI93" s="59">
        <f t="shared" si="134"/>
        <v>0</v>
      </c>
      <c r="AJ93" s="59">
        <f t="shared" si="135"/>
        <v>0</v>
      </c>
      <c r="AK93" s="76">
        <f t="shared" si="136"/>
        <v>0</v>
      </c>
      <c r="AL93" s="59"/>
      <c r="AM93" s="59"/>
      <c r="AN93" s="66"/>
      <c r="AO93" s="62"/>
    </row>
    <row r="94" spans="1:41" ht="23.25" customHeight="1" x14ac:dyDescent="0.15">
      <c r="A94" s="58">
        <v>4235</v>
      </c>
      <c r="B94" s="48" t="s">
        <v>135</v>
      </c>
      <c r="C94" s="64" t="s">
        <v>62</v>
      </c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76">
        <f t="shared" si="128"/>
        <v>0</v>
      </c>
      <c r="AD94" s="76">
        <f t="shared" si="129"/>
        <v>0</v>
      </c>
      <c r="AE94" s="76">
        <f t="shared" si="130"/>
        <v>0</v>
      </c>
      <c r="AF94" s="59">
        <f t="shared" si="131"/>
        <v>0</v>
      </c>
      <c r="AG94" s="59">
        <f t="shared" si="132"/>
        <v>0</v>
      </c>
      <c r="AH94" s="59">
        <f t="shared" si="133"/>
        <v>0</v>
      </c>
      <c r="AI94" s="59">
        <f t="shared" si="134"/>
        <v>0</v>
      </c>
      <c r="AJ94" s="59">
        <f t="shared" si="135"/>
        <v>0</v>
      </c>
      <c r="AK94" s="76">
        <f t="shared" si="136"/>
        <v>0</v>
      </c>
      <c r="AL94" s="59"/>
      <c r="AM94" s="59"/>
      <c r="AN94" s="66"/>
      <c r="AO94" s="62"/>
    </row>
    <row r="95" spans="1:41" ht="27" customHeight="1" x14ac:dyDescent="0.15">
      <c r="A95" s="58">
        <v>4236</v>
      </c>
      <c r="B95" s="48" t="s">
        <v>136</v>
      </c>
      <c r="C95" s="64" t="s">
        <v>62</v>
      </c>
      <c r="D95" s="59"/>
      <c r="E95" s="59"/>
      <c r="F95" s="59"/>
      <c r="G95" s="59"/>
      <c r="H95" s="59"/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  <c r="T95" s="59"/>
      <c r="U95" s="59"/>
      <c r="V95" s="59"/>
      <c r="W95" s="59"/>
      <c r="X95" s="59"/>
      <c r="Y95" s="59"/>
      <c r="Z95" s="59"/>
      <c r="AA95" s="59"/>
      <c r="AB95" s="59"/>
      <c r="AC95" s="76">
        <f t="shared" si="128"/>
        <v>0</v>
      </c>
      <c r="AD95" s="76">
        <f t="shared" si="129"/>
        <v>0</v>
      </c>
      <c r="AE95" s="76">
        <f t="shared" si="130"/>
        <v>0</v>
      </c>
      <c r="AF95" s="59">
        <f t="shared" si="131"/>
        <v>0</v>
      </c>
      <c r="AG95" s="59">
        <f t="shared" si="132"/>
        <v>0</v>
      </c>
      <c r="AH95" s="59">
        <f t="shared" si="133"/>
        <v>0</v>
      </c>
      <c r="AI95" s="59">
        <f t="shared" si="134"/>
        <v>0</v>
      </c>
      <c r="AJ95" s="59">
        <f t="shared" si="135"/>
        <v>0</v>
      </c>
      <c r="AK95" s="76">
        <f t="shared" si="136"/>
        <v>0</v>
      </c>
      <c r="AL95" s="59"/>
      <c r="AM95" s="59"/>
      <c r="AN95" s="66"/>
      <c r="AO95" s="62"/>
    </row>
    <row r="96" spans="1:41" ht="19.5" customHeight="1" x14ac:dyDescent="0.15">
      <c r="A96" s="58">
        <v>4237</v>
      </c>
      <c r="B96" s="48" t="s">
        <v>137</v>
      </c>
      <c r="C96" s="64" t="s">
        <v>62</v>
      </c>
      <c r="D96" s="59"/>
      <c r="E96" s="59"/>
      <c r="F96" s="59"/>
      <c r="G96" s="59"/>
      <c r="H96" s="59"/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  <c r="T96" s="59"/>
      <c r="U96" s="59"/>
      <c r="V96" s="59"/>
      <c r="W96" s="59"/>
      <c r="X96" s="59"/>
      <c r="Y96" s="59"/>
      <c r="Z96" s="59"/>
      <c r="AA96" s="59"/>
      <c r="AB96" s="59"/>
      <c r="AC96" s="76">
        <f t="shared" si="128"/>
        <v>0</v>
      </c>
      <c r="AD96" s="76">
        <f t="shared" si="129"/>
        <v>0</v>
      </c>
      <c r="AE96" s="76">
        <f t="shared" si="130"/>
        <v>0</v>
      </c>
      <c r="AF96" s="59">
        <f t="shared" si="131"/>
        <v>0</v>
      </c>
      <c r="AG96" s="59">
        <f t="shared" si="132"/>
        <v>0</v>
      </c>
      <c r="AH96" s="59">
        <f t="shared" si="133"/>
        <v>0</v>
      </c>
      <c r="AI96" s="59">
        <f t="shared" si="134"/>
        <v>0</v>
      </c>
      <c r="AJ96" s="59">
        <f t="shared" si="135"/>
        <v>0</v>
      </c>
      <c r="AK96" s="76">
        <f t="shared" si="136"/>
        <v>0</v>
      </c>
      <c r="AL96" s="59"/>
      <c r="AM96" s="59"/>
      <c r="AN96" s="66"/>
      <c r="AO96" s="62"/>
    </row>
    <row r="97" spans="1:41" ht="24" customHeight="1" x14ac:dyDescent="0.15">
      <c r="A97" s="58">
        <v>4239</v>
      </c>
      <c r="B97" s="48" t="s">
        <v>138</v>
      </c>
      <c r="C97" s="64" t="s">
        <v>62</v>
      </c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76">
        <f t="shared" si="128"/>
        <v>0</v>
      </c>
      <c r="AD97" s="76">
        <f t="shared" si="129"/>
        <v>0</v>
      </c>
      <c r="AE97" s="76">
        <f t="shared" si="130"/>
        <v>0</v>
      </c>
      <c r="AF97" s="59">
        <f t="shared" si="131"/>
        <v>0</v>
      </c>
      <c r="AG97" s="59">
        <f t="shared" si="132"/>
        <v>0</v>
      </c>
      <c r="AH97" s="59">
        <f t="shared" si="133"/>
        <v>0</v>
      </c>
      <c r="AI97" s="59">
        <f t="shared" si="134"/>
        <v>0</v>
      </c>
      <c r="AJ97" s="59">
        <f t="shared" si="135"/>
        <v>0</v>
      </c>
      <c r="AK97" s="76">
        <f t="shared" si="136"/>
        <v>0</v>
      </c>
      <c r="AL97" s="59"/>
      <c r="AM97" s="59"/>
      <c r="AN97" s="66"/>
      <c r="AO97" s="62"/>
    </row>
    <row r="98" spans="1:41" ht="27" customHeight="1" x14ac:dyDescent="0.15">
      <c r="A98" s="58">
        <v>0</v>
      </c>
      <c r="B98" s="48" t="s">
        <v>139</v>
      </c>
      <c r="C98" s="64" t="s">
        <v>62</v>
      </c>
      <c r="D98" s="59">
        <f t="shared" ref="D98:AN98" si="141">+D99</f>
        <v>0</v>
      </c>
      <c r="E98" s="59">
        <f t="shared" si="141"/>
        <v>0</v>
      </c>
      <c r="F98" s="59">
        <f t="shared" si="141"/>
        <v>0</v>
      </c>
      <c r="G98" s="59">
        <f t="shared" si="141"/>
        <v>0</v>
      </c>
      <c r="H98" s="59">
        <f t="shared" si="141"/>
        <v>0</v>
      </c>
      <c r="I98" s="59">
        <f t="shared" si="141"/>
        <v>0</v>
      </c>
      <c r="J98" s="59">
        <f t="shared" si="141"/>
        <v>0</v>
      </c>
      <c r="K98" s="59">
        <f t="shared" si="141"/>
        <v>0</v>
      </c>
      <c r="L98" s="59">
        <f t="shared" si="141"/>
        <v>0</v>
      </c>
      <c r="M98" s="59">
        <f t="shared" si="141"/>
        <v>0</v>
      </c>
      <c r="N98" s="59">
        <f t="shared" si="141"/>
        <v>0</v>
      </c>
      <c r="O98" s="59">
        <f t="shared" si="141"/>
        <v>0</v>
      </c>
      <c r="P98" s="59">
        <f t="shared" si="141"/>
        <v>0</v>
      </c>
      <c r="Q98" s="59">
        <f t="shared" si="141"/>
        <v>0</v>
      </c>
      <c r="R98" s="59">
        <f t="shared" si="141"/>
        <v>0</v>
      </c>
      <c r="S98" s="59">
        <f t="shared" si="141"/>
        <v>0</v>
      </c>
      <c r="T98" s="59">
        <f t="shared" si="141"/>
        <v>0</v>
      </c>
      <c r="U98" s="59">
        <f t="shared" si="141"/>
        <v>0</v>
      </c>
      <c r="V98" s="59">
        <f t="shared" si="141"/>
        <v>0</v>
      </c>
      <c r="W98" s="59">
        <f t="shared" si="141"/>
        <v>0</v>
      </c>
      <c r="X98" s="59">
        <f t="shared" si="141"/>
        <v>0</v>
      </c>
      <c r="Y98" s="59">
        <f t="shared" si="141"/>
        <v>0</v>
      </c>
      <c r="Z98" s="59">
        <f t="shared" si="141"/>
        <v>0</v>
      </c>
      <c r="AA98" s="59">
        <f t="shared" si="141"/>
        <v>0</v>
      </c>
      <c r="AB98" s="59">
        <f t="shared" si="141"/>
        <v>0</v>
      </c>
      <c r="AC98" s="76">
        <f t="shared" si="128"/>
        <v>0</v>
      </c>
      <c r="AD98" s="76">
        <f t="shared" si="129"/>
        <v>0</v>
      </c>
      <c r="AE98" s="76">
        <f t="shared" si="130"/>
        <v>0</v>
      </c>
      <c r="AF98" s="59">
        <f t="shared" si="131"/>
        <v>0</v>
      </c>
      <c r="AG98" s="59">
        <f t="shared" si="132"/>
        <v>0</v>
      </c>
      <c r="AH98" s="59">
        <f t="shared" si="133"/>
        <v>0</v>
      </c>
      <c r="AI98" s="59">
        <f t="shared" si="134"/>
        <v>0</v>
      </c>
      <c r="AJ98" s="59">
        <f t="shared" si="135"/>
        <v>0</v>
      </c>
      <c r="AK98" s="76">
        <f t="shared" si="136"/>
        <v>0</v>
      </c>
      <c r="AL98" s="59">
        <f t="shared" si="141"/>
        <v>0</v>
      </c>
      <c r="AM98" s="59">
        <f t="shared" si="141"/>
        <v>0</v>
      </c>
      <c r="AN98" s="66">
        <f t="shared" si="141"/>
        <v>0</v>
      </c>
      <c r="AO98" s="62"/>
    </row>
    <row r="99" spans="1:41" ht="23.25" customHeight="1" x14ac:dyDescent="0.15">
      <c r="A99" s="58">
        <v>4241</v>
      </c>
      <c r="B99" s="48" t="s">
        <v>140</v>
      </c>
      <c r="C99" s="64" t="s">
        <v>62</v>
      </c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  <c r="T99" s="59"/>
      <c r="U99" s="59"/>
      <c r="V99" s="59"/>
      <c r="W99" s="59"/>
      <c r="X99" s="59"/>
      <c r="Y99" s="59"/>
      <c r="Z99" s="59"/>
      <c r="AA99" s="59"/>
      <c r="AB99" s="59"/>
      <c r="AC99" s="76">
        <f t="shared" si="128"/>
        <v>0</v>
      </c>
      <c r="AD99" s="76">
        <f t="shared" si="129"/>
        <v>0</v>
      </c>
      <c r="AE99" s="76">
        <f t="shared" si="130"/>
        <v>0</v>
      </c>
      <c r="AF99" s="59">
        <f t="shared" si="131"/>
        <v>0</v>
      </c>
      <c r="AG99" s="59">
        <f t="shared" si="132"/>
        <v>0</v>
      </c>
      <c r="AH99" s="59">
        <f t="shared" si="133"/>
        <v>0</v>
      </c>
      <c r="AI99" s="59">
        <f t="shared" si="134"/>
        <v>0</v>
      </c>
      <c r="AJ99" s="59">
        <f t="shared" si="135"/>
        <v>0</v>
      </c>
      <c r="AK99" s="76">
        <f t="shared" si="136"/>
        <v>0</v>
      </c>
      <c r="AL99" s="59"/>
      <c r="AM99" s="59"/>
      <c r="AN99" s="66"/>
      <c r="AO99" s="62"/>
    </row>
    <row r="100" spans="1:41" ht="30.75" customHeight="1" x14ac:dyDescent="0.15">
      <c r="A100" s="58">
        <v>0</v>
      </c>
      <c r="B100" s="48" t="s">
        <v>141</v>
      </c>
      <c r="C100" s="64" t="s">
        <v>62</v>
      </c>
      <c r="D100" s="59">
        <f t="shared" ref="D100:AM100" si="142">+D101+D102</f>
        <v>0</v>
      </c>
      <c r="E100" s="59">
        <f t="shared" si="142"/>
        <v>0</v>
      </c>
      <c r="F100" s="59">
        <f t="shared" si="142"/>
        <v>0</v>
      </c>
      <c r="G100" s="59">
        <f t="shared" si="142"/>
        <v>0</v>
      </c>
      <c r="H100" s="59">
        <f t="shared" si="142"/>
        <v>0</v>
      </c>
      <c r="I100" s="59">
        <f t="shared" si="142"/>
        <v>0</v>
      </c>
      <c r="J100" s="59">
        <f t="shared" si="142"/>
        <v>0</v>
      </c>
      <c r="K100" s="59">
        <f t="shared" si="142"/>
        <v>0</v>
      </c>
      <c r="L100" s="59">
        <f>+L101+L102</f>
        <v>0</v>
      </c>
      <c r="M100" s="59">
        <f t="shared" si="142"/>
        <v>0</v>
      </c>
      <c r="N100" s="59">
        <f t="shared" si="142"/>
        <v>0</v>
      </c>
      <c r="O100" s="59">
        <f t="shared" si="142"/>
        <v>0</v>
      </c>
      <c r="P100" s="59">
        <f t="shared" ref="P100" si="143">+P101+P102</f>
        <v>0</v>
      </c>
      <c r="Q100" s="59">
        <f t="shared" si="142"/>
        <v>0</v>
      </c>
      <c r="R100" s="59">
        <f t="shared" ref="R100:T100" si="144">+R101+R102</f>
        <v>0</v>
      </c>
      <c r="S100" s="59">
        <f t="shared" si="144"/>
        <v>0</v>
      </c>
      <c r="T100" s="59">
        <f t="shared" si="144"/>
        <v>0</v>
      </c>
      <c r="U100" s="59">
        <f t="shared" si="142"/>
        <v>0</v>
      </c>
      <c r="V100" s="59">
        <f t="shared" ref="V100:X100" si="145">+V101+V102</f>
        <v>0</v>
      </c>
      <c r="W100" s="59">
        <f t="shared" si="145"/>
        <v>0</v>
      </c>
      <c r="X100" s="59">
        <f t="shared" si="145"/>
        <v>0</v>
      </c>
      <c r="Y100" s="59">
        <f t="shared" si="142"/>
        <v>0</v>
      </c>
      <c r="Z100" s="59">
        <f t="shared" si="142"/>
        <v>0</v>
      </c>
      <c r="AA100" s="59">
        <f t="shared" si="142"/>
        <v>0</v>
      </c>
      <c r="AB100" s="59">
        <f t="shared" si="142"/>
        <v>0</v>
      </c>
      <c r="AC100" s="76">
        <f t="shared" si="128"/>
        <v>0</v>
      </c>
      <c r="AD100" s="76">
        <f t="shared" si="129"/>
        <v>0</v>
      </c>
      <c r="AE100" s="76">
        <f t="shared" si="130"/>
        <v>0</v>
      </c>
      <c r="AF100" s="59">
        <f t="shared" si="131"/>
        <v>0</v>
      </c>
      <c r="AG100" s="59">
        <f t="shared" si="132"/>
        <v>0</v>
      </c>
      <c r="AH100" s="59">
        <f t="shared" si="133"/>
        <v>0</v>
      </c>
      <c r="AI100" s="59">
        <f t="shared" si="134"/>
        <v>0</v>
      </c>
      <c r="AJ100" s="59">
        <f t="shared" si="135"/>
        <v>0</v>
      </c>
      <c r="AK100" s="76">
        <f t="shared" si="136"/>
        <v>0</v>
      </c>
      <c r="AL100" s="59">
        <f t="shared" si="142"/>
        <v>0</v>
      </c>
      <c r="AM100" s="59">
        <f t="shared" si="142"/>
        <v>0</v>
      </c>
      <c r="AN100" s="66">
        <f>+AN101+AN102</f>
        <v>0</v>
      </c>
      <c r="AO100" s="62"/>
    </row>
    <row r="101" spans="1:41" ht="22.5" customHeight="1" x14ac:dyDescent="0.15">
      <c r="A101" s="58">
        <v>4251</v>
      </c>
      <c r="B101" s="48" t="s">
        <v>142</v>
      </c>
      <c r="C101" s="64" t="s">
        <v>62</v>
      </c>
      <c r="D101" s="59"/>
      <c r="E101" s="59"/>
      <c r="F101" s="59"/>
      <c r="G101" s="59"/>
      <c r="H101" s="59"/>
      <c r="I101" s="59"/>
      <c r="J101" s="59"/>
      <c r="K101" s="59"/>
      <c r="L101" s="59"/>
      <c r="M101" s="59"/>
      <c r="N101" s="59">
        <f t="shared" ref="N101" si="146">P101*0.5</f>
        <v>0</v>
      </c>
      <c r="O101" s="59">
        <f t="shared" ref="O101" si="147">P101-N101</f>
        <v>0</v>
      </c>
      <c r="P101" s="59"/>
      <c r="Q101" s="59"/>
      <c r="R101" s="59">
        <f t="shared" ref="R101" si="148">T101*0.5</f>
        <v>0</v>
      </c>
      <c r="S101" s="59">
        <f t="shared" ref="S101" si="149">T101-R101</f>
        <v>0</v>
      </c>
      <c r="T101" s="59"/>
      <c r="U101" s="59"/>
      <c r="V101" s="59">
        <f t="shared" ref="V101" si="150">X101*0.5</f>
        <v>0</v>
      </c>
      <c r="W101" s="59">
        <f t="shared" ref="W101" si="151">X101-V101</f>
        <v>0</v>
      </c>
      <c r="X101" s="59"/>
      <c r="Y101" s="59"/>
      <c r="Z101" s="59"/>
      <c r="AA101" s="59"/>
      <c r="AB101" s="59"/>
      <c r="AC101" s="76">
        <f t="shared" si="128"/>
        <v>0</v>
      </c>
      <c r="AD101" s="76">
        <f t="shared" si="129"/>
        <v>0</v>
      </c>
      <c r="AE101" s="76">
        <f t="shared" si="130"/>
        <v>0</v>
      </c>
      <c r="AF101" s="59">
        <f t="shared" si="131"/>
        <v>0</v>
      </c>
      <c r="AG101" s="59">
        <f t="shared" si="132"/>
        <v>0</v>
      </c>
      <c r="AH101" s="59">
        <f t="shared" si="133"/>
        <v>0</v>
      </c>
      <c r="AI101" s="59">
        <f t="shared" si="134"/>
        <v>0</v>
      </c>
      <c r="AJ101" s="59">
        <f t="shared" si="135"/>
        <v>0</v>
      </c>
      <c r="AK101" s="76">
        <f t="shared" si="136"/>
        <v>0</v>
      </c>
      <c r="AL101" s="59"/>
      <c r="AM101" s="59"/>
      <c r="AN101" s="66"/>
      <c r="AO101" s="62"/>
    </row>
    <row r="102" spans="1:41" ht="25.5" customHeight="1" x14ac:dyDescent="0.15">
      <c r="A102" s="58">
        <v>4252</v>
      </c>
      <c r="B102" s="48" t="s">
        <v>143</v>
      </c>
      <c r="C102" s="64" t="s">
        <v>62</v>
      </c>
      <c r="D102" s="59"/>
      <c r="E102" s="59"/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  <c r="U102" s="59"/>
      <c r="V102" s="59"/>
      <c r="W102" s="59"/>
      <c r="X102" s="59"/>
      <c r="Y102" s="59"/>
      <c r="Z102" s="59"/>
      <c r="AA102" s="59"/>
      <c r="AB102" s="59"/>
      <c r="AC102" s="76">
        <f t="shared" si="128"/>
        <v>0</v>
      </c>
      <c r="AD102" s="76">
        <f t="shared" si="129"/>
        <v>0</v>
      </c>
      <c r="AE102" s="76">
        <f t="shared" si="130"/>
        <v>0</v>
      </c>
      <c r="AF102" s="59">
        <f t="shared" si="131"/>
        <v>0</v>
      </c>
      <c r="AG102" s="59">
        <f t="shared" si="132"/>
        <v>0</v>
      </c>
      <c r="AH102" s="59">
        <f t="shared" si="133"/>
        <v>0</v>
      </c>
      <c r="AI102" s="59">
        <f t="shared" si="134"/>
        <v>0</v>
      </c>
      <c r="AJ102" s="59">
        <f t="shared" si="135"/>
        <v>0</v>
      </c>
      <c r="AK102" s="76">
        <f t="shared" si="136"/>
        <v>0</v>
      </c>
      <c r="AL102" s="59"/>
      <c r="AM102" s="59"/>
      <c r="AN102" s="66"/>
      <c r="AO102" s="62"/>
    </row>
    <row r="103" spans="1:41" x14ac:dyDescent="0.15">
      <c r="A103" s="58">
        <v>0</v>
      </c>
      <c r="B103" s="48" t="s">
        <v>144</v>
      </c>
      <c r="C103" s="64" t="s">
        <v>62</v>
      </c>
      <c r="D103" s="59">
        <f t="shared" ref="D103:AM103" si="152">+D104+D107+D108+D109+D119+D120+D122+D125</f>
        <v>141.5</v>
      </c>
      <c r="E103" s="59">
        <f t="shared" si="152"/>
        <v>0</v>
      </c>
      <c r="F103" s="59">
        <f t="shared" si="152"/>
        <v>311.2</v>
      </c>
      <c r="G103" s="59">
        <f t="shared" si="152"/>
        <v>0</v>
      </c>
      <c r="H103" s="59">
        <f t="shared" si="152"/>
        <v>356.5</v>
      </c>
      <c r="I103" s="59">
        <f t="shared" si="152"/>
        <v>0</v>
      </c>
      <c r="J103" s="59">
        <f t="shared" si="152"/>
        <v>0</v>
      </c>
      <c r="K103" s="59">
        <f t="shared" si="152"/>
        <v>0</v>
      </c>
      <c r="L103" s="59">
        <f>+L104+L107+L108+L109+L119+L120+L122+L125</f>
        <v>0</v>
      </c>
      <c r="M103" s="59">
        <f t="shared" si="152"/>
        <v>0</v>
      </c>
      <c r="N103" s="59">
        <f t="shared" si="152"/>
        <v>178.25</v>
      </c>
      <c r="O103" s="59">
        <f t="shared" si="152"/>
        <v>178.25</v>
      </c>
      <c r="P103" s="59">
        <f t="shared" ref="P103" si="153">+P104+P107+P108+P109+P119+P120+P122+P125</f>
        <v>356.5</v>
      </c>
      <c r="Q103" s="59">
        <f t="shared" si="152"/>
        <v>0</v>
      </c>
      <c r="R103" s="59">
        <f t="shared" ref="R103:T103" si="154">+R104+R107+R108+R109+R119+R120+R122+R125</f>
        <v>178.25</v>
      </c>
      <c r="S103" s="59">
        <f t="shared" si="154"/>
        <v>178.25</v>
      </c>
      <c r="T103" s="59">
        <f t="shared" si="154"/>
        <v>356.5</v>
      </c>
      <c r="U103" s="59">
        <f t="shared" si="152"/>
        <v>0</v>
      </c>
      <c r="V103" s="59">
        <f t="shared" ref="V103:X103" si="155">+V104+V107+V108+V109+V119+V120+V122+V125</f>
        <v>178.25</v>
      </c>
      <c r="W103" s="59">
        <f t="shared" si="155"/>
        <v>178.25</v>
      </c>
      <c r="X103" s="59">
        <f t="shared" si="155"/>
        <v>356.5</v>
      </c>
      <c r="Y103" s="59">
        <f t="shared" si="152"/>
        <v>0</v>
      </c>
      <c r="Z103" s="59">
        <f t="shared" si="152"/>
        <v>0</v>
      </c>
      <c r="AA103" s="59">
        <f t="shared" si="152"/>
        <v>0</v>
      </c>
      <c r="AB103" s="59">
        <f t="shared" si="152"/>
        <v>0</v>
      </c>
      <c r="AC103" s="76">
        <f t="shared" si="128"/>
        <v>178.25</v>
      </c>
      <c r="AD103" s="76">
        <f t="shared" si="129"/>
        <v>178.25</v>
      </c>
      <c r="AE103" s="76">
        <f t="shared" si="130"/>
        <v>356.5</v>
      </c>
      <c r="AF103" s="59">
        <f t="shared" si="131"/>
        <v>89.125</v>
      </c>
      <c r="AG103" s="59">
        <f t="shared" si="132"/>
        <v>89.125</v>
      </c>
      <c r="AH103" s="59">
        <f t="shared" si="133"/>
        <v>178.25</v>
      </c>
      <c r="AI103" s="59">
        <f t="shared" si="134"/>
        <v>267.375</v>
      </c>
      <c r="AJ103" s="59">
        <f t="shared" si="135"/>
        <v>89.125</v>
      </c>
      <c r="AK103" s="76">
        <f t="shared" si="136"/>
        <v>356.5</v>
      </c>
      <c r="AL103" s="59">
        <f t="shared" si="152"/>
        <v>0</v>
      </c>
      <c r="AM103" s="59">
        <f t="shared" si="152"/>
        <v>0</v>
      </c>
      <c r="AN103" s="66">
        <f>+AN104+AN107+AN108+AN109+AN119+AN120+AN122+AN125</f>
        <v>0</v>
      </c>
      <c r="AO103" s="62"/>
    </row>
    <row r="104" spans="1:41" ht="23.25" customHeight="1" x14ac:dyDescent="0.15">
      <c r="A104" s="58">
        <v>4261</v>
      </c>
      <c r="B104" s="81" t="s">
        <v>145</v>
      </c>
      <c r="C104" s="64" t="s">
        <v>62</v>
      </c>
      <c r="D104" s="82">
        <f t="shared" ref="D104:AM104" si="156">D105+D106</f>
        <v>100</v>
      </c>
      <c r="E104" s="82">
        <f t="shared" si="156"/>
        <v>0</v>
      </c>
      <c r="F104" s="82">
        <f t="shared" si="156"/>
        <v>98.9</v>
      </c>
      <c r="G104" s="82">
        <f t="shared" si="156"/>
        <v>0</v>
      </c>
      <c r="H104" s="82">
        <f t="shared" si="156"/>
        <v>100</v>
      </c>
      <c r="I104" s="82">
        <f t="shared" si="156"/>
        <v>0</v>
      </c>
      <c r="J104" s="82">
        <f t="shared" si="156"/>
        <v>0</v>
      </c>
      <c r="K104" s="82">
        <f t="shared" si="156"/>
        <v>0</v>
      </c>
      <c r="L104" s="82">
        <f>L105+L106</f>
        <v>0</v>
      </c>
      <c r="M104" s="82">
        <f t="shared" si="156"/>
        <v>0</v>
      </c>
      <c r="N104" s="59">
        <f t="shared" ref="N104:N105" si="157">P104*0.5</f>
        <v>50</v>
      </c>
      <c r="O104" s="59">
        <f t="shared" ref="O104:O105" si="158">P104-N104</f>
        <v>50</v>
      </c>
      <c r="P104" s="82">
        <f t="shared" ref="P104" si="159">P105+P106</f>
        <v>100</v>
      </c>
      <c r="Q104" s="82">
        <f t="shared" si="156"/>
        <v>0</v>
      </c>
      <c r="R104" s="59">
        <f t="shared" ref="R104:R106" si="160">T104*0.5</f>
        <v>50</v>
      </c>
      <c r="S104" s="59">
        <f t="shared" ref="S104:S106" si="161">T104-R104</f>
        <v>50</v>
      </c>
      <c r="T104" s="82">
        <f t="shared" ref="T104" si="162">T105+T106</f>
        <v>100</v>
      </c>
      <c r="U104" s="82">
        <f t="shared" si="156"/>
        <v>0</v>
      </c>
      <c r="V104" s="59">
        <f t="shared" ref="V104:V106" si="163">X104*0.5</f>
        <v>50</v>
      </c>
      <c r="W104" s="59">
        <f t="shared" ref="W104:W106" si="164">X104-V104</f>
        <v>50</v>
      </c>
      <c r="X104" s="82">
        <f t="shared" ref="X104" si="165">X105+X106</f>
        <v>100</v>
      </c>
      <c r="Y104" s="82">
        <f t="shared" si="156"/>
        <v>0</v>
      </c>
      <c r="Z104" s="82">
        <f t="shared" si="156"/>
        <v>0</v>
      </c>
      <c r="AA104" s="82">
        <f t="shared" si="156"/>
        <v>0</v>
      </c>
      <c r="AB104" s="82">
        <f t="shared" si="156"/>
        <v>0</v>
      </c>
      <c r="AC104" s="76">
        <f t="shared" si="128"/>
        <v>50</v>
      </c>
      <c r="AD104" s="76">
        <f t="shared" si="129"/>
        <v>50</v>
      </c>
      <c r="AE104" s="76">
        <f t="shared" si="130"/>
        <v>100</v>
      </c>
      <c r="AF104" s="59">
        <f t="shared" si="131"/>
        <v>25</v>
      </c>
      <c r="AG104" s="59">
        <f t="shared" si="132"/>
        <v>25</v>
      </c>
      <c r="AH104" s="59">
        <f t="shared" si="133"/>
        <v>50</v>
      </c>
      <c r="AI104" s="59">
        <f t="shared" si="134"/>
        <v>75</v>
      </c>
      <c r="AJ104" s="59">
        <f t="shared" si="135"/>
        <v>25</v>
      </c>
      <c r="AK104" s="76">
        <f t="shared" si="136"/>
        <v>100</v>
      </c>
      <c r="AL104" s="82">
        <f t="shared" si="156"/>
        <v>0</v>
      </c>
      <c r="AM104" s="82">
        <f t="shared" si="156"/>
        <v>0</v>
      </c>
      <c r="AN104" s="83">
        <f>AN105+AN106</f>
        <v>0</v>
      </c>
      <c r="AO104" s="84"/>
    </row>
    <row r="105" spans="1:41" ht="23.25" customHeight="1" x14ac:dyDescent="0.15">
      <c r="A105" s="58"/>
      <c r="B105" s="48" t="s">
        <v>146</v>
      </c>
      <c r="C105" s="64"/>
      <c r="D105" s="59">
        <v>100</v>
      </c>
      <c r="E105" s="59"/>
      <c r="F105" s="59">
        <v>98.9</v>
      </c>
      <c r="G105" s="59"/>
      <c r="H105" s="59">
        <v>100</v>
      </c>
      <c r="I105" s="59"/>
      <c r="J105" s="59"/>
      <c r="K105" s="59"/>
      <c r="L105" s="59"/>
      <c r="M105" s="59"/>
      <c r="N105" s="59">
        <f t="shared" si="157"/>
        <v>50</v>
      </c>
      <c r="O105" s="59">
        <f t="shared" si="158"/>
        <v>50</v>
      </c>
      <c r="P105" s="59">
        <v>100</v>
      </c>
      <c r="Q105" s="59"/>
      <c r="R105" s="59">
        <f t="shared" si="160"/>
        <v>50</v>
      </c>
      <c r="S105" s="59">
        <f t="shared" si="161"/>
        <v>50</v>
      </c>
      <c r="T105" s="59">
        <v>100</v>
      </c>
      <c r="U105" s="59"/>
      <c r="V105" s="59">
        <f t="shared" si="163"/>
        <v>50</v>
      </c>
      <c r="W105" s="59">
        <f t="shared" si="164"/>
        <v>50</v>
      </c>
      <c r="X105" s="59">
        <v>100</v>
      </c>
      <c r="Y105" s="59"/>
      <c r="Z105" s="59"/>
      <c r="AA105" s="59"/>
      <c r="AB105" s="59"/>
      <c r="AC105" s="76">
        <f t="shared" si="128"/>
        <v>50</v>
      </c>
      <c r="AD105" s="76">
        <f t="shared" si="129"/>
        <v>50</v>
      </c>
      <c r="AE105" s="76">
        <f t="shared" si="130"/>
        <v>100</v>
      </c>
      <c r="AF105" s="59">
        <f t="shared" si="131"/>
        <v>25</v>
      </c>
      <c r="AG105" s="59">
        <f t="shared" si="132"/>
        <v>25</v>
      </c>
      <c r="AH105" s="59">
        <f t="shared" si="133"/>
        <v>50</v>
      </c>
      <c r="AI105" s="59">
        <f t="shared" si="134"/>
        <v>75</v>
      </c>
      <c r="AJ105" s="59">
        <f t="shared" si="135"/>
        <v>25</v>
      </c>
      <c r="AK105" s="76">
        <f t="shared" si="136"/>
        <v>100</v>
      </c>
      <c r="AL105" s="59"/>
      <c r="AM105" s="59"/>
      <c r="AN105" s="66"/>
      <c r="AO105" s="62"/>
    </row>
    <row r="106" spans="1:41" ht="23.25" customHeight="1" x14ac:dyDescent="0.15">
      <c r="A106" s="58"/>
      <c r="B106" s="48" t="s">
        <v>147</v>
      </c>
      <c r="C106" s="64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>
        <f t="shared" ref="N106" si="166">P106*0.5</f>
        <v>0</v>
      </c>
      <c r="O106" s="59">
        <f t="shared" ref="O106" si="167">P106-N106</f>
        <v>0</v>
      </c>
      <c r="P106" s="59"/>
      <c r="Q106" s="59"/>
      <c r="R106" s="59">
        <f t="shared" si="160"/>
        <v>0</v>
      </c>
      <c r="S106" s="59">
        <f t="shared" si="161"/>
        <v>0</v>
      </c>
      <c r="T106" s="59"/>
      <c r="U106" s="59"/>
      <c r="V106" s="59">
        <f t="shared" si="163"/>
        <v>0</v>
      </c>
      <c r="W106" s="59">
        <f t="shared" si="164"/>
        <v>0</v>
      </c>
      <c r="X106" s="59"/>
      <c r="Y106" s="59"/>
      <c r="Z106" s="59"/>
      <c r="AA106" s="59"/>
      <c r="AB106" s="59"/>
      <c r="AC106" s="76">
        <f t="shared" si="128"/>
        <v>0</v>
      </c>
      <c r="AD106" s="76">
        <f t="shared" si="129"/>
        <v>0</v>
      </c>
      <c r="AE106" s="76">
        <f t="shared" si="130"/>
        <v>0</v>
      </c>
      <c r="AF106" s="59">
        <f t="shared" si="131"/>
        <v>0</v>
      </c>
      <c r="AG106" s="59">
        <f t="shared" si="132"/>
        <v>0</v>
      </c>
      <c r="AH106" s="59">
        <f t="shared" si="133"/>
        <v>0</v>
      </c>
      <c r="AI106" s="59">
        <f t="shared" si="134"/>
        <v>0</v>
      </c>
      <c r="AJ106" s="59">
        <f t="shared" si="135"/>
        <v>0</v>
      </c>
      <c r="AK106" s="76">
        <f t="shared" si="136"/>
        <v>0</v>
      </c>
      <c r="AL106" s="59"/>
      <c r="AM106" s="59"/>
      <c r="AN106" s="66"/>
      <c r="AO106" s="62"/>
    </row>
    <row r="107" spans="1:41" ht="18" customHeight="1" x14ac:dyDescent="0.15">
      <c r="A107" s="58">
        <v>4262</v>
      </c>
      <c r="B107" s="48" t="s">
        <v>148</v>
      </c>
      <c r="C107" s="64" t="s">
        <v>62</v>
      </c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76">
        <f t="shared" si="128"/>
        <v>0</v>
      </c>
      <c r="AD107" s="76">
        <f t="shared" si="129"/>
        <v>0</v>
      </c>
      <c r="AE107" s="76">
        <f t="shared" si="130"/>
        <v>0</v>
      </c>
      <c r="AF107" s="59">
        <f t="shared" si="131"/>
        <v>0</v>
      </c>
      <c r="AG107" s="59">
        <f t="shared" si="132"/>
        <v>0</v>
      </c>
      <c r="AH107" s="59">
        <f t="shared" si="133"/>
        <v>0</v>
      </c>
      <c r="AI107" s="59">
        <f t="shared" si="134"/>
        <v>0</v>
      </c>
      <c r="AJ107" s="59">
        <f t="shared" si="135"/>
        <v>0</v>
      </c>
      <c r="AK107" s="76">
        <f t="shared" si="136"/>
        <v>0</v>
      </c>
      <c r="AL107" s="59"/>
      <c r="AM107" s="59"/>
      <c r="AN107" s="66"/>
      <c r="AO107" s="62"/>
    </row>
    <row r="108" spans="1:41" ht="33" customHeight="1" x14ac:dyDescent="0.15">
      <c r="A108" s="58">
        <v>4263</v>
      </c>
      <c r="B108" s="48" t="s">
        <v>149</v>
      </c>
      <c r="C108" s="64" t="s">
        <v>62</v>
      </c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  <c r="T108" s="59"/>
      <c r="U108" s="59"/>
      <c r="V108" s="59"/>
      <c r="W108" s="59"/>
      <c r="X108" s="59"/>
      <c r="Y108" s="59"/>
      <c r="Z108" s="59"/>
      <c r="AA108" s="59"/>
      <c r="AB108" s="59"/>
      <c r="AC108" s="76">
        <f t="shared" si="128"/>
        <v>0</v>
      </c>
      <c r="AD108" s="76">
        <f t="shared" si="129"/>
        <v>0</v>
      </c>
      <c r="AE108" s="76">
        <f t="shared" si="130"/>
        <v>0</v>
      </c>
      <c r="AF108" s="59">
        <f t="shared" si="131"/>
        <v>0</v>
      </c>
      <c r="AG108" s="59">
        <f t="shared" si="132"/>
        <v>0</v>
      </c>
      <c r="AH108" s="59">
        <f t="shared" si="133"/>
        <v>0</v>
      </c>
      <c r="AI108" s="59">
        <f t="shared" si="134"/>
        <v>0</v>
      </c>
      <c r="AJ108" s="59">
        <f t="shared" si="135"/>
        <v>0</v>
      </c>
      <c r="AK108" s="76">
        <f t="shared" si="136"/>
        <v>0</v>
      </c>
      <c r="AL108" s="59"/>
      <c r="AM108" s="59"/>
      <c r="AN108" s="66"/>
      <c r="AO108" s="62"/>
    </row>
    <row r="109" spans="1:41" ht="21" customHeight="1" x14ac:dyDescent="0.15">
      <c r="A109" s="58">
        <v>4264</v>
      </c>
      <c r="B109" s="48" t="s">
        <v>150</v>
      </c>
      <c r="C109" s="64" t="s">
        <v>62</v>
      </c>
      <c r="D109" s="59">
        <f t="shared" ref="D109:AM109" si="168">D110+D113+D116</f>
        <v>0</v>
      </c>
      <c r="E109" s="59">
        <f t="shared" si="168"/>
        <v>0</v>
      </c>
      <c r="F109" s="59">
        <f t="shared" si="168"/>
        <v>207.6</v>
      </c>
      <c r="G109" s="59">
        <f t="shared" si="168"/>
        <v>0</v>
      </c>
      <c r="H109" s="59">
        <f t="shared" si="168"/>
        <v>215</v>
      </c>
      <c r="I109" s="59">
        <f t="shared" si="168"/>
        <v>0</v>
      </c>
      <c r="J109" s="59">
        <f t="shared" si="168"/>
        <v>0</v>
      </c>
      <c r="K109" s="59">
        <f t="shared" si="168"/>
        <v>0</v>
      </c>
      <c r="L109" s="59">
        <f>L110+L113+L116</f>
        <v>0</v>
      </c>
      <c r="M109" s="59">
        <f t="shared" si="168"/>
        <v>0</v>
      </c>
      <c r="N109" s="59">
        <f t="shared" si="168"/>
        <v>107.5</v>
      </c>
      <c r="O109" s="59">
        <f t="shared" si="168"/>
        <v>107.5</v>
      </c>
      <c r="P109" s="59">
        <f t="shared" ref="P109" si="169">P110+P113+P116</f>
        <v>215</v>
      </c>
      <c r="Q109" s="59">
        <f t="shared" si="168"/>
        <v>0</v>
      </c>
      <c r="R109" s="59">
        <f t="shared" ref="R109:T109" si="170">R110+R113+R116</f>
        <v>107.5</v>
      </c>
      <c r="S109" s="59">
        <f t="shared" si="170"/>
        <v>107.5</v>
      </c>
      <c r="T109" s="59">
        <f t="shared" si="170"/>
        <v>215</v>
      </c>
      <c r="U109" s="59">
        <f t="shared" si="168"/>
        <v>0</v>
      </c>
      <c r="V109" s="59">
        <f t="shared" ref="V109:X109" si="171">V110+V113+V116</f>
        <v>107.5</v>
      </c>
      <c r="W109" s="59">
        <f t="shared" si="171"/>
        <v>107.5</v>
      </c>
      <c r="X109" s="59">
        <f t="shared" si="171"/>
        <v>215</v>
      </c>
      <c r="Y109" s="59">
        <f t="shared" si="168"/>
        <v>0</v>
      </c>
      <c r="Z109" s="59">
        <f t="shared" si="168"/>
        <v>0</v>
      </c>
      <c r="AA109" s="59">
        <f t="shared" si="168"/>
        <v>0</v>
      </c>
      <c r="AB109" s="59">
        <f t="shared" si="168"/>
        <v>0</v>
      </c>
      <c r="AC109" s="76">
        <f t="shared" si="128"/>
        <v>107.5</v>
      </c>
      <c r="AD109" s="76">
        <f t="shared" si="129"/>
        <v>107.5</v>
      </c>
      <c r="AE109" s="76">
        <f t="shared" si="130"/>
        <v>215</v>
      </c>
      <c r="AF109" s="59">
        <f t="shared" si="131"/>
        <v>53.75</v>
      </c>
      <c r="AG109" s="59">
        <f t="shared" si="132"/>
        <v>53.75</v>
      </c>
      <c r="AH109" s="59">
        <f t="shared" si="133"/>
        <v>107.5</v>
      </c>
      <c r="AI109" s="59">
        <f t="shared" si="134"/>
        <v>161.25</v>
      </c>
      <c r="AJ109" s="59">
        <f t="shared" si="135"/>
        <v>53.75</v>
      </c>
      <c r="AK109" s="76">
        <f t="shared" si="136"/>
        <v>215</v>
      </c>
      <c r="AL109" s="59">
        <f t="shared" si="168"/>
        <v>0</v>
      </c>
      <c r="AM109" s="59">
        <f t="shared" si="168"/>
        <v>0</v>
      </c>
      <c r="AN109" s="66">
        <f>AN110+AN113+AN116</f>
        <v>0</v>
      </c>
      <c r="AO109" s="62"/>
    </row>
    <row r="110" spans="1:41" ht="21" customHeight="1" x14ac:dyDescent="0.15">
      <c r="A110" s="58"/>
      <c r="B110" s="48" t="s">
        <v>151</v>
      </c>
      <c r="C110" s="64" t="s">
        <v>62</v>
      </c>
      <c r="D110" s="59"/>
      <c r="E110" s="59"/>
      <c r="F110" s="59">
        <v>207.6</v>
      </c>
      <c r="G110" s="59"/>
      <c r="H110" s="59">
        <v>215</v>
      </c>
      <c r="I110" s="59"/>
      <c r="J110" s="59"/>
      <c r="K110" s="59"/>
      <c r="L110" s="59"/>
      <c r="M110" s="59"/>
      <c r="N110" s="59">
        <f t="shared" ref="N110" si="172">P110*0.5</f>
        <v>107.5</v>
      </c>
      <c r="O110" s="59">
        <f t="shared" ref="O110" si="173">P110-N110</f>
        <v>107.5</v>
      </c>
      <c r="P110" s="59">
        <v>215</v>
      </c>
      <c r="Q110" s="59"/>
      <c r="R110" s="59">
        <f t="shared" ref="R110" si="174">T110*0.5</f>
        <v>107.5</v>
      </c>
      <c r="S110" s="59">
        <f t="shared" ref="S110" si="175">T110-R110</f>
        <v>107.5</v>
      </c>
      <c r="T110" s="59">
        <v>215</v>
      </c>
      <c r="U110" s="59"/>
      <c r="V110" s="59">
        <f t="shared" ref="V110" si="176">X110*0.5</f>
        <v>107.5</v>
      </c>
      <c r="W110" s="59">
        <f t="shared" ref="W110" si="177">X110-V110</f>
        <v>107.5</v>
      </c>
      <c r="X110" s="59">
        <v>215</v>
      </c>
      <c r="Y110" s="59"/>
      <c r="Z110" s="59"/>
      <c r="AA110" s="59"/>
      <c r="AB110" s="59"/>
      <c r="AC110" s="76">
        <f t="shared" si="128"/>
        <v>107.5</v>
      </c>
      <c r="AD110" s="76">
        <f t="shared" si="129"/>
        <v>107.5</v>
      </c>
      <c r="AE110" s="76">
        <f t="shared" si="130"/>
        <v>215</v>
      </c>
      <c r="AF110" s="59">
        <f t="shared" si="131"/>
        <v>53.75</v>
      </c>
      <c r="AG110" s="59">
        <f t="shared" si="132"/>
        <v>53.75</v>
      </c>
      <c r="AH110" s="59">
        <f t="shared" si="133"/>
        <v>107.5</v>
      </c>
      <c r="AI110" s="59">
        <f t="shared" si="134"/>
        <v>161.25</v>
      </c>
      <c r="AJ110" s="59">
        <f t="shared" si="135"/>
        <v>53.75</v>
      </c>
      <c r="AK110" s="76">
        <f t="shared" si="136"/>
        <v>215</v>
      </c>
      <c r="AL110" s="59"/>
      <c r="AM110" s="59"/>
      <c r="AN110" s="66"/>
      <c r="AO110" s="62"/>
    </row>
    <row r="111" spans="1:41" ht="21" customHeight="1" x14ac:dyDescent="0.15">
      <c r="A111" s="58"/>
      <c r="B111" s="48" t="s">
        <v>152</v>
      </c>
      <c r="C111" s="64" t="s">
        <v>132</v>
      </c>
      <c r="D111" s="59"/>
      <c r="E111" s="59"/>
      <c r="F111" s="59"/>
      <c r="G111" s="59"/>
      <c r="H111" s="59"/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  <c r="T111" s="59"/>
      <c r="U111" s="59"/>
      <c r="V111" s="59"/>
      <c r="W111" s="59"/>
      <c r="X111" s="59"/>
      <c r="Y111" s="59"/>
      <c r="Z111" s="59"/>
      <c r="AA111" s="59"/>
      <c r="AB111" s="59"/>
      <c r="AC111" s="76">
        <f t="shared" si="128"/>
        <v>0</v>
      </c>
      <c r="AD111" s="76">
        <f t="shared" si="129"/>
        <v>0</v>
      </c>
      <c r="AE111" s="76">
        <f t="shared" si="130"/>
        <v>0</v>
      </c>
      <c r="AF111" s="59">
        <f t="shared" si="131"/>
        <v>0</v>
      </c>
      <c r="AG111" s="59">
        <f t="shared" si="132"/>
        <v>0</v>
      </c>
      <c r="AH111" s="59">
        <f t="shared" si="133"/>
        <v>0</v>
      </c>
      <c r="AI111" s="59">
        <f t="shared" si="134"/>
        <v>0</v>
      </c>
      <c r="AJ111" s="59">
        <f t="shared" si="135"/>
        <v>0</v>
      </c>
      <c r="AK111" s="76">
        <f t="shared" si="136"/>
        <v>0</v>
      </c>
      <c r="AL111" s="59"/>
      <c r="AM111" s="59"/>
      <c r="AN111" s="66"/>
      <c r="AO111" s="62"/>
    </row>
    <row r="112" spans="1:41" ht="21" customHeight="1" x14ac:dyDescent="0.15">
      <c r="A112" s="58"/>
      <c r="B112" s="48" t="s">
        <v>153</v>
      </c>
      <c r="C112" s="64" t="s">
        <v>94</v>
      </c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  <c r="T112" s="59"/>
      <c r="U112" s="59"/>
      <c r="V112" s="59"/>
      <c r="W112" s="59"/>
      <c r="X112" s="59"/>
      <c r="Y112" s="59"/>
      <c r="Z112" s="59"/>
      <c r="AA112" s="59"/>
      <c r="AB112" s="59"/>
      <c r="AC112" s="76">
        <f t="shared" si="128"/>
        <v>0</v>
      </c>
      <c r="AD112" s="76">
        <f t="shared" si="129"/>
        <v>0</v>
      </c>
      <c r="AE112" s="76">
        <f t="shared" si="130"/>
        <v>0</v>
      </c>
      <c r="AF112" s="59">
        <f t="shared" si="131"/>
        <v>0</v>
      </c>
      <c r="AG112" s="59">
        <f t="shared" si="132"/>
        <v>0</v>
      </c>
      <c r="AH112" s="59">
        <f t="shared" si="133"/>
        <v>0</v>
      </c>
      <c r="AI112" s="59">
        <f t="shared" si="134"/>
        <v>0</v>
      </c>
      <c r="AJ112" s="59">
        <f t="shared" si="135"/>
        <v>0</v>
      </c>
      <c r="AK112" s="76">
        <f t="shared" si="136"/>
        <v>0</v>
      </c>
      <c r="AL112" s="59"/>
      <c r="AM112" s="59"/>
      <c r="AN112" s="66"/>
      <c r="AO112" s="62"/>
    </row>
    <row r="113" spans="1:41" ht="21" customHeight="1" x14ac:dyDescent="0.15">
      <c r="A113" s="58"/>
      <c r="B113" s="48" t="s">
        <v>154</v>
      </c>
      <c r="C113" s="64" t="s">
        <v>62</v>
      </c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  <c r="U113" s="59"/>
      <c r="V113" s="59"/>
      <c r="W113" s="59"/>
      <c r="X113" s="59"/>
      <c r="Y113" s="59"/>
      <c r="Z113" s="59"/>
      <c r="AA113" s="59"/>
      <c r="AB113" s="59"/>
      <c r="AC113" s="76">
        <f t="shared" si="128"/>
        <v>0</v>
      </c>
      <c r="AD113" s="76">
        <f t="shared" si="129"/>
        <v>0</v>
      </c>
      <c r="AE113" s="76">
        <f t="shared" si="130"/>
        <v>0</v>
      </c>
      <c r="AF113" s="59">
        <f t="shared" si="131"/>
        <v>0</v>
      </c>
      <c r="AG113" s="59">
        <f t="shared" si="132"/>
        <v>0</v>
      </c>
      <c r="AH113" s="59">
        <f t="shared" si="133"/>
        <v>0</v>
      </c>
      <c r="AI113" s="59">
        <f t="shared" si="134"/>
        <v>0</v>
      </c>
      <c r="AJ113" s="59">
        <f t="shared" si="135"/>
        <v>0</v>
      </c>
      <c r="AK113" s="76">
        <f t="shared" si="136"/>
        <v>0</v>
      </c>
      <c r="AL113" s="59"/>
      <c r="AM113" s="59"/>
      <c r="AN113" s="66"/>
      <c r="AO113" s="62"/>
    </row>
    <row r="114" spans="1:41" ht="21" customHeight="1" x14ac:dyDescent="0.15">
      <c r="A114" s="58"/>
      <c r="B114" s="48" t="s">
        <v>152</v>
      </c>
      <c r="C114" s="64" t="s">
        <v>132</v>
      </c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  <c r="U114" s="59"/>
      <c r="V114" s="59"/>
      <c r="W114" s="59"/>
      <c r="X114" s="59"/>
      <c r="Y114" s="59"/>
      <c r="Z114" s="59"/>
      <c r="AA114" s="59"/>
      <c r="AB114" s="59"/>
      <c r="AC114" s="76">
        <f t="shared" si="128"/>
        <v>0</v>
      </c>
      <c r="AD114" s="76">
        <f t="shared" si="129"/>
        <v>0</v>
      </c>
      <c r="AE114" s="76">
        <f t="shared" si="130"/>
        <v>0</v>
      </c>
      <c r="AF114" s="59">
        <f t="shared" si="131"/>
        <v>0</v>
      </c>
      <c r="AG114" s="59">
        <f t="shared" si="132"/>
        <v>0</v>
      </c>
      <c r="AH114" s="59">
        <f t="shared" si="133"/>
        <v>0</v>
      </c>
      <c r="AI114" s="59">
        <f t="shared" si="134"/>
        <v>0</v>
      </c>
      <c r="AJ114" s="59">
        <f t="shared" si="135"/>
        <v>0</v>
      </c>
      <c r="AK114" s="76">
        <f t="shared" si="136"/>
        <v>0</v>
      </c>
      <c r="AL114" s="59"/>
      <c r="AM114" s="59"/>
      <c r="AN114" s="66"/>
      <c r="AO114" s="62"/>
    </row>
    <row r="115" spans="1:41" ht="21" customHeight="1" x14ac:dyDescent="0.15">
      <c r="A115" s="85"/>
      <c r="B115" s="86" t="s">
        <v>155</v>
      </c>
      <c r="C115" s="64" t="s">
        <v>94</v>
      </c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  <c r="U115" s="59"/>
      <c r="V115" s="59"/>
      <c r="W115" s="59"/>
      <c r="X115" s="59"/>
      <c r="Y115" s="59"/>
      <c r="Z115" s="59"/>
      <c r="AA115" s="59"/>
      <c r="AB115" s="59"/>
      <c r="AC115" s="76">
        <f t="shared" si="128"/>
        <v>0</v>
      </c>
      <c r="AD115" s="76">
        <f t="shared" si="129"/>
        <v>0</v>
      </c>
      <c r="AE115" s="76">
        <f t="shared" si="130"/>
        <v>0</v>
      </c>
      <c r="AF115" s="59">
        <f t="shared" si="131"/>
        <v>0</v>
      </c>
      <c r="AG115" s="59">
        <f t="shared" si="132"/>
        <v>0</v>
      </c>
      <c r="AH115" s="59">
        <f t="shared" si="133"/>
        <v>0</v>
      </c>
      <c r="AI115" s="59">
        <f t="shared" si="134"/>
        <v>0</v>
      </c>
      <c r="AJ115" s="59">
        <f t="shared" si="135"/>
        <v>0</v>
      </c>
      <c r="AK115" s="76">
        <f t="shared" si="136"/>
        <v>0</v>
      </c>
      <c r="AL115" s="59"/>
      <c r="AM115" s="59"/>
      <c r="AN115" s="66"/>
      <c r="AO115" s="62"/>
    </row>
    <row r="116" spans="1:41" ht="21" customHeight="1" x14ac:dyDescent="0.15">
      <c r="A116" s="58"/>
      <c r="B116" s="48" t="s">
        <v>156</v>
      </c>
      <c r="C116" s="64" t="s">
        <v>62</v>
      </c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  <c r="U116" s="59"/>
      <c r="V116" s="59"/>
      <c r="W116" s="59"/>
      <c r="X116" s="59"/>
      <c r="Y116" s="59"/>
      <c r="Z116" s="59"/>
      <c r="AA116" s="59"/>
      <c r="AB116" s="59"/>
      <c r="AC116" s="76">
        <f t="shared" si="128"/>
        <v>0</v>
      </c>
      <c r="AD116" s="76">
        <f t="shared" si="129"/>
        <v>0</v>
      </c>
      <c r="AE116" s="76">
        <f t="shared" si="130"/>
        <v>0</v>
      </c>
      <c r="AF116" s="59">
        <f t="shared" si="131"/>
        <v>0</v>
      </c>
      <c r="AG116" s="59">
        <f t="shared" si="132"/>
        <v>0</v>
      </c>
      <c r="AH116" s="59">
        <f t="shared" si="133"/>
        <v>0</v>
      </c>
      <c r="AI116" s="59">
        <f t="shared" si="134"/>
        <v>0</v>
      </c>
      <c r="AJ116" s="59">
        <f t="shared" si="135"/>
        <v>0</v>
      </c>
      <c r="AK116" s="76">
        <f t="shared" si="136"/>
        <v>0</v>
      </c>
      <c r="AL116" s="59"/>
      <c r="AM116" s="59"/>
      <c r="AN116" s="66"/>
      <c r="AO116" s="62"/>
    </row>
    <row r="117" spans="1:41" ht="21" customHeight="1" x14ac:dyDescent="0.15">
      <c r="A117" s="58"/>
      <c r="B117" s="48" t="s">
        <v>152</v>
      </c>
      <c r="C117" s="64" t="s">
        <v>132</v>
      </c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  <c r="U117" s="59"/>
      <c r="V117" s="59"/>
      <c r="W117" s="59"/>
      <c r="X117" s="59"/>
      <c r="Y117" s="59"/>
      <c r="Z117" s="59"/>
      <c r="AA117" s="59"/>
      <c r="AB117" s="59"/>
      <c r="AC117" s="76">
        <f t="shared" si="128"/>
        <v>0</v>
      </c>
      <c r="AD117" s="76">
        <f t="shared" si="129"/>
        <v>0</v>
      </c>
      <c r="AE117" s="76">
        <f t="shared" si="130"/>
        <v>0</v>
      </c>
      <c r="AF117" s="59">
        <f t="shared" si="131"/>
        <v>0</v>
      </c>
      <c r="AG117" s="59">
        <f t="shared" si="132"/>
        <v>0</v>
      </c>
      <c r="AH117" s="59">
        <f t="shared" si="133"/>
        <v>0</v>
      </c>
      <c r="AI117" s="59">
        <f t="shared" si="134"/>
        <v>0</v>
      </c>
      <c r="AJ117" s="59">
        <f t="shared" si="135"/>
        <v>0</v>
      </c>
      <c r="AK117" s="76">
        <f t="shared" si="136"/>
        <v>0</v>
      </c>
      <c r="AL117" s="59"/>
      <c r="AM117" s="59"/>
      <c r="AN117" s="66"/>
      <c r="AO117" s="62"/>
    </row>
    <row r="118" spans="1:41" ht="23.25" customHeight="1" x14ac:dyDescent="0.15">
      <c r="A118" s="58"/>
      <c r="B118" s="48" t="s">
        <v>91</v>
      </c>
      <c r="C118" s="64" t="s">
        <v>157</v>
      </c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  <c r="U118" s="59"/>
      <c r="V118" s="59"/>
      <c r="W118" s="59"/>
      <c r="X118" s="59"/>
      <c r="Y118" s="59"/>
      <c r="Z118" s="59"/>
      <c r="AA118" s="59"/>
      <c r="AB118" s="59"/>
      <c r="AC118" s="76">
        <f t="shared" si="128"/>
        <v>0</v>
      </c>
      <c r="AD118" s="76">
        <f t="shared" si="129"/>
        <v>0</v>
      </c>
      <c r="AE118" s="76">
        <f t="shared" si="130"/>
        <v>0</v>
      </c>
      <c r="AF118" s="59">
        <f t="shared" si="131"/>
        <v>0</v>
      </c>
      <c r="AG118" s="59">
        <f t="shared" si="132"/>
        <v>0</v>
      </c>
      <c r="AH118" s="59">
        <f t="shared" si="133"/>
        <v>0</v>
      </c>
      <c r="AI118" s="59">
        <f t="shared" si="134"/>
        <v>0</v>
      </c>
      <c r="AJ118" s="59">
        <f t="shared" si="135"/>
        <v>0</v>
      </c>
      <c r="AK118" s="76">
        <f t="shared" si="136"/>
        <v>0</v>
      </c>
      <c r="AL118" s="59"/>
      <c r="AM118" s="59"/>
      <c r="AN118" s="66"/>
      <c r="AO118" s="62"/>
    </row>
    <row r="119" spans="1:41" ht="28.5" customHeight="1" x14ac:dyDescent="0.15">
      <c r="A119" s="58">
        <v>4265</v>
      </c>
      <c r="B119" s="48" t="s">
        <v>158</v>
      </c>
      <c r="C119" s="64" t="s">
        <v>62</v>
      </c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  <c r="AC119" s="76">
        <f t="shared" si="128"/>
        <v>0</v>
      </c>
      <c r="AD119" s="76">
        <f t="shared" si="129"/>
        <v>0</v>
      </c>
      <c r="AE119" s="76">
        <f t="shared" si="130"/>
        <v>0</v>
      </c>
      <c r="AF119" s="59">
        <f t="shared" si="131"/>
        <v>0</v>
      </c>
      <c r="AG119" s="59">
        <f t="shared" si="132"/>
        <v>0</v>
      </c>
      <c r="AH119" s="59">
        <f t="shared" si="133"/>
        <v>0</v>
      </c>
      <c r="AI119" s="59">
        <f t="shared" si="134"/>
        <v>0</v>
      </c>
      <c r="AJ119" s="59">
        <f t="shared" si="135"/>
        <v>0</v>
      </c>
      <c r="AK119" s="76">
        <f t="shared" si="136"/>
        <v>0</v>
      </c>
      <c r="AL119" s="59"/>
      <c r="AM119" s="59"/>
      <c r="AN119" s="66"/>
      <c r="AO119" s="62"/>
    </row>
    <row r="120" spans="1:41" ht="25.5" customHeight="1" x14ac:dyDescent="0.15">
      <c r="A120" s="58">
        <v>4266</v>
      </c>
      <c r="B120" s="48" t="s">
        <v>159</v>
      </c>
      <c r="C120" s="64" t="s">
        <v>62</v>
      </c>
      <c r="D120" s="59"/>
      <c r="E120" s="59"/>
      <c r="F120" s="59"/>
      <c r="G120" s="59"/>
      <c r="H120" s="59"/>
      <c r="I120" s="59"/>
      <c r="J120" s="59"/>
      <c r="K120" s="59"/>
      <c r="L120" s="59"/>
      <c r="M120" s="59"/>
      <c r="N120" s="59">
        <f t="shared" ref="N120" si="178">P120*0.5</f>
        <v>0</v>
      </c>
      <c r="O120" s="59">
        <f t="shared" ref="O120" si="179">P120-N120</f>
        <v>0</v>
      </c>
      <c r="P120" s="59"/>
      <c r="Q120" s="59"/>
      <c r="R120" s="59">
        <f t="shared" ref="R120" si="180">T120*0.5</f>
        <v>0</v>
      </c>
      <c r="S120" s="59">
        <f t="shared" ref="S120" si="181">T120-R120</f>
        <v>0</v>
      </c>
      <c r="T120" s="59"/>
      <c r="U120" s="59"/>
      <c r="V120" s="59">
        <f t="shared" ref="V120" si="182">X120*0.5</f>
        <v>0</v>
      </c>
      <c r="W120" s="59">
        <f t="shared" ref="W120" si="183">X120-V120</f>
        <v>0</v>
      </c>
      <c r="X120" s="59"/>
      <c r="Y120" s="59"/>
      <c r="Z120" s="59"/>
      <c r="AA120" s="59"/>
      <c r="AB120" s="59"/>
      <c r="AC120" s="76">
        <f t="shared" si="128"/>
        <v>0</v>
      </c>
      <c r="AD120" s="76">
        <f t="shared" si="129"/>
        <v>0</v>
      </c>
      <c r="AE120" s="76">
        <f t="shared" si="130"/>
        <v>0</v>
      </c>
      <c r="AF120" s="59">
        <f t="shared" si="131"/>
        <v>0</v>
      </c>
      <c r="AG120" s="59">
        <f t="shared" si="132"/>
        <v>0</v>
      </c>
      <c r="AH120" s="59">
        <f t="shared" si="133"/>
        <v>0</v>
      </c>
      <c r="AI120" s="59">
        <f t="shared" si="134"/>
        <v>0</v>
      </c>
      <c r="AJ120" s="59">
        <f t="shared" si="135"/>
        <v>0</v>
      </c>
      <c r="AK120" s="76">
        <f t="shared" si="136"/>
        <v>0</v>
      </c>
      <c r="AL120" s="59"/>
      <c r="AM120" s="59"/>
      <c r="AN120" s="66"/>
      <c r="AO120" s="62"/>
    </row>
    <row r="121" spans="1:41" ht="29.25" customHeight="1" x14ac:dyDescent="0.15">
      <c r="A121" s="58"/>
      <c r="B121" s="64" t="s">
        <v>160</v>
      </c>
      <c r="C121" s="64" t="s">
        <v>161</v>
      </c>
      <c r="D121" s="59" t="e">
        <f t="shared" ref="D121:AM121" si="184">D120/D10/365*1000</f>
        <v>#DIV/0!</v>
      </c>
      <c r="E121" s="59" t="e">
        <f t="shared" si="184"/>
        <v>#DIV/0!</v>
      </c>
      <c r="F121" s="59" t="e">
        <f t="shared" si="184"/>
        <v>#DIV/0!</v>
      </c>
      <c r="G121" s="59" t="e">
        <f t="shared" si="184"/>
        <v>#DIV/0!</v>
      </c>
      <c r="H121" s="59" t="e">
        <f t="shared" si="184"/>
        <v>#DIV/0!</v>
      </c>
      <c r="I121" s="59" t="e">
        <f t="shared" si="184"/>
        <v>#DIV/0!</v>
      </c>
      <c r="J121" s="59" t="e">
        <f t="shared" si="184"/>
        <v>#DIV/0!</v>
      </c>
      <c r="K121" s="59" t="e">
        <f t="shared" si="184"/>
        <v>#DIV/0!</v>
      </c>
      <c r="L121" s="59" t="e">
        <f>L120/L10/365*1000</f>
        <v>#DIV/0!</v>
      </c>
      <c r="M121" s="59" t="e">
        <f t="shared" si="184"/>
        <v>#DIV/0!</v>
      </c>
      <c r="N121" s="59"/>
      <c r="O121" s="59"/>
      <c r="P121" s="59" t="e">
        <f t="shared" ref="P121" si="185">P120/P10/365*1000</f>
        <v>#DIV/0!</v>
      </c>
      <c r="Q121" s="59" t="e">
        <f t="shared" si="184"/>
        <v>#DIV/0!</v>
      </c>
      <c r="R121" s="59"/>
      <c r="S121" s="59"/>
      <c r="T121" s="59" t="e">
        <f t="shared" ref="T121" si="186">T120/T10/365*1000</f>
        <v>#DIV/0!</v>
      </c>
      <c r="U121" s="59" t="e">
        <f t="shared" si="184"/>
        <v>#DIV/0!</v>
      </c>
      <c r="V121" s="59"/>
      <c r="W121" s="59"/>
      <c r="X121" s="59" t="e">
        <f t="shared" ref="X121" si="187">X120/X10/365*1000</f>
        <v>#DIV/0!</v>
      </c>
      <c r="Y121" s="59" t="e">
        <f t="shared" si="184"/>
        <v>#DIV/0!</v>
      </c>
      <c r="Z121" s="59" t="e">
        <f t="shared" si="184"/>
        <v>#DIV/0!</v>
      </c>
      <c r="AA121" s="59" t="e">
        <f t="shared" si="184"/>
        <v>#DIV/0!</v>
      </c>
      <c r="AB121" s="59" t="e">
        <f t="shared" si="184"/>
        <v>#DIV/0!</v>
      </c>
      <c r="AC121" s="76">
        <f t="shared" si="128"/>
        <v>0</v>
      </c>
      <c r="AD121" s="76">
        <f t="shared" si="129"/>
        <v>0</v>
      </c>
      <c r="AE121" s="76" t="e">
        <f t="shared" si="130"/>
        <v>#DIV/0!</v>
      </c>
      <c r="AF121" s="59"/>
      <c r="AG121" s="59"/>
      <c r="AH121" s="59"/>
      <c r="AI121" s="59"/>
      <c r="AJ121" s="59"/>
      <c r="AK121" s="59" t="e">
        <f>AK120/AK10/365*1000</f>
        <v>#DIV/0!</v>
      </c>
      <c r="AL121" s="59" t="e">
        <f t="shared" si="184"/>
        <v>#DIV/0!</v>
      </c>
      <c r="AM121" s="59" t="e">
        <f t="shared" si="184"/>
        <v>#DIV/0!</v>
      </c>
      <c r="AN121" s="66" t="e">
        <f>AN120/AN10/365*1000</f>
        <v>#DIV/0!</v>
      </c>
      <c r="AO121" s="62"/>
    </row>
    <row r="122" spans="1:41" ht="25.5" customHeight="1" x14ac:dyDescent="0.15">
      <c r="A122" s="58">
        <v>4267</v>
      </c>
      <c r="B122" s="48" t="s">
        <v>162</v>
      </c>
      <c r="C122" s="64" t="s">
        <v>62</v>
      </c>
      <c r="D122" s="59">
        <v>41.5</v>
      </c>
      <c r="E122" s="59"/>
      <c r="F122" s="59">
        <v>4.7</v>
      </c>
      <c r="G122" s="59"/>
      <c r="H122" s="59">
        <v>41.5</v>
      </c>
      <c r="I122" s="59"/>
      <c r="J122" s="59"/>
      <c r="K122" s="59"/>
      <c r="L122" s="59"/>
      <c r="M122" s="59"/>
      <c r="N122" s="59">
        <f t="shared" ref="N122:N123" si="188">P122*0.5</f>
        <v>20.75</v>
      </c>
      <c r="O122" s="59">
        <f t="shared" ref="O122:O123" si="189">P122-N122</f>
        <v>20.75</v>
      </c>
      <c r="P122" s="59">
        <v>41.5</v>
      </c>
      <c r="Q122" s="59"/>
      <c r="R122" s="59">
        <f t="shared" ref="R122:R123" si="190">T122*0.5</f>
        <v>20.75</v>
      </c>
      <c r="S122" s="59">
        <f t="shared" ref="S122:S123" si="191">T122-R122</f>
        <v>20.75</v>
      </c>
      <c r="T122" s="59">
        <v>41.5</v>
      </c>
      <c r="U122" s="59"/>
      <c r="V122" s="59">
        <f t="shared" ref="V122:V123" si="192">X122*0.5</f>
        <v>20.75</v>
      </c>
      <c r="W122" s="59">
        <f t="shared" ref="W122:W123" si="193">X122-V122</f>
        <v>20.75</v>
      </c>
      <c r="X122" s="59">
        <v>41.5</v>
      </c>
      <c r="Y122" s="59"/>
      <c r="Z122" s="59"/>
      <c r="AA122" s="59"/>
      <c r="AB122" s="59"/>
      <c r="AC122" s="76">
        <f t="shared" si="128"/>
        <v>20.75</v>
      </c>
      <c r="AD122" s="76">
        <f t="shared" si="129"/>
        <v>20.75</v>
      </c>
      <c r="AE122" s="76">
        <f t="shared" si="130"/>
        <v>41.5</v>
      </c>
      <c r="AF122" s="59">
        <f t="shared" si="131"/>
        <v>10.375</v>
      </c>
      <c r="AG122" s="59">
        <f t="shared" si="132"/>
        <v>10.375</v>
      </c>
      <c r="AH122" s="59">
        <f t="shared" si="133"/>
        <v>20.75</v>
      </c>
      <c r="AI122" s="59">
        <f t="shared" si="134"/>
        <v>31.125</v>
      </c>
      <c r="AJ122" s="59">
        <f t="shared" si="135"/>
        <v>10.375</v>
      </c>
      <c r="AK122" s="76">
        <f t="shared" si="136"/>
        <v>41.5</v>
      </c>
      <c r="AL122" s="59"/>
      <c r="AM122" s="59"/>
      <c r="AN122" s="66"/>
      <c r="AO122" s="62"/>
    </row>
    <row r="123" spans="1:41" ht="20.25" customHeight="1" x14ac:dyDescent="0.15">
      <c r="A123" s="58"/>
      <c r="B123" s="48" t="s">
        <v>163</v>
      </c>
      <c r="C123" s="64" t="s">
        <v>62</v>
      </c>
      <c r="D123" s="59"/>
      <c r="E123" s="59"/>
      <c r="F123" s="59"/>
      <c r="G123" s="59"/>
      <c r="H123" s="59"/>
      <c r="I123" s="59"/>
      <c r="J123" s="59"/>
      <c r="K123" s="59"/>
      <c r="L123" s="59"/>
      <c r="M123" s="59"/>
      <c r="N123" s="59">
        <f t="shared" si="188"/>
        <v>0</v>
      </c>
      <c r="O123" s="59">
        <f t="shared" si="189"/>
        <v>0</v>
      </c>
      <c r="P123" s="59"/>
      <c r="Q123" s="59"/>
      <c r="R123" s="59">
        <f t="shared" si="190"/>
        <v>0</v>
      </c>
      <c r="S123" s="59">
        <f t="shared" si="191"/>
        <v>0</v>
      </c>
      <c r="T123" s="59"/>
      <c r="U123" s="59"/>
      <c r="V123" s="59">
        <f t="shared" si="192"/>
        <v>0</v>
      </c>
      <c r="W123" s="59">
        <f t="shared" si="193"/>
        <v>0</v>
      </c>
      <c r="X123" s="59"/>
      <c r="Y123" s="59"/>
      <c r="Z123" s="59"/>
      <c r="AA123" s="59"/>
      <c r="AB123" s="59"/>
      <c r="AC123" s="76">
        <f t="shared" si="128"/>
        <v>0</v>
      </c>
      <c r="AD123" s="76">
        <f t="shared" si="129"/>
        <v>0</v>
      </c>
      <c r="AE123" s="76">
        <f t="shared" si="130"/>
        <v>0</v>
      </c>
      <c r="AF123" s="59">
        <f t="shared" si="131"/>
        <v>0</v>
      </c>
      <c r="AG123" s="59">
        <f t="shared" si="132"/>
        <v>0</v>
      </c>
      <c r="AH123" s="59">
        <f t="shared" si="133"/>
        <v>0</v>
      </c>
      <c r="AI123" s="59">
        <f t="shared" si="134"/>
        <v>0</v>
      </c>
      <c r="AJ123" s="59">
        <f t="shared" si="135"/>
        <v>0</v>
      </c>
      <c r="AK123" s="76">
        <f t="shared" si="136"/>
        <v>0</v>
      </c>
      <c r="AL123" s="59"/>
      <c r="AM123" s="59"/>
      <c r="AN123" s="66"/>
      <c r="AO123" s="62"/>
    </row>
    <row r="124" spans="1:41" ht="19.5" customHeight="1" x14ac:dyDescent="0.15">
      <c r="A124" s="58"/>
      <c r="B124" s="64" t="s">
        <v>164</v>
      </c>
      <c r="C124" s="64" t="s">
        <v>161</v>
      </c>
      <c r="D124" s="59" t="e">
        <f t="shared" ref="D124:AM124" si="194">D123*1000/365/D10</f>
        <v>#DIV/0!</v>
      </c>
      <c r="E124" s="59" t="e">
        <f t="shared" si="194"/>
        <v>#DIV/0!</v>
      </c>
      <c r="F124" s="59" t="e">
        <f t="shared" si="194"/>
        <v>#DIV/0!</v>
      </c>
      <c r="G124" s="59" t="e">
        <f t="shared" si="194"/>
        <v>#DIV/0!</v>
      </c>
      <c r="H124" s="59" t="e">
        <f t="shared" si="194"/>
        <v>#DIV/0!</v>
      </c>
      <c r="I124" s="59" t="e">
        <f t="shared" si="194"/>
        <v>#DIV/0!</v>
      </c>
      <c r="J124" s="59" t="e">
        <f t="shared" si="194"/>
        <v>#DIV/0!</v>
      </c>
      <c r="K124" s="59" t="e">
        <f t="shared" si="194"/>
        <v>#DIV/0!</v>
      </c>
      <c r="L124" s="59" t="e">
        <f>L123*1000/365/L10</f>
        <v>#DIV/0!</v>
      </c>
      <c r="M124" s="59" t="e">
        <f t="shared" si="194"/>
        <v>#DIV/0!</v>
      </c>
      <c r="N124" s="59" t="e">
        <f t="shared" si="194"/>
        <v>#DIV/0!</v>
      </c>
      <c r="O124" s="59" t="e">
        <f t="shared" si="194"/>
        <v>#DIV/0!</v>
      </c>
      <c r="P124" s="59" t="e">
        <f t="shared" ref="P124" si="195">P123*1000/365/P10</f>
        <v>#DIV/0!</v>
      </c>
      <c r="Q124" s="59" t="e">
        <f t="shared" si="194"/>
        <v>#DIV/0!</v>
      </c>
      <c r="R124" s="59" t="e">
        <f t="shared" ref="R124:T124" si="196">R123*1000/365/R10</f>
        <v>#DIV/0!</v>
      </c>
      <c r="S124" s="59" t="e">
        <f t="shared" si="196"/>
        <v>#DIV/0!</v>
      </c>
      <c r="T124" s="59" t="e">
        <f t="shared" si="196"/>
        <v>#DIV/0!</v>
      </c>
      <c r="U124" s="59" t="e">
        <f t="shared" si="194"/>
        <v>#DIV/0!</v>
      </c>
      <c r="V124" s="59" t="e">
        <f t="shared" ref="V124:X124" si="197">V123*1000/365/V10</f>
        <v>#DIV/0!</v>
      </c>
      <c r="W124" s="59" t="e">
        <f t="shared" si="197"/>
        <v>#DIV/0!</v>
      </c>
      <c r="X124" s="59" t="e">
        <f t="shared" si="197"/>
        <v>#DIV/0!</v>
      </c>
      <c r="Y124" s="59" t="e">
        <f t="shared" si="194"/>
        <v>#DIV/0!</v>
      </c>
      <c r="Z124" s="59" t="e">
        <f t="shared" si="194"/>
        <v>#DIV/0!</v>
      </c>
      <c r="AA124" s="59" t="e">
        <f t="shared" si="194"/>
        <v>#DIV/0!</v>
      </c>
      <c r="AB124" s="59" t="e">
        <f t="shared" si="194"/>
        <v>#DIV/0!</v>
      </c>
      <c r="AC124" s="76" t="e">
        <f t="shared" si="128"/>
        <v>#DIV/0!</v>
      </c>
      <c r="AD124" s="76" t="e">
        <f t="shared" si="129"/>
        <v>#DIV/0!</v>
      </c>
      <c r="AE124" s="76" t="e">
        <f t="shared" si="130"/>
        <v>#DIV/0!</v>
      </c>
      <c r="AF124" s="59"/>
      <c r="AG124" s="59"/>
      <c r="AH124" s="59"/>
      <c r="AI124" s="59"/>
      <c r="AJ124" s="59"/>
      <c r="AK124" s="59" t="e">
        <f t="shared" ref="AK124" si="198">AK123*1000/365/AK10</f>
        <v>#DIV/0!</v>
      </c>
      <c r="AL124" s="59" t="e">
        <f t="shared" si="194"/>
        <v>#DIV/0!</v>
      </c>
      <c r="AM124" s="59" t="e">
        <f t="shared" si="194"/>
        <v>#DIV/0!</v>
      </c>
      <c r="AN124" s="66" t="e">
        <f>AN123*1000/365/AN10</f>
        <v>#DIV/0!</v>
      </c>
      <c r="AO124" s="62"/>
    </row>
    <row r="125" spans="1:41" ht="21.75" customHeight="1" x14ac:dyDescent="0.15">
      <c r="A125" s="58">
        <v>4269</v>
      </c>
      <c r="B125" s="48" t="s">
        <v>165</v>
      </c>
      <c r="C125" s="64" t="s">
        <v>62</v>
      </c>
      <c r="D125" s="59"/>
      <c r="E125" s="59"/>
      <c r="F125" s="59"/>
      <c r="G125" s="59"/>
      <c r="H125" s="59"/>
      <c r="I125" s="59"/>
      <c r="J125" s="59"/>
      <c r="K125" s="59"/>
      <c r="L125" s="59"/>
      <c r="M125" s="59"/>
      <c r="N125" s="59"/>
      <c r="O125" s="59"/>
      <c r="P125" s="59"/>
      <c r="Q125" s="59"/>
      <c r="R125" s="59"/>
      <c r="S125" s="59"/>
      <c r="T125" s="59"/>
      <c r="U125" s="59"/>
      <c r="V125" s="59"/>
      <c r="W125" s="59"/>
      <c r="X125" s="59"/>
      <c r="Y125" s="59"/>
      <c r="Z125" s="59"/>
      <c r="AA125" s="59"/>
      <c r="AB125" s="59"/>
      <c r="AC125" s="76">
        <f t="shared" si="128"/>
        <v>0</v>
      </c>
      <c r="AD125" s="76">
        <f t="shared" si="129"/>
        <v>0</v>
      </c>
      <c r="AE125" s="76">
        <f t="shared" si="130"/>
        <v>0</v>
      </c>
      <c r="AF125" s="59">
        <f t="shared" si="131"/>
        <v>0</v>
      </c>
      <c r="AG125" s="59">
        <f t="shared" si="132"/>
        <v>0</v>
      </c>
      <c r="AH125" s="59">
        <f t="shared" si="133"/>
        <v>0</v>
      </c>
      <c r="AI125" s="59">
        <f t="shared" si="134"/>
        <v>0</v>
      </c>
      <c r="AJ125" s="59">
        <f t="shared" si="135"/>
        <v>0</v>
      </c>
      <c r="AK125" s="76">
        <f t="shared" si="136"/>
        <v>0</v>
      </c>
      <c r="AL125" s="59"/>
      <c r="AM125" s="59"/>
      <c r="AN125" s="66"/>
      <c r="AO125" s="62"/>
    </row>
    <row r="126" spans="1:41" x14ac:dyDescent="0.15">
      <c r="A126" s="58">
        <v>0</v>
      </c>
      <c r="B126" s="48" t="s">
        <v>166</v>
      </c>
      <c r="C126" s="64" t="s">
        <v>62</v>
      </c>
      <c r="D126" s="59">
        <f t="shared" ref="D126:AM126" si="199">+D127+D130+D133</f>
        <v>0</v>
      </c>
      <c r="E126" s="59">
        <f t="shared" si="199"/>
        <v>0</v>
      </c>
      <c r="F126" s="59">
        <f t="shared" si="199"/>
        <v>0</v>
      </c>
      <c r="G126" s="59">
        <f t="shared" si="199"/>
        <v>0</v>
      </c>
      <c r="H126" s="59">
        <f t="shared" si="199"/>
        <v>0</v>
      </c>
      <c r="I126" s="59">
        <f t="shared" si="199"/>
        <v>0</v>
      </c>
      <c r="J126" s="59">
        <f t="shared" si="199"/>
        <v>0</v>
      </c>
      <c r="K126" s="59">
        <f t="shared" si="199"/>
        <v>0</v>
      </c>
      <c r="L126" s="59">
        <f>+L127+L130+L133</f>
        <v>0</v>
      </c>
      <c r="M126" s="59">
        <f t="shared" si="199"/>
        <v>0</v>
      </c>
      <c r="N126" s="59">
        <f t="shared" si="199"/>
        <v>0</v>
      </c>
      <c r="O126" s="59">
        <f t="shared" si="199"/>
        <v>0</v>
      </c>
      <c r="P126" s="59">
        <f t="shared" ref="P126" si="200">+P127+P130+P133</f>
        <v>0</v>
      </c>
      <c r="Q126" s="59">
        <f t="shared" si="199"/>
        <v>0</v>
      </c>
      <c r="R126" s="59">
        <f t="shared" ref="R126:T126" si="201">+R127+R130+R133</f>
        <v>0</v>
      </c>
      <c r="S126" s="59">
        <f t="shared" si="201"/>
        <v>0</v>
      </c>
      <c r="T126" s="59">
        <f t="shared" si="201"/>
        <v>0</v>
      </c>
      <c r="U126" s="59">
        <f t="shared" si="199"/>
        <v>0</v>
      </c>
      <c r="V126" s="59">
        <f t="shared" ref="V126:X126" si="202">+V127+V130+V133</f>
        <v>0</v>
      </c>
      <c r="W126" s="59">
        <f t="shared" si="202"/>
        <v>0</v>
      </c>
      <c r="X126" s="59">
        <f t="shared" si="202"/>
        <v>0</v>
      </c>
      <c r="Y126" s="59">
        <f t="shared" si="199"/>
        <v>0</v>
      </c>
      <c r="Z126" s="59">
        <f t="shared" si="199"/>
        <v>0</v>
      </c>
      <c r="AA126" s="59">
        <f t="shared" si="199"/>
        <v>0</v>
      </c>
      <c r="AB126" s="59">
        <f t="shared" si="199"/>
        <v>0</v>
      </c>
      <c r="AC126" s="76">
        <f t="shared" si="128"/>
        <v>0</v>
      </c>
      <c r="AD126" s="76">
        <f t="shared" si="129"/>
        <v>0</v>
      </c>
      <c r="AE126" s="76">
        <f t="shared" si="130"/>
        <v>0</v>
      </c>
      <c r="AF126" s="59">
        <f t="shared" si="131"/>
        <v>0</v>
      </c>
      <c r="AG126" s="59">
        <f t="shared" si="132"/>
        <v>0</v>
      </c>
      <c r="AH126" s="59">
        <f t="shared" si="133"/>
        <v>0</v>
      </c>
      <c r="AI126" s="59">
        <f t="shared" si="134"/>
        <v>0</v>
      </c>
      <c r="AJ126" s="59">
        <f t="shared" si="135"/>
        <v>0</v>
      </c>
      <c r="AK126" s="76">
        <f t="shared" si="136"/>
        <v>0</v>
      </c>
      <c r="AL126" s="59">
        <f t="shared" si="199"/>
        <v>0</v>
      </c>
      <c r="AM126" s="59">
        <f t="shared" si="199"/>
        <v>0</v>
      </c>
      <c r="AN126" s="66">
        <f>+AN127+AN130+AN133</f>
        <v>0</v>
      </c>
      <c r="AO126" s="62"/>
    </row>
    <row r="127" spans="1:41" ht="18" customHeight="1" x14ac:dyDescent="0.15">
      <c r="A127" s="58">
        <v>0</v>
      </c>
      <c r="B127" s="48" t="s">
        <v>167</v>
      </c>
      <c r="C127" s="64" t="s">
        <v>62</v>
      </c>
      <c r="D127" s="59">
        <f t="shared" ref="D127:AM127" si="203">+D128+D129</f>
        <v>0</v>
      </c>
      <c r="E127" s="59">
        <f t="shared" si="203"/>
        <v>0</v>
      </c>
      <c r="F127" s="59">
        <f t="shared" si="203"/>
        <v>0</v>
      </c>
      <c r="G127" s="59">
        <f t="shared" si="203"/>
        <v>0</v>
      </c>
      <c r="H127" s="59">
        <f t="shared" si="203"/>
        <v>0</v>
      </c>
      <c r="I127" s="59">
        <f t="shared" si="203"/>
        <v>0</v>
      </c>
      <c r="J127" s="59">
        <f t="shared" si="203"/>
        <v>0</v>
      </c>
      <c r="K127" s="59">
        <f t="shared" si="203"/>
        <v>0</v>
      </c>
      <c r="L127" s="59">
        <f>+L128+L129</f>
        <v>0</v>
      </c>
      <c r="M127" s="59">
        <f t="shared" si="203"/>
        <v>0</v>
      </c>
      <c r="N127" s="59">
        <f t="shared" si="203"/>
        <v>0</v>
      </c>
      <c r="O127" s="59">
        <f t="shared" si="203"/>
        <v>0</v>
      </c>
      <c r="P127" s="59">
        <f t="shared" ref="P127" si="204">+P128+P129</f>
        <v>0</v>
      </c>
      <c r="Q127" s="59">
        <f t="shared" si="203"/>
        <v>0</v>
      </c>
      <c r="R127" s="59">
        <f t="shared" ref="R127:T127" si="205">+R128+R129</f>
        <v>0</v>
      </c>
      <c r="S127" s="59">
        <f t="shared" si="205"/>
        <v>0</v>
      </c>
      <c r="T127" s="59">
        <f t="shared" si="205"/>
        <v>0</v>
      </c>
      <c r="U127" s="59">
        <f t="shared" si="203"/>
        <v>0</v>
      </c>
      <c r="V127" s="59">
        <f t="shared" ref="V127:X127" si="206">+V128+V129</f>
        <v>0</v>
      </c>
      <c r="W127" s="59">
        <f t="shared" si="206"/>
        <v>0</v>
      </c>
      <c r="X127" s="59">
        <f t="shared" si="206"/>
        <v>0</v>
      </c>
      <c r="Y127" s="59">
        <f t="shared" si="203"/>
        <v>0</v>
      </c>
      <c r="Z127" s="59">
        <f t="shared" si="203"/>
        <v>0</v>
      </c>
      <c r="AA127" s="59">
        <f t="shared" si="203"/>
        <v>0</v>
      </c>
      <c r="AB127" s="59">
        <f t="shared" si="203"/>
        <v>0</v>
      </c>
      <c r="AC127" s="76">
        <f t="shared" si="128"/>
        <v>0</v>
      </c>
      <c r="AD127" s="76">
        <f t="shared" si="129"/>
        <v>0</v>
      </c>
      <c r="AE127" s="76">
        <f t="shared" si="130"/>
        <v>0</v>
      </c>
      <c r="AF127" s="59">
        <f t="shared" si="131"/>
        <v>0</v>
      </c>
      <c r="AG127" s="59">
        <f t="shared" si="132"/>
        <v>0</v>
      </c>
      <c r="AH127" s="59">
        <f t="shared" si="133"/>
        <v>0</v>
      </c>
      <c r="AI127" s="59">
        <f t="shared" si="134"/>
        <v>0</v>
      </c>
      <c r="AJ127" s="59">
        <f t="shared" si="135"/>
        <v>0</v>
      </c>
      <c r="AK127" s="76">
        <f t="shared" si="136"/>
        <v>0</v>
      </c>
      <c r="AL127" s="59">
        <f t="shared" si="203"/>
        <v>0</v>
      </c>
      <c r="AM127" s="59">
        <f t="shared" si="203"/>
        <v>0</v>
      </c>
      <c r="AN127" s="66">
        <f>+AN128+AN129</f>
        <v>0</v>
      </c>
      <c r="AO127" s="62"/>
    </row>
    <row r="128" spans="1:41" ht="18.75" customHeight="1" x14ac:dyDescent="0.15">
      <c r="A128" s="58">
        <v>4411</v>
      </c>
      <c r="B128" s="48" t="s">
        <v>168</v>
      </c>
      <c r="C128" s="64" t="s">
        <v>62</v>
      </c>
      <c r="D128" s="59"/>
      <c r="E128" s="59"/>
      <c r="F128" s="59"/>
      <c r="G128" s="59"/>
      <c r="H128" s="59"/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  <c r="T128" s="59"/>
      <c r="U128" s="59"/>
      <c r="V128" s="59"/>
      <c r="W128" s="59"/>
      <c r="X128" s="59"/>
      <c r="Y128" s="59"/>
      <c r="Z128" s="59"/>
      <c r="AA128" s="59"/>
      <c r="AB128" s="59"/>
      <c r="AC128" s="76">
        <f t="shared" si="128"/>
        <v>0</v>
      </c>
      <c r="AD128" s="76">
        <f t="shared" si="129"/>
        <v>0</v>
      </c>
      <c r="AE128" s="76">
        <f t="shared" si="130"/>
        <v>0</v>
      </c>
      <c r="AF128" s="59">
        <f t="shared" si="131"/>
        <v>0</v>
      </c>
      <c r="AG128" s="59">
        <f t="shared" si="132"/>
        <v>0</v>
      </c>
      <c r="AH128" s="59">
        <f t="shared" si="133"/>
        <v>0</v>
      </c>
      <c r="AI128" s="59">
        <f t="shared" si="134"/>
        <v>0</v>
      </c>
      <c r="AJ128" s="59">
        <f t="shared" si="135"/>
        <v>0</v>
      </c>
      <c r="AK128" s="76">
        <f t="shared" si="136"/>
        <v>0</v>
      </c>
      <c r="AL128" s="59"/>
      <c r="AM128" s="59"/>
      <c r="AN128" s="66"/>
      <c r="AO128" s="62"/>
    </row>
    <row r="129" spans="1:41" ht="17.25" customHeight="1" x14ac:dyDescent="0.15">
      <c r="A129" s="58">
        <v>4412</v>
      </c>
      <c r="B129" s="48" t="s">
        <v>169</v>
      </c>
      <c r="C129" s="64" t="s">
        <v>62</v>
      </c>
      <c r="D129" s="59"/>
      <c r="E129" s="59"/>
      <c r="F129" s="59"/>
      <c r="G129" s="59"/>
      <c r="H129" s="59"/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  <c r="T129" s="59"/>
      <c r="U129" s="59"/>
      <c r="V129" s="59"/>
      <c r="W129" s="59"/>
      <c r="X129" s="59"/>
      <c r="Y129" s="59"/>
      <c r="Z129" s="59"/>
      <c r="AA129" s="59"/>
      <c r="AB129" s="59"/>
      <c r="AC129" s="76">
        <f t="shared" si="128"/>
        <v>0</v>
      </c>
      <c r="AD129" s="76">
        <f t="shared" si="129"/>
        <v>0</v>
      </c>
      <c r="AE129" s="76">
        <f t="shared" si="130"/>
        <v>0</v>
      </c>
      <c r="AF129" s="59">
        <f t="shared" si="131"/>
        <v>0</v>
      </c>
      <c r="AG129" s="59">
        <f t="shared" si="132"/>
        <v>0</v>
      </c>
      <c r="AH129" s="59">
        <f t="shared" si="133"/>
        <v>0</v>
      </c>
      <c r="AI129" s="59">
        <f t="shared" si="134"/>
        <v>0</v>
      </c>
      <c r="AJ129" s="59">
        <f t="shared" si="135"/>
        <v>0</v>
      </c>
      <c r="AK129" s="76">
        <f t="shared" si="136"/>
        <v>0</v>
      </c>
      <c r="AL129" s="59"/>
      <c r="AM129" s="59"/>
      <c r="AN129" s="66"/>
      <c r="AO129" s="62"/>
    </row>
    <row r="130" spans="1:41" ht="16.5" customHeight="1" x14ac:dyDescent="0.15">
      <c r="A130" s="58">
        <v>0</v>
      </c>
      <c r="B130" s="48" t="s">
        <v>170</v>
      </c>
      <c r="C130" s="64" t="s">
        <v>62</v>
      </c>
      <c r="D130" s="59">
        <f t="shared" ref="D130:AM130" si="207">+D131+D132</f>
        <v>0</v>
      </c>
      <c r="E130" s="59">
        <f t="shared" si="207"/>
        <v>0</v>
      </c>
      <c r="F130" s="59">
        <f t="shared" si="207"/>
        <v>0</v>
      </c>
      <c r="G130" s="59">
        <f t="shared" si="207"/>
        <v>0</v>
      </c>
      <c r="H130" s="59">
        <f t="shared" si="207"/>
        <v>0</v>
      </c>
      <c r="I130" s="59">
        <f t="shared" si="207"/>
        <v>0</v>
      </c>
      <c r="J130" s="59">
        <f t="shared" si="207"/>
        <v>0</v>
      </c>
      <c r="K130" s="59">
        <f t="shared" si="207"/>
        <v>0</v>
      </c>
      <c r="L130" s="59">
        <f>+L131+L132</f>
        <v>0</v>
      </c>
      <c r="M130" s="59">
        <f t="shared" si="207"/>
        <v>0</v>
      </c>
      <c r="N130" s="59">
        <f t="shared" si="207"/>
        <v>0</v>
      </c>
      <c r="O130" s="59">
        <f t="shared" si="207"/>
        <v>0</v>
      </c>
      <c r="P130" s="59">
        <f t="shared" ref="P130" si="208">+P131+P132</f>
        <v>0</v>
      </c>
      <c r="Q130" s="59">
        <f t="shared" si="207"/>
        <v>0</v>
      </c>
      <c r="R130" s="59">
        <f t="shared" ref="R130:T130" si="209">+R131+R132</f>
        <v>0</v>
      </c>
      <c r="S130" s="59">
        <f t="shared" si="209"/>
        <v>0</v>
      </c>
      <c r="T130" s="59">
        <f t="shared" si="209"/>
        <v>0</v>
      </c>
      <c r="U130" s="59">
        <f t="shared" si="207"/>
        <v>0</v>
      </c>
      <c r="V130" s="59">
        <f t="shared" ref="V130:X130" si="210">+V131+V132</f>
        <v>0</v>
      </c>
      <c r="W130" s="59">
        <f t="shared" si="210"/>
        <v>0</v>
      </c>
      <c r="X130" s="59">
        <f t="shared" si="210"/>
        <v>0</v>
      </c>
      <c r="Y130" s="59">
        <f t="shared" si="207"/>
        <v>0</v>
      </c>
      <c r="Z130" s="59">
        <f t="shared" si="207"/>
        <v>0</v>
      </c>
      <c r="AA130" s="59">
        <f t="shared" si="207"/>
        <v>0</v>
      </c>
      <c r="AB130" s="59">
        <f t="shared" si="207"/>
        <v>0</v>
      </c>
      <c r="AC130" s="76">
        <f t="shared" si="128"/>
        <v>0</v>
      </c>
      <c r="AD130" s="76">
        <f t="shared" si="129"/>
        <v>0</v>
      </c>
      <c r="AE130" s="76">
        <f t="shared" si="130"/>
        <v>0</v>
      </c>
      <c r="AF130" s="59">
        <f t="shared" si="131"/>
        <v>0</v>
      </c>
      <c r="AG130" s="59">
        <f t="shared" si="132"/>
        <v>0</v>
      </c>
      <c r="AH130" s="59">
        <f t="shared" si="133"/>
        <v>0</v>
      </c>
      <c r="AI130" s="59">
        <f t="shared" si="134"/>
        <v>0</v>
      </c>
      <c r="AJ130" s="59">
        <f t="shared" si="135"/>
        <v>0</v>
      </c>
      <c r="AK130" s="76">
        <f t="shared" si="136"/>
        <v>0</v>
      </c>
      <c r="AL130" s="59">
        <f t="shared" si="207"/>
        <v>0</v>
      </c>
      <c r="AM130" s="59">
        <f t="shared" si="207"/>
        <v>0</v>
      </c>
      <c r="AN130" s="66">
        <f>+AN131+AN132</f>
        <v>0</v>
      </c>
      <c r="AO130" s="62"/>
    </row>
    <row r="131" spans="1:41" ht="24" customHeight="1" x14ac:dyDescent="0.15">
      <c r="A131" s="58">
        <v>4421</v>
      </c>
      <c r="B131" s="48" t="s">
        <v>171</v>
      </c>
      <c r="C131" s="64" t="s">
        <v>62</v>
      </c>
      <c r="D131" s="59"/>
      <c r="E131" s="59"/>
      <c r="F131" s="59"/>
      <c r="G131" s="59"/>
      <c r="H131" s="59"/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  <c r="T131" s="59"/>
      <c r="U131" s="59"/>
      <c r="V131" s="59"/>
      <c r="W131" s="59"/>
      <c r="X131" s="59"/>
      <c r="Y131" s="59"/>
      <c r="Z131" s="59"/>
      <c r="AA131" s="59"/>
      <c r="AB131" s="59"/>
      <c r="AC131" s="76">
        <f t="shared" si="128"/>
        <v>0</v>
      </c>
      <c r="AD131" s="76">
        <f t="shared" si="129"/>
        <v>0</v>
      </c>
      <c r="AE131" s="76">
        <f t="shared" si="130"/>
        <v>0</v>
      </c>
      <c r="AF131" s="59">
        <f t="shared" si="131"/>
        <v>0</v>
      </c>
      <c r="AG131" s="59">
        <f t="shared" si="132"/>
        <v>0</v>
      </c>
      <c r="AH131" s="59">
        <f t="shared" si="133"/>
        <v>0</v>
      </c>
      <c r="AI131" s="59">
        <f t="shared" si="134"/>
        <v>0</v>
      </c>
      <c r="AJ131" s="59">
        <f t="shared" si="135"/>
        <v>0</v>
      </c>
      <c r="AK131" s="76">
        <f t="shared" si="136"/>
        <v>0</v>
      </c>
      <c r="AL131" s="59"/>
      <c r="AM131" s="59"/>
      <c r="AN131" s="66"/>
      <c r="AO131" s="62"/>
    </row>
    <row r="132" spans="1:41" ht="27.75" customHeight="1" x14ac:dyDescent="0.15">
      <c r="A132" s="58">
        <v>4422</v>
      </c>
      <c r="B132" s="48" t="s">
        <v>172</v>
      </c>
      <c r="C132" s="64" t="s">
        <v>62</v>
      </c>
      <c r="D132" s="59"/>
      <c r="E132" s="59"/>
      <c r="F132" s="59"/>
      <c r="G132" s="59"/>
      <c r="H132" s="59"/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  <c r="T132" s="59"/>
      <c r="U132" s="59"/>
      <c r="V132" s="59"/>
      <c r="W132" s="59"/>
      <c r="X132" s="59"/>
      <c r="Y132" s="59"/>
      <c r="Z132" s="59"/>
      <c r="AA132" s="59"/>
      <c r="AB132" s="59"/>
      <c r="AC132" s="76">
        <f t="shared" si="128"/>
        <v>0</v>
      </c>
      <c r="AD132" s="76">
        <f t="shared" si="129"/>
        <v>0</v>
      </c>
      <c r="AE132" s="76">
        <f t="shared" si="130"/>
        <v>0</v>
      </c>
      <c r="AF132" s="59">
        <f t="shared" si="131"/>
        <v>0</v>
      </c>
      <c r="AG132" s="59">
        <f t="shared" si="132"/>
        <v>0</v>
      </c>
      <c r="AH132" s="59">
        <f t="shared" si="133"/>
        <v>0</v>
      </c>
      <c r="AI132" s="59">
        <f t="shared" si="134"/>
        <v>0</v>
      </c>
      <c r="AJ132" s="59">
        <f t="shared" si="135"/>
        <v>0</v>
      </c>
      <c r="AK132" s="76">
        <f t="shared" si="136"/>
        <v>0</v>
      </c>
      <c r="AL132" s="59"/>
      <c r="AM132" s="59"/>
      <c r="AN132" s="66"/>
      <c r="AO132" s="62"/>
    </row>
    <row r="133" spans="1:41" ht="23.25" customHeight="1" x14ac:dyDescent="0.15">
      <c r="A133" s="58">
        <v>0</v>
      </c>
      <c r="B133" s="48" t="s">
        <v>173</v>
      </c>
      <c r="C133" s="64" t="s">
        <v>62</v>
      </c>
      <c r="D133" s="59">
        <f t="shared" ref="D133:AM133" si="211">+D134+D135+D136</f>
        <v>0</v>
      </c>
      <c r="E133" s="59">
        <f t="shared" si="211"/>
        <v>0</v>
      </c>
      <c r="F133" s="59">
        <f t="shared" si="211"/>
        <v>0</v>
      </c>
      <c r="G133" s="59">
        <f t="shared" si="211"/>
        <v>0</v>
      </c>
      <c r="H133" s="59">
        <f t="shared" si="211"/>
        <v>0</v>
      </c>
      <c r="I133" s="59">
        <f t="shared" si="211"/>
        <v>0</v>
      </c>
      <c r="J133" s="59">
        <f t="shared" si="211"/>
        <v>0</v>
      </c>
      <c r="K133" s="59">
        <f t="shared" si="211"/>
        <v>0</v>
      </c>
      <c r="L133" s="59">
        <f>+L134+L135+L136</f>
        <v>0</v>
      </c>
      <c r="M133" s="59">
        <f t="shared" si="211"/>
        <v>0</v>
      </c>
      <c r="N133" s="59">
        <f t="shared" si="211"/>
        <v>0</v>
      </c>
      <c r="O133" s="59">
        <f t="shared" si="211"/>
        <v>0</v>
      </c>
      <c r="P133" s="59">
        <f t="shared" ref="P133" si="212">+P134+P135+P136</f>
        <v>0</v>
      </c>
      <c r="Q133" s="59">
        <f t="shared" si="211"/>
        <v>0</v>
      </c>
      <c r="R133" s="59">
        <f t="shared" ref="R133:T133" si="213">+R134+R135+R136</f>
        <v>0</v>
      </c>
      <c r="S133" s="59">
        <f t="shared" si="213"/>
        <v>0</v>
      </c>
      <c r="T133" s="59">
        <f t="shared" si="213"/>
        <v>0</v>
      </c>
      <c r="U133" s="59">
        <f t="shared" si="211"/>
        <v>0</v>
      </c>
      <c r="V133" s="59">
        <f t="shared" ref="V133:X133" si="214">+V134+V135+V136</f>
        <v>0</v>
      </c>
      <c r="W133" s="59">
        <f t="shared" si="214"/>
        <v>0</v>
      </c>
      <c r="X133" s="59">
        <f t="shared" si="214"/>
        <v>0</v>
      </c>
      <c r="Y133" s="59">
        <f t="shared" si="211"/>
        <v>0</v>
      </c>
      <c r="Z133" s="59">
        <f t="shared" si="211"/>
        <v>0</v>
      </c>
      <c r="AA133" s="59">
        <f t="shared" si="211"/>
        <v>0</v>
      </c>
      <c r="AB133" s="59">
        <f t="shared" si="211"/>
        <v>0</v>
      </c>
      <c r="AC133" s="76">
        <f t="shared" si="128"/>
        <v>0</v>
      </c>
      <c r="AD133" s="76">
        <f t="shared" si="129"/>
        <v>0</v>
      </c>
      <c r="AE133" s="76">
        <f t="shared" si="130"/>
        <v>0</v>
      </c>
      <c r="AF133" s="59">
        <f t="shared" si="131"/>
        <v>0</v>
      </c>
      <c r="AG133" s="59">
        <f t="shared" si="132"/>
        <v>0</v>
      </c>
      <c r="AH133" s="59">
        <f t="shared" si="133"/>
        <v>0</v>
      </c>
      <c r="AI133" s="59">
        <f t="shared" si="134"/>
        <v>0</v>
      </c>
      <c r="AJ133" s="59">
        <f t="shared" si="135"/>
        <v>0</v>
      </c>
      <c r="AK133" s="76">
        <f t="shared" si="136"/>
        <v>0</v>
      </c>
      <c r="AL133" s="59">
        <f t="shared" si="211"/>
        <v>0</v>
      </c>
      <c r="AM133" s="59">
        <f t="shared" si="211"/>
        <v>0</v>
      </c>
      <c r="AN133" s="66">
        <f>+AN134+AN135+AN136</f>
        <v>0</v>
      </c>
      <c r="AO133" s="62"/>
    </row>
    <row r="134" spans="1:41" ht="34.5" customHeight="1" x14ac:dyDescent="0.15">
      <c r="A134" s="58">
        <v>4431</v>
      </c>
      <c r="B134" s="48" t="s">
        <v>174</v>
      </c>
      <c r="C134" s="64" t="s">
        <v>62</v>
      </c>
      <c r="D134" s="59"/>
      <c r="E134" s="59"/>
      <c r="F134" s="59"/>
      <c r="G134" s="59"/>
      <c r="H134" s="59"/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  <c r="T134" s="59"/>
      <c r="U134" s="59"/>
      <c r="V134" s="59"/>
      <c r="W134" s="59"/>
      <c r="X134" s="59"/>
      <c r="Y134" s="59"/>
      <c r="Z134" s="59"/>
      <c r="AA134" s="59"/>
      <c r="AB134" s="59"/>
      <c r="AC134" s="76">
        <f t="shared" si="128"/>
        <v>0</v>
      </c>
      <c r="AD134" s="76">
        <f t="shared" si="129"/>
        <v>0</v>
      </c>
      <c r="AE134" s="76">
        <f t="shared" si="130"/>
        <v>0</v>
      </c>
      <c r="AF134" s="59">
        <f t="shared" si="131"/>
        <v>0</v>
      </c>
      <c r="AG134" s="59">
        <f t="shared" si="132"/>
        <v>0</v>
      </c>
      <c r="AH134" s="59">
        <f t="shared" si="133"/>
        <v>0</v>
      </c>
      <c r="AI134" s="59">
        <f t="shared" si="134"/>
        <v>0</v>
      </c>
      <c r="AJ134" s="59">
        <f t="shared" si="135"/>
        <v>0</v>
      </c>
      <c r="AK134" s="76">
        <f t="shared" si="136"/>
        <v>0</v>
      </c>
      <c r="AL134" s="59"/>
      <c r="AM134" s="59"/>
      <c r="AN134" s="66"/>
      <c r="AO134" s="62"/>
    </row>
    <row r="135" spans="1:41" x14ac:dyDescent="0.15">
      <c r="A135" s="58">
        <v>4432</v>
      </c>
      <c r="B135" s="48" t="s">
        <v>175</v>
      </c>
      <c r="C135" s="64" t="s">
        <v>62</v>
      </c>
      <c r="D135" s="59"/>
      <c r="E135" s="59"/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  <c r="U135" s="59"/>
      <c r="V135" s="59"/>
      <c r="W135" s="59"/>
      <c r="X135" s="59"/>
      <c r="Y135" s="59"/>
      <c r="Z135" s="59"/>
      <c r="AA135" s="59"/>
      <c r="AB135" s="59"/>
      <c r="AC135" s="76">
        <f t="shared" si="128"/>
        <v>0</v>
      </c>
      <c r="AD135" s="76">
        <f t="shared" si="129"/>
        <v>0</v>
      </c>
      <c r="AE135" s="76">
        <f t="shared" si="130"/>
        <v>0</v>
      </c>
      <c r="AF135" s="59">
        <f t="shared" si="131"/>
        <v>0</v>
      </c>
      <c r="AG135" s="59">
        <f t="shared" si="132"/>
        <v>0</v>
      </c>
      <c r="AH135" s="59">
        <f t="shared" si="133"/>
        <v>0</v>
      </c>
      <c r="AI135" s="59">
        <f t="shared" si="134"/>
        <v>0</v>
      </c>
      <c r="AJ135" s="59">
        <f t="shared" si="135"/>
        <v>0</v>
      </c>
      <c r="AK135" s="76">
        <f t="shared" si="136"/>
        <v>0</v>
      </c>
      <c r="AL135" s="59"/>
      <c r="AM135" s="59"/>
      <c r="AN135" s="66"/>
      <c r="AO135" s="62"/>
    </row>
    <row r="136" spans="1:41" ht="21" customHeight="1" x14ac:dyDescent="0.15">
      <c r="A136" s="58">
        <v>4433</v>
      </c>
      <c r="B136" s="48" t="s">
        <v>176</v>
      </c>
      <c r="C136" s="64" t="s">
        <v>62</v>
      </c>
      <c r="D136" s="59"/>
      <c r="E136" s="59"/>
      <c r="F136" s="59"/>
      <c r="G136" s="59"/>
      <c r="H136" s="59"/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  <c r="T136" s="59"/>
      <c r="U136" s="59"/>
      <c r="V136" s="59"/>
      <c r="W136" s="59"/>
      <c r="X136" s="59"/>
      <c r="Y136" s="59"/>
      <c r="Z136" s="59"/>
      <c r="AA136" s="59"/>
      <c r="AB136" s="59"/>
      <c r="AC136" s="76">
        <f t="shared" si="128"/>
        <v>0</v>
      </c>
      <c r="AD136" s="76">
        <f t="shared" si="129"/>
        <v>0</v>
      </c>
      <c r="AE136" s="76">
        <f t="shared" si="130"/>
        <v>0</v>
      </c>
      <c r="AF136" s="59">
        <f t="shared" si="131"/>
        <v>0</v>
      </c>
      <c r="AG136" s="59">
        <f t="shared" si="132"/>
        <v>0</v>
      </c>
      <c r="AH136" s="59">
        <f t="shared" si="133"/>
        <v>0</v>
      </c>
      <c r="AI136" s="59">
        <f t="shared" si="134"/>
        <v>0</v>
      </c>
      <c r="AJ136" s="59">
        <f t="shared" si="135"/>
        <v>0</v>
      </c>
      <c r="AK136" s="76">
        <f t="shared" si="136"/>
        <v>0</v>
      </c>
      <c r="AL136" s="59"/>
      <c r="AM136" s="59"/>
      <c r="AN136" s="66"/>
      <c r="AO136" s="62"/>
    </row>
    <row r="137" spans="1:41" x14ac:dyDescent="0.15">
      <c r="A137" s="58">
        <v>0</v>
      </c>
      <c r="B137" s="48" t="s">
        <v>177</v>
      </c>
      <c r="C137" s="64" t="s">
        <v>62</v>
      </c>
      <c r="D137" s="59">
        <f t="shared" ref="D137:AM137" si="215">+D138+D141</f>
        <v>0</v>
      </c>
      <c r="E137" s="59">
        <f t="shared" si="215"/>
        <v>0</v>
      </c>
      <c r="F137" s="59">
        <f t="shared" si="215"/>
        <v>0</v>
      </c>
      <c r="G137" s="59">
        <f t="shared" si="215"/>
        <v>0</v>
      </c>
      <c r="H137" s="59">
        <f t="shared" si="215"/>
        <v>0</v>
      </c>
      <c r="I137" s="59">
        <f t="shared" si="215"/>
        <v>0</v>
      </c>
      <c r="J137" s="59">
        <f t="shared" si="215"/>
        <v>0</v>
      </c>
      <c r="K137" s="59">
        <f t="shared" si="215"/>
        <v>0</v>
      </c>
      <c r="L137" s="59">
        <f>+L138+L141</f>
        <v>0</v>
      </c>
      <c r="M137" s="59">
        <f t="shared" si="215"/>
        <v>0</v>
      </c>
      <c r="N137" s="59">
        <f t="shared" si="215"/>
        <v>0</v>
      </c>
      <c r="O137" s="59">
        <f t="shared" si="215"/>
        <v>0</v>
      </c>
      <c r="P137" s="59">
        <f t="shared" ref="P137" si="216">+P138+P141</f>
        <v>0</v>
      </c>
      <c r="Q137" s="59">
        <f t="shared" si="215"/>
        <v>0</v>
      </c>
      <c r="R137" s="59">
        <f t="shared" ref="R137:T137" si="217">+R138+R141</f>
        <v>0</v>
      </c>
      <c r="S137" s="59">
        <f t="shared" si="217"/>
        <v>0</v>
      </c>
      <c r="T137" s="59">
        <f t="shared" si="217"/>
        <v>0</v>
      </c>
      <c r="U137" s="59">
        <f t="shared" si="215"/>
        <v>0</v>
      </c>
      <c r="V137" s="59">
        <f t="shared" ref="V137:X137" si="218">+V138+V141</f>
        <v>0</v>
      </c>
      <c r="W137" s="59">
        <f t="shared" si="218"/>
        <v>0</v>
      </c>
      <c r="X137" s="59">
        <f t="shared" si="218"/>
        <v>0</v>
      </c>
      <c r="Y137" s="59">
        <f t="shared" si="215"/>
        <v>0</v>
      </c>
      <c r="Z137" s="59">
        <f t="shared" si="215"/>
        <v>0</v>
      </c>
      <c r="AA137" s="59">
        <f t="shared" si="215"/>
        <v>0</v>
      </c>
      <c r="AB137" s="59">
        <f t="shared" si="215"/>
        <v>0</v>
      </c>
      <c r="AC137" s="76">
        <f t="shared" si="128"/>
        <v>0</v>
      </c>
      <c r="AD137" s="76">
        <f t="shared" si="129"/>
        <v>0</v>
      </c>
      <c r="AE137" s="76">
        <f t="shared" si="130"/>
        <v>0</v>
      </c>
      <c r="AF137" s="59">
        <f t="shared" si="131"/>
        <v>0</v>
      </c>
      <c r="AG137" s="59">
        <f t="shared" si="132"/>
        <v>0</v>
      </c>
      <c r="AH137" s="59">
        <f t="shared" si="133"/>
        <v>0</v>
      </c>
      <c r="AI137" s="59">
        <f t="shared" si="134"/>
        <v>0</v>
      </c>
      <c r="AJ137" s="59">
        <f t="shared" si="135"/>
        <v>0</v>
      </c>
      <c r="AK137" s="76">
        <f t="shared" si="136"/>
        <v>0</v>
      </c>
      <c r="AL137" s="59">
        <f t="shared" si="215"/>
        <v>0</v>
      </c>
      <c r="AM137" s="59">
        <f t="shared" si="215"/>
        <v>0</v>
      </c>
      <c r="AN137" s="66">
        <f>+AN138+AN141</f>
        <v>0</v>
      </c>
      <c r="AO137" s="62"/>
    </row>
    <row r="138" spans="1:41" ht="30" customHeight="1" x14ac:dyDescent="0.15">
      <c r="A138" s="58">
        <v>0</v>
      </c>
      <c r="B138" s="48" t="s">
        <v>178</v>
      </c>
      <c r="C138" s="64" t="s">
        <v>62</v>
      </c>
      <c r="D138" s="59">
        <f t="shared" ref="D138:AM138" si="219">+D139+D140</f>
        <v>0</v>
      </c>
      <c r="E138" s="59">
        <f t="shared" si="219"/>
        <v>0</v>
      </c>
      <c r="F138" s="59">
        <f t="shared" si="219"/>
        <v>0</v>
      </c>
      <c r="G138" s="59">
        <f t="shared" si="219"/>
        <v>0</v>
      </c>
      <c r="H138" s="59">
        <f t="shared" si="219"/>
        <v>0</v>
      </c>
      <c r="I138" s="59">
        <f t="shared" si="219"/>
        <v>0</v>
      </c>
      <c r="J138" s="59">
        <f t="shared" si="219"/>
        <v>0</v>
      </c>
      <c r="K138" s="59">
        <f t="shared" si="219"/>
        <v>0</v>
      </c>
      <c r="L138" s="59">
        <f>+L139+L140</f>
        <v>0</v>
      </c>
      <c r="M138" s="59">
        <f t="shared" si="219"/>
        <v>0</v>
      </c>
      <c r="N138" s="59">
        <f t="shared" si="219"/>
        <v>0</v>
      </c>
      <c r="O138" s="59">
        <f t="shared" si="219"/>
        <v>0</v>
      </c>
      <c r="P138" s="59">
        <f t="shared" ref="P138" si="220">+P139+P140</f>
        <v>0</v>
      </c>
      <c r="Q138" s="59">
        <f t="shared" si="219"/>
        <v>0</v>
      </c>
      <c r="R138" s="59">
        <f t="shared" ref="R138:T138" si="221">+R139+R140</f>
        <v>0</v>
      </c>
      <c r="S138" s="59">
        <f t="shared" si="221"/>
        <v>0</v>
      </c>
      <c r="T138" s="59">
        <f t="shared" si="221"/>
        <v>0</v>
      </c>
      <c r="U138" s="59">
        <f t="shared" si="219"/>
        <v>0</v>
      </c>
      <c r="V138" s="59">
        <f t="shared" ref="V138:X138" si="222">+V139+V140</f>
        <v>0</v>
      </c>
      <c r="W138" s="59">
        <f t="shared" si="222"/>
        <v>0</v>
      </c>
      <c r="X138" s="59">
        <f t="shared" si="222"/>
        <v>0</v>
      </c>
      <c r="Y138" s="59">
        <f t="shared" si="219"/>
        <v>0</v>
      </c>
      <c r="Z138" s="59">
        <f t="shared" si="219"/>
        <v>0</v>
      </c>
      <c r="AA138" s="59">
        <f t="shared" si="219"/>
        <v>0</v>
      </c>
      <c r="AB138" s="59">
        <f t="shared" si="219"/>
        <v>0</v>
      </c>
      <c r="AC138" s="76">
        <f t="shared" si="128"/>
        <v>0</v>
      </c>
      <c r="AD138" s="76">
        <f t="shared" si="129"/>
        <v>0</v>
      </c>
      <c r="AE138" s="76">
        <f t="shared" si="130"/>
        <v>0</v>
      </c>
      <c r="AF138" s="59">
        <f t="shared" si="131"/>
        <v>0</v>
      </c>
      <c r="AG138" s="59">
        <f t="shared" si="132"/>
        <v>0</v>
      </c>
      <c r="AH138" s="59">
        <f t="shared" si="133"/>
        <v>0</v>
      </c>
      <c r="AI138" s="59">
        <f t="shared" si="134"/>
        <v>0</v>
      </c>
      <c r="AJ138" s="59">
        <f t="shared" si="135"/>
        <v>0</v>
      </c>
      <c r="AK138" s="76">
        <f t="shared" si="136"/>
        <v>0</v>
      </c>
      <c r="AL138" s="59">
        <f t="shared" si="219"/>
        <v>0</v>
      </c>
      <c r="AM138" s="59">
        <f t="shared" si="219"/>
        <v>0</v>
      </c>
      <c r="AN138" s="66">
        <f>+AN139+AN140</f>
        <v>0</v>
      </c>
      <c r="AO138" s="62"/>
    </row>
    <row r="139" spans="1:41" ht="40.5" customHeight="1" x14ac:dyDescent="0.15">
      <c r="A139" s="58">
        <v>4511</v>
      </c>
      <c r="B139" s="48" t="s">
        <v>179</v>
      </c>
      <c r="C139" s="64" t="s">
        <v>62</v>
      </c>
      <c r="D139" s="59"/>
      <c r="E139" s="59"/>
      <c r="F139" s="59"/>
      <c r="G139" s="59"/>
      <c r="H139" s="59"/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  <c r="T139" s="59"/>
      <c r="U139" s="59"/>
      <c r="V139" s="59"/>
      <c r="W139" s="59"/>
      <c r="X139" s="59"/>
      <c r="Y139" s="59"/>
      <c r="Z139" s="59"/>
      <c r="AA139" s="59"/>
      <c r="AB139" s="59"/>
      <c r="AC139" s="76">
        <f t="shared" si="128"/>
        <v>0</v>
      </c>
      <c r="AD139" s="76">
        <f t="shared" si="129"/>
        <v>0</v>
      </c>
      <c r="AE139" s="76">
        <f t="shared" si="130"/>
        <v>0</v>
      </c>
      <c r="AF139" s="59">
        <f t="shared" si="131"/>
        <v>0</v>
      </c>
      <c r="AG139" s="59">
        <f t="shared" si="132"/>
        <v>0</v>
      </c>
      <c r="AH139" s="59">
        <f t="shared" si="133"/>
        <v>0</v>
      </c>
      <c r="AI139" s="59">
        <f t="shared" si="134"/>
        <v>0</v>
      </c>
      <c r="AJ139" s="59">
        <f t="shared" si="135"/>
        <v>0</v>
      </c>
      <c r="AK139" s="76">
        <f t="shared" si="136"/>
        <v>0</v>
      </c>
      <c r="AL139" s="59"/>
      <c r="AM139" s="59"/>
      <c r="AN139" s="66"/>
      <c r="AO139" s="62"/>
    </row>
    <row r="140" spans="1:41" ht="26.25" customHeight="1" x14ac:dyDescent="0.15">
      <c r="A140" s="58">
        <v>4512</v>
      </c>
      <c r="B140" s="48" t="s">
        <v>180</v>
      </c>
      <c r="C140" s="64" t="s">
        <v>62</v>
      </c>
      <c r="D140" s="59"/>
      <c r="E140" s="59"/>
      <c r="F140" s="59"/>
      <c r="G140" s="59"/>
      <c r="H140" s="59"/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  <c r="T140" s="59"/>
      <c r="U140" s="59"/>
      <c r="V140" s="59"/>
      <c r="W140" s="59"/>
      <c r="X140" s="59"/>
      <c r="Y140" s="59"/>
      <c r="Z140" s="59"/>
      <c r="AA140" s="59"/>
      <c r="AB140" s="59"/>
      <c r="AC140" s="76">
        <f t="shared" si="128"/>
        <v>0</v>
      </c>
      <c r="AD140" s="76">
        <f t="shared" si="129"/>
        <v>0</v>
      </c>
      <c r="AE140" s="76">
        <f t="shared" si="130"/>
        <v>0</v>
      </c>
      <c r="AF140" s="59">
        <f t="shared" si="131"/>
        <v>0</v>
      </c>
      <c r="AG140" s="59">
        <f t="shared" si="132"/>
        <v>0</v>
      </c>
      <c r="AH140" s="59">
        <f t="shared" si="133"/>
        <v>0</v>
      </c>
      <c r="AI140" s="59">
        <f t="shared" si="134"/>
        <v>0</v>
      </c>
      <c r="AJ140" s="59">
        <f t="shared" si="135"/>
        <v>0</v>
      </c>
      <c r="AK140" s="76">
        <f t="shared" si="136"/>
        <v>0</v>
      </c>
      <c r="AL140" s="59"/>
      <c r="AM140" s="59"/>
      <c r="AN140" s="66"/>
      <c r="AO140" s="62"/>
    </row>
    <row r="141" spans="1:41" ht="29.25" customHeight="1" x14ac:dyDescent="0.15">
      <c r="A141" s="58">
        <v>0</v>
      </c>
      <c r="B141" s="48" t="s">
        <v>181</v>
      </c>
      <c r="C141" s="64" t="s">
        <v>62</v>
      </c>
      <c r="D141" s="59">
        <f t="shared" ref="D141:AM141" si="223">+D142+D143</f>
        <v>0</v>
      </c>
      <c r="E141" s="59">
        <f t="shared" si="223"/>
        <v>0</v>
      </c>
      <c r="F141" s="59">
        <f t="shared" si="223"/>
        <v>0</v>
      </c>
      <c r="G141" s="59">
        <f t="shared" si="223"/>
        <v>0</v>
      </c>
      <c r="H141" s="59">
        <f t="shared" si="223"/>
        <v>0</v>
      </c>
      <c r="I141" s="59">
        <f t="shared" si="223"/>
        <v>0</v>
      </c>
      <c r="J141" s="59">
        <f t="shared" si="223"/>
        <v>0</v>
      </c>
      <c r="K141" s="59">
        <f t="shared" si="223"/>
        <v>0</v>
      </c>
      <c r="L141" s="59">
        <f>+L142+L143</f>
        <v>0</v>
      </c>
      <c r="M141" s="59">
        <f t="shared" si="223"/>
        <v>0</v>
      </c>
      <c r="N141" s="59">
        <f t="shared" si="223"/>
        <v>0</v>
      </c>
      <c r="O141" s="59">
        <f t="shared" si="223"/>
        <v>0</v>
      </c>
      <c r="P141" s="59">
        <f t="shared" ref="P141" si="224">+P142+P143</f>
        <v>0</v>
      </c>
      <c r="Q141" s="59">
        <f t="shared" si="223"/>
        <v>0</v>
      </c>
      <c r="R141" s="59">
        <f t="shared" ref="R141:T141" si="225">+R142+R143</f>
        <v>0</v>
      </c>
      <c r="S141" s="59">
        <f t="shared" si="225"/>
        <v>0</v>
      </c>
      <c r="T141" s="59">
        <f t="shared" si="225"/>
        <v>0</v>
      </c>
      <c r="U141" s="59">
        <f t="shared" si="223"/>
        <v>0</v>
      </c>
      <c r="V141" s="59">
        <f t="shared" ref="V141:X141" si="226">+V142+V143</f>
        <v>0</v>
      </c>
      <c r="W141" s="59">
        <f t="shared" si="226"/>
        <v>0</v>
      </c>
      <c r="X141" s="59">
        <f t="shared" si="226"/>
        <v>0</v>
      </c>
      <c r="Y141" s="59">
        <f t="shared" si="223"/>
        <v>0</v>
      </c>
      <c r="Z141" s="59">
        <f t="shared" si="223"/>
        <v>0</v>
      </c>
      <c r="AA141" s="59">
        <f t="shared" si="223"/>
        <v>0</v>
      </c>
      <c r="AB141" s="59">
        <f t="shared" si="223"/>
        <v>0</v>
      </c>
      <c r="AC141" s="76">
        <f t="shared" si="128"/>
        <v>0</v>
      </c>
      <c r="AD141" s="76">
        <f t="shared" si="129"/>
        <v>0</v>
      </c>
      <c r="AE141" s="76">
        <f t="shared" si="130"/>
        <v>0</v>
      </c>
      <c r="AF141" s="59">
        <f t="shared" si="131"/>
        <v>0</v>
      </c>
      <c r="AG141" s="59">
        <f t="shared" si="132"/>
        <v>0</v>
      </c>
      <c r="AH141" s="59">
        <f t="shared" si="133"/>
        <v>0</v>
      </c>
      <c r="AI141" s="59">
        <f t="shared" si="134"/>
        <v>0</v>
      </c>
      <c r="AJ141" s="59">
        <f t="shared" si="135"/>
        <v>0</v>
      </c>
      <c r="AK141" s="76">
        <f t="shared" si="136"/>
        <v>0</v>
      </c>
      <c r="AL141" s="59">
        <f t="shared" si="223"/>
        <v>0</v>
      </c>
      <c r="AM141" s="59">
        <f t="shared" si="223"/>
        <v>0</v>
      </c>
      <c r="AN141" s="66">
        <f>+AN142+AN143</f>
        <v>0</v>
      </c>
      <c r="AO141" s="62"/>
    </row>
    <row r="142" spans="1:41" ht="31.5" x14ac:dyDescent="0.15">
      <c r="A142" s="58">
        <v>4521</v>
      </c>
      <c r="B142" s="48" t="s">
        <v>182</v>
      </c>
      <c r="C142" s="64" t="s">
        <v>62</v>
      </c>
      <c r="D142" s="59"/>
      <c r="E142" s="59"/>
      <c r="F142" s="59"/>
      <c r="G142" s="59"/>
      <c r="H142" s="59"/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  <c r="T142" s="59"/>
      <c r="U142" s="59"/>
      <c r="V142" s="59"/>
      <c r="W142" s="59"/>
      <c r="X142" s="59"/>
      <c r="Y142" s="59"/>
      <c r="Z142" s="59"/>
      <c r="AA142" s="59"/>
      <c r="AB142" s="59"/>
      <c r="AC142" s="76">
        <f t="shared" si="128"/>
        <v>0</v>
      </c>
      <c r="AD142" s="76">
        <f t="shared" si="129"/>
        <v>0</v>
      </c>
      <c r="AE142" s="76">
        <f t="shared" si="130"/>
        <v>0</v>
      </c>
      <c r="AF142" s="59">
        <f t="shared" si="131"/>
        <v>0</v>
      </c>
      <c r="AG142" s="59">
        <f t="shared" si="132"/>
        <v>0</v>
      </c>
      <c r="AH142" s="59">
        <f t="shared" si="133"/>
        <v>0</v>
      </c>
      <c r="AI142" s="59">
        <f t="shared" si="134"/>
        <v>0</v>
      </c>
      <c r="AJ142" s="59">
        <f t="shared" si="135"/>
        <v>0</v>
      </c>
      <c r="AK142" s="76">
        <f t="shared" si="136"/>
        <v>0</v>
      </c>
      <c r="AL142" s="59"/>
      <c r="AM142" s="59"/>
      <c r="AN142" s="66"/>
      <c r="AO142" s="62"/>
    </row>
    <row r="143" spans="1:41" ht="31.5" customHeight="1" x14ac:dyDescent="0.15">
      <c r="A143" s="58">
        <v>4522</v>
      </c>
      <c r="B143" s="48" t="s">
        <v>183</v>
      </c>
      <c r="C143" s="64" t="s">
        <v>62</v>
      </c>
      <c r="D143" s="59"/>
      <c r="E143" s="59"/>
      <c r="F143" s="59"/>
      <c r="G143" s="59"/>
      <c r="H143" s="59"/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  <c r="T143" s="59"/>
      <c r="U143" s="59"/>
      <c r="V143" s="59"/>
      <c r="W143" s="59"/>
      <c r="X143" s="59"/>
      <c r="Y143" s="59"/>
      <c r="Z143" s="59"/>
      <c r="AA143" s="59"/>
      <c r="AB143" s="59"/>
      <c r="AC143" s="76">
        <f t="shared" si="128"/>
        <v>0</v>
      </c>
      <c r="AD143" s="76">
        <f t="shared" si="129"/>
        <v>0</v>
      </c>
      <c r="AE143" s="76">
        <f t="shared" si="130"/>
        <v>0</v>
      </c>
      <c r="AF143" s="59">
        <f t="shared" si="131"/>
        <v>0</v>
      </c>
      <c r="AG143" s="59">
        <f t="shared" si="132"/>
        <v>0</v>
      </c>
      <c r="AH143" s="59">
        <f t="shared" si="133"/>
        <v>0</v>
      </c>
      <c r="AI143" s="59">
        <f t="shared" si="134"/>
        <v>0</v>
      </c>
      <c r="AJ143" s="59">
        <f t="shared" si="135"/>
        <v>0</v>
      </c>
      <c r="AK143" s="76">
        <f t="shared" si="136"/>
        <v>0</v>
      </c>
      <c r="AL143" s="59"/>
      <c r="AM143" s="59"/>
      <c r="AN143" s="66"/>
      <c r="AO143" s="62"/>
    </row>
    <row r="144" spans="1:41" x14ac:dyDescent="0.15">
      <c r="A144" s="58">
        <v>0</v>
      </c>
      <c r="B144" s="48" t="s">
        <v>184</v>
      </c>
      <c r="C144" s="64" t="s">
        <v>62</v>
      </c>
      <c r="D144" s="59">
        <f t="shared" ref="D144:AM144" si="227">+D145+D148+D151+D160</f>
        <v>0</v>
      </c>
      <c r="E144" s="59">
        <f t="shared" si="227"/>
        <v>0</v>
      </c>
      <c r="F144" s="59">
        <f t="shared" si="227"/>
        <v>0</v>
      </c>
      <c r="G144" s="59">
        <f t="shared" si="227"/>
        <v>0</v>
      </c>
      <c r="H144" s="59">
        <f t="shared" si="227"/>
        <v>0</v>
      </c>
      <c r="I144" s="59">
        <f t="shared" si="227"/>
        <v>0</v>
      </c>
      <c r="J144" s="59">
        <f t="shared" si="227"/>
        <v>0</v>
      </c>
      <c r="K144" s="59">
        <f t="shared" si="227"/>
        <v>0</v>
      </c>
      <c r="L144" s="59">
        <f>+L145+L148+L151+L160</f>
        <v>0</v>
      </c>
      <c r="M144" s="59">
        <f t="shared" si="227"/>
        <v>0</v>
      </c>
      <c r="N144" s="59">
        <f t="shared" si="227"/>
        <v>0</v>
      </c>
      <c r="O144" s="59">
        <f t="shared" si="227"/>
        <v>0</v>
      </c>
      <c r="P144" s="59">
        <f t="shared" ref="P144" si="228">+P145+P148+P151+P160</f>
        <v>0</v>
      </c>
      <c r="Q144" s="59">
        <f t="shared" si="227"/>
        <v>0</v>
      </c>
      <c r="R144" s="59">
        <f t="shared" ref="R144:T144" si="229">+R145+R148+R151+R160</f>
        <v>0</v>
      </c>
      <c r="S144" s="59">
        <f t="shared" si="229"/>
        <v>0</v>
      </c>
      <c r="T144" s="59">
        <f t="shared" si="229"/>
        <v>0</v>
      </c>
      <c r="U144" s="59">
        <f t="shared" si="227"/>
        <v>0</v>
      </c>
      <c r="V144" s="59">
        <f t="shared" ref="V144:X144" si="230">+V145+V148+V151+V160</f>
        <v>0</v>
      </c>
      <c r="W144" s="59">
        <f t="shared" si="230"/>
        <v>0</v>
      </c>
      <c r="X144" s="59">
        <f t="shared" si="230"/>
        <v>0</v>
      </c>
      <c r="Y144" s="59">
        <f t="shared" si="227"/>
        <v>0</v>
      </c>
      <c r="Z144" s="59">
        <f t="shared" si="227"/>
        <v>0</v>
      </c>
      <c r="AA144" s="59">
        <f t="shared" si="227"/>
        <v>0</v>
      </c>
      <c r="AB144" s="59">
        <f t="shared" si="227"/>
        <v>0</v>
      </c>
      <c r="AC144" s="76">
        <f t="shared" si="128"/>
        <v>0</v>
      </c>
      <c r="AD144" s="76">
        <f t="shared" si="129"/>
        <v>0</v>
      </c>
      <c r="AE144" s="76">
        <f t="shared" si="130"/>
        <v>0</v>
      </c>
      <c r="AF144" s="59">
        <f t="shared" si="131"/>
        <v>0</v>
      </c>
      <c r="AG144" s="59">
        <f t="shared" si="132"/>
        <v>0</v>
      </c>
      <c r="AH144" s="59">
        <f t="shared" si="133"/>
        <v>0</v>
      </c>
      <c r="AI144" s="59">
        <f t="shared" si="134"/>
        <v>0</v>
      </c>
      <c r="AJ144" s="59">
        <f t="shared" si="135"/>
        <v>0</v>
      </c>
      <c r="AK144" s="76">
        <f t="shared" si="136"/>
        <v>0</v>
      </c>
      <c r="AL144" s="59">
        <f t="shared" si="227"/>
        <v>0</v>
      </c>
      <c r="AM144" s="59">
        <f t="shared" si="227"/>
        <v>0</v>
      </c>
      <c r="AN144" s="66">
        <f>+AN145+AN148+AN151+AN160</f>
        <v>0</v>
      </c>
      <c r="AO144" s="62"/>
    </row>
    <row r="145" spans="1:41" ht="21" x14ac:dyDescent="0.15">
      <c r="A145" s="58">
        <v>0</v>
      </c>
      <c r="B145" s="48" t="s">
        <v>185</v>
      </c>
      <c r="C145" s="64" t="s">
        <v>62</v>
      </c>
      <c r="D145" s="59">
        <f t="shared" ref="D145:AM145" si="231">+D146+D147</f>
        <v>0</v>
      </c>
      <c r="E145" s="59">
        <f t="shared" si="231"/>
        <v>0</v>
      </c>
      <c r="F145" s="59">
        <f t="shared" si="231"/>
        <v>0</v>
      </c>
      <c r="G145" s="59">
        <f t="shared" si="231"/>
        <v>0</v>
      </c>
      <c r="H145" s="59">
        <f t="shared" si="231"/>
        <v>0</v>
      </c>
      <c r="I145" s="59">
        <f t="shared" si="231"/>
        <v>0</v>
      </c>
      <c r="J145" s="59">
        <f t="shared" si="231"/>
        <v>0</v>
      </c>
      <c r="K145" s="59">
        <f t="shared" si="231"/>
        <v>0</v>
      </c>
      <c r="L145" s="59">
        <f>+L146+L147</f>
        <v>0</v>
      </c>
      <c r="M145" s="59">
        <f t="shared" si="231"/>
        <v>0</v>
      </c>
      <c r="N145" s="59">
        <f t="shared" si="231"/>
        <v>0</v>
      </c>
      <c r="O145" s="59">
        <f t="shared" si="231"/>
        <v>0</v>
      </c>
      <c r="P145" s="59">
        <f t="shared" ref="P145" si="232">+P146+P147</f>
        <v>0</v>
      </c>
      <c r="Q145" s="59">
        <f t="shared" si="231"/>
        <v>0</v>
      </c>
      <c r="R145" s="59">
        <f t="shared" ref="R145:T145" si="233">+R146+R147</f>
        <v>0</v>
      </c>
      <c r="S145" s="59">
        <f t="shared" si="233"/>
        <v>0</v>
      </c>
      <c r="T145" s="59">
        <f t="shared" si="233"/>
        <v>0</v>
      </c>
      <c r="U145" s="59">
        <f t="shared" si="231"/>
        <v>0</v>
      </c>
      <c r="V145" s="59">
        <f t="shared" ref="V145:X145" si="234">+V146+V147</f>
        <v>0</v>
      </c>
      <c r="W145" s="59">
        <f t="shared" si="234"/>
        <v>0</v>
      </c>
      <c r="X145" s="59">
        <f t="shared" si="234"/>
        <v>0</v>
      </c>
      <c r="Y145" s="59">
        <f t="shared" si="231"/>
        <v>0</v>
      </c>
      <c r="Z145" s="59">
        <f t="shared" si="231"/>
        <v>0</v>
      </c>
      <c r="AA145" s="59">
        <f t="shared" si="231"/>
        <v>0</v>
      </c>
      <c r="AB145" s="59">
        <f t="shared" si="231"/>
        <v>0</v>
      </c>
      <c r="AC145" s="76">
        <f t="shared" si="128"/>
        <v>0</v>
      </c>
      <c r="AD145" s="76">
        <f t="shared" si="129"/>
        <v>0</v>
      </c>
      <c r="AE145" s="76">
        <f t="shared" si="130"/>
        <v>0</v>
      </c>
      <c r="AF145" s="59">
        <f t="shared" si="131"/>
        <v>0</v>
      </c>
      <c r="AG145" s="59">
        <f t="shared" si="132"/>
        <v>0</v>
      </c>
      <c r="AH145" s="59">
        <f t="shared" si="133"/>
        <v>0</v>
      </c>
      <c r="AI145" s="59">
        <f t="shared" si="134"/>
        <v>0</v>
      </c>
      <c r="AJ145" s="59">
        <f t="shared" si="135"/>
        <v>0</v>
      </c>
      <c r="AK145" s="76">
        <f t="shared" si="136"/>
        <v>0</v>
      </c>
      <c r="AL145" s="59">
        <f t="shared" si="231"/>
        <v>0</v>
      </c>
      <c r="AM145" s="59">
        <f t="shared" si="231"/>
        <v>0</v>
      </c>
      <c r="AN145" s="66">
        <f>+AN146+AN147</f>
        <v>0</v>
      </c>
      <c r="AO145" s="62"/>
    </row>
    <row r="146" spans="1:41" ht="39" customHeight="1" x14ac:dyDescent="0.15">
      <c r="A146" s="58">
        <v>4611</v>
      </c>
      <c r="B146" s="48" t="s">
        <v>186</v>
      </c>
      <c r="C146" s="64" t="s">
        <v>62</v>
      </c>
      <c r="D146" s="59"/>
      <c r="E146" s="59"/>
      <c r="F146" s="59"/>
      <c r="G146" s="59"/>
      <c r="H146" s="59"/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59"/>
      <c r="AB146" s="59"/>
      <c r="AC146" s="76">
        <f t="shared" si="128"/>
        <v>0</v>
      </c>
      <c r="AD146" s="76">
        <f t="shared" si="129"/>
        <v>0</v>
      </c>
      <c r="AE146" s="76">
        <f t="shared" si="130"/>
        <v>0</v>
      </c>
      <c r="AF146" s="59">
        <f t="shared" si="131"/>
        <v>0</v>
      </c>
      <c r="AG146" s="59">
        <f t="shared" si="132"/>
        <v>0</v>
      </c>
      <c r="AH146" s="59">
        <f t="shared" si="133"/>
        <v>0</v>
      </c>
      <c r="AI146" s="59">
        <f t="shared" si="134"/>
        <v>0</v>
      </c>
      <c r="AJ146" s="59">
        <f t="shared" si="135"/>
        <v>0</v>
      </c>
      <c r="AK146" s="76">
        <f t="shared" si="136"/>
        <v>0</v>
      </c>
      <c r="AL146" s="59"/>
      <c r="AM146" s="59"/>
      <c r="AN146" s="66"/>
      <c r="AO146" s="62"/>
    </row>
    <row r="147" spans="1:41" ht="33" customHeight="1" x14ac:dyDescent="0.15">
      <c r="A147" s="58">
        <v>4612</v>
      </c>
      <c r="B147" s="48" t="s">
        <v>187</v>
      </c>
      <c r="C147" s="64" t="s">
        <v>62</v>
      </c>
      <c r="D147" s="59"/>
      <c r="E147" s="59"/>
      <c r="F147" s="59"/>
      <c r="G147" s="59"/>
      <c r="H147" s="59"/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  <c r="T147" s="59"/>
      <c r="U147" s="59"/>
      <c r="V147" s="59"/>
      <c r="W147" s="59"/>
      <c r="X147" s="59"/>
      <c r="Y147" s="59"/>
      <c r="Z147" s="59"/>
      <c r="AA147" s="59"/>
      <c r="AB147" s="59"/>
      <c r="AC147" s="76">
        <f t="shared" si="128"/>
        <v>0</v>
      </c>
      <c r="AD147" s="76">
        <f t="shared" si="129"/>
        <v>0</v>
      </c>
      <c r="AE147" s="76">
        <f t="shared" si="130"/>
        <v>0</v>
      </c>
      <c r="AF147" s="59">
        <f t="shared" si="131"/>
        <v>0</v>
      </c>
      <c r="AG147" s="59">
        <f t="shared" si="132"/>
        <v>0</v>
      </c>
      <c r="AH147" s="59">
        <f t="shared" si="133"/>
        <v>0</v>
      </c>
      <c r="AI147" s="59">
        <f t="shared" si="134"/>
        <v>0</v>
      </c>
      <c r="AJ147" s="59">
        <f t="shared" si="135"/>
        <v>0</v>
      </c>
      <c r="AK147" s="76">
        <f t="shared" si="136"/>
        <v>0</v>
      </c>
      <c r="AL147" s="59"/>
      <c r="AM147" s="59"/>
      <c r="AN147" s="66"/>
      <c r="AO147" s="62"/>
    </row>
    <row r="148" spans="1:41" ht="33.75" customHeight="1" x14ac:dyDescent="0.15">
      <c r="A148" s="58">
        <v>0</v>
      </c>
      <c r="B148" s="48" t="s">
        <v>188</v>
      </c>
      <c r="C148" s="64" t="s">
        <v>62</v>
      </c>
      <c r="D148" s="59">
        <f t="shared" ref="D148:AM148" si="235">+D149+D150</f>
        <v>0</v>
      </c>
      <c r="E148" s="59">
        <f t="shared" si="235"/>
        <v>0</v>
      </c>
      <c r="F148" s="59">
        <f t="shared" si="235"/>
        <v>0</v>
      </c>
      <c r="G148" s="59">
        <f t="shared" si="235"/>
        <v>0</v>
      </c>
      <c r="H148" s="59">
        <f t="shared" si="235"/>
        <v>0</v>
      </c>
      <c r="I148" s="59">
        <f t="shared" si="235"/>
        <v>0</v>
      </c>
      <c r="J148" s="59">
        <f t="shared" si="235"/>
        <v>0</v>
      </c>
      <c r="K148" s="59">
        <f t="shared" si="235"/>
        <v>0</v>
      </c>
      <c r="L148" s="59">
        <f>+L149+L150</f>
        <v>0</v>
      </c>
      <c r="M148" s="59">
        <f t="shared" si="235"/>
        <v>0</v>
      </c>
      <c r="N148" s="59">
        <f t="shared" si="235"/>
        <v>0</v>
      </c>
      <c r="O148" s="59">
        <f t="shared" si="235"/>
        <v>0</v>
      </c>
      <c r="P148" s="59">
        <f t="shared" ref="P148" si="236">+P149+P150</f>
        <v>0</v>
      </c>
      <c r="Q148" s="59">
        <f t="shared" si="235"/>
        <v>0</v>
      </c>
      <c r="R148" s="59">
        <f t="shared" ref="R148:T148" si="237">+R149+R150</f>
        <v>0</v>
      </c>
      <c r="S148" s="59">
        <f t="shared" si="237"/>
        <v>0</v>
      </c>
      <c r="T148" s="59">
        <f t="shared" si="237"/>
        <v>0</v>
      </c>
      <c r="U148" s="59">
        <f t="shared" si="235"/>
        <v>0</v>
      </c>
      <c r="V148" s="59">
        <f t="shared" ref="V148:X148" si="238">+V149+V150</f>
        <v>0</v>
      </c>
      <c r="W148" s="59">
        <f t="shared" si="238"/>
        <v>0</v>
      </c>
      <c r="X148" s="59">
        <f t="shared" si="238"/>
        <v>0</v>
      </c>
      <c r="Y148" s="59">
        <f t="shared" si="235"/>
        <v>0</v>
      </c>
      <c r="Z148" s="59">
        <f t="shared" si="235"/>
        <v>0</v>
      </c>
      <c r="AA148" s="59">
        <f t="shared" si="235"/>
        <v>0</v>
      </c>
      <c r="AB148" s="59">
        <f t="shared" si="235"/>
        <v>0</v>
      </c>
      <c r="AC148" s="76">
        <f t="shared" si="128"/>
        <v>0</v>
      </c>
      <c r="AD148" s="76">
        <f t="shared" si="129"/>
        <v>0</v>
      </c>
      <c r="AE148" s="76">
        <f t="shared" si="130"/>
        <v>0</v>
      </c>
      <c r="AF148" s="59">
        <f t="shared" si="131"/>
        <v>0</v>
      </c>
      <c r="AG148" s="59">
        <f t="shared" si="132"/>
        <v>0</v>
      </c>
      <c r="AH148" s="59">
        <f t="shared" si="133"/>
        <v>0</v>
      </c>
      <c r="AI148" s="59">
        <f t="shared" si="134"/>
        <v>0</v>
      </c>
      <c r="AJ148" s="59">
        <f t="shared" si="135"/>
        <v>0</v>
      </c>
      <c r="AK148" s="76">
        <f t="shared" si="136"/>
        <v>0</v>
      </c>
      <c r="AL148" s="59">
        <f t="shared" si="235"/>
        <v>0</v>
      </c>
      <c r="AM148" s="59">
        <f t="shared" si="235"/>
        <v>0</v>
      </c>
      <c r="AN148" s="66">
        <f>+AN149+AN150</f>
        <v>0</v>
      </c>
      <c r="AO148" s="62"/>
    </row>
    <row r="149" spans="1:41" ht="30" customHeight="1" x14ac:dyDescent="0.15">
      <c r="A149" s="58">
        <v>4621</v>
      </c>
      <c r="B149" s="48" t="s">
        <v>189</v>
      </c>
      <c r="C149" s="64" t="s">
        <v>62</v>
      </c>
      <c r="D149" s="59"/>
      <c r="E149" s="59"/>
      <c r="F149" s="59"/>
      <c r="G149" s="59"/>
      <c r="H149" s="59"/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  <c r="T149" s="59"/>
      <c r="U149" s="59"/>
      <c r="V149" s="59"/>
      <c r="W149" s="59"/>
      <c r="X149" s="59"/>
      <c r="Y149" s="59"/>
      <c r="Z149" s="59"/>
      <c r="AA149" s="59"/>
      <c r="AB149" s="59"/>
      <c r="AC149" s="76">
        <f t="shared" ref="AC149:AC212" si="239">N149</f>
        <v>0</v>
      </c>
      <c r="AD149" s="76">
        <f t="shared" ref="AD149:AD212" si="240">O149</f>
        <v>0</v>
      </c>
      <c r="AE149" s="76">
        <f t="shared" ref="AE149:AE212" si="241">P149</f>
        <v>0</v>
      </c>
      <c r="AF149" s="59">
        <f t="shared" ref="AF149:AF212" si="242">AE149*0.25</f>
        <v>0</v>
      </c>
      <c r="AG149" s="59">
        <f t="shared" ref="AG149:AG212" si="243">AH149-AF149</f>
        <v>0</v>
      </c>
      <c r="AH149" s="59">
        <f t="shared" ref="AH149:AH212" si="244">AC149</f>
        <v>0</v>
      </c>
      <c r="AI149" s="59">
        <f t="shared" ref="AI149:AI212" si="245">AE149-AJ149</f>
        <v>0</v>
      </c>
      <c r="AJ149" s="59">
        <f t="shared" ref="AJ149:AJ212" si="246">AE149*0.25</f>
        <v>0</v>
      </c>
      <c r="AK149" s="76">
        <f t="shared" ref="AK149:AK212" si="247">AJ149+AI149</f>
        <v>0</v>
      </c>
      <c r="AL149" s="59"/>
      <c r="AM149" s="59"/>
      <c r="AN149" s="66"/>
      <c r="AO149" s="62"/>
    </row>
    <row r="150" spans="1:41" ht="28.5" customHeight="1" x14ac:dyDescent="0.15">
      <c r="A150" s="58">
        <v>4622</v>
      </c>
      <c r="B150" s="48" t="s">
        <v>190</v>
      </c>
      <c r="C150" s="64" t="s">
        <v>62</v>
      </c>
      <c r="D150" s="59"/>
      <c r="E150" s="59"/>
      <c r="F150" s="59"/>
      <c r="G150" s="59"/>
      <c r="H150" s="59"/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  <c r="T150" s="59"/>
      <c r="U150" s="59"/>
      <c r="V150" s="59"/>
      <c r="W150" s="59"/>
      <c r="X150" s="59"/>
      <c r="Y150" s="59"/>
      <c r="Z150" s="59"/>
      <c r="AA150" s="59"/>
      <c r="AB150" s="59"/>
      <c r="AC150" s="76">
        <f t="shared" si="239"/>
        <v>0</v>
      </c>
      <c r="AD150" s="76">
        <f t="shared" si="240"/>
        <v>0</v>
      </c>
      <c r="AE150" s="76">
        <f t="shared" si="241"/>
        <v>0</v>
      </c>
      <c r="AF150" s="59">
        <f t="shared" si="242"/>
        <v>0</v>
      </c>
      <c r="AG150" s="59">
        <f t="shared" si="243"/>
        <v>0</v>
      </c>
      <c r="AH150" s="59">
        <f t="shared" si="244"/>
        <v>0</v>
      </c>
      <c r="AI150" s="59">
        <f t="shared" si="245"/>
        <v>0</v>
      </c>
      <c r="AJ150" s="59">
        <f t="shared" si="246"/>
        <v>0</v>
      </c>
      <c r="AK150" s="76">
        <f t="shared" si="247"/>
        <v>0</v>
      </c>
      <c r="AL150" s="59"/>
      <c r="AM150" s="59"/>
      <c r="AN150" s="66"/>
      <c r="AO150" s="62"/>
    </row>
    <row r="151" spans="1:41" ht="31.5" customHeight="1" x14ac:dyDescent="0.15">
      <c r="A151" s="58">
        <v>0</v>
      </c>
      <c r="B151" s="48" t="s">
        <v>191</v>
      </c>
      <c r="C151" s="64" t="s">
        <v>62</v>
      </c>
      <c r="D151" s="59">
        <f t="shared" ref="D151:AM151" si="248">D152+D153+D154+D155+D156+D157+D158+D159</f>
        <v>0</v>
      </c>
      <c r="E151" s="59">
        <f t="shared" si="248"/>
        <v>0</v>
      </c>
      <c r="F151" s="59">
        <f t="shared" si="248"/>
        <v>0</v>
      </c>
      <c r="G151" s="59">
        <f t="shared" si="248"/>
        <v>0</v>
      </c>
      <c r="H151" s="59">
        <f t="shared" si="248"/>
        <v>0</v>
      </c>
      <c r="I151" s="59">
        <f t="shared" si="248"/>
        <v>0</v>
      </c>
      <c r="J151" s="59">
        <f t="shared" si="248"/>
        <v>0</v>
      </c>
      <c r="K151" s="59">
        <f t="shared" si="248"/>
        <v>0</v>
      </c>
      <c r="L151" s="59">
        <f>L152+L153+L154+L155+L156+L157+L158+L159</f>
        <v>0</v>
      </c>
      <c r="M151" s="59">
        <f t="shared" si="248"/>
        <v>0</v>
      </c>
      <c r="N151" s="59">
        <f t="shared" si="248"/>
        <v>0</v>
      </c>
      <c r="O151" s="59">
        <f t="shared" si="248"/>
        <v>0</v>
      </c>
      <c r="P151" s="59">
        <f t="shared" ref="P151" si="249">P152+P153+P154+P155+P156+P157+P158+P159</f>
        <v>0</v>
      </c>
      <c r="Q151" s="59">
        <f t="shared" si="248"/>
        <v>0</v>
      </c>
      <c r="R151" s="59">
        <f t="shared" ref="R151:T151" si="250">R152+R153+R154+R155+R156+R157+R158+R159</f>
        <v>0</v>
      </c>
      <c r="S151" s="59">
        <f t="shared" si="250"/>
        <v>0</v>
      </c>
      <c r="T151" s="59">
        <f t="shared" si="250"/>
        <v>0</v>
      </c>
      <c r="U151" s="59">
        <f t="shared" si="248"/>
        <v>0</v>
      </c>
      <c r="V151" s="59">
        <f t="shared" ref="V151:X151" si="251">V152+V153+V154+V155+V156+V157+V158+V159</f>
        <v>0</v>
      </c>
      <c r="W151" s="59">
        <f t="shared" si="251"/>
        <v>0</v>
      </c>
      <c r="X151" s="59">
        <f t="shared" si="251"/>
        <v>0</v>
      </c>
      <c r="Y151" s="59">
        <f t="shared" si="248"/>
        <v>0</v>
      </c>
      <c r="Z151" s="59">
        <f t="shared" si="248"/>
        <v>0</v>
      </c>
      <c r="AA151" s="59">
        <f t="shared" si="248"/>
        <v>0</v>
      </c>
      <c r="AB151" s="59">
        <f t="shared" si="248"/>
        <v>0</v>
      </c>
      <c r="AC151" s="76">
        <f t="shared" si="239"/>
        <v>0</v>
      </c>
      <c r="AD151" s="76">
        <f t="shared" si="240"/>
        <v>0</v>
      </c>
      <c r="AE151" s="76">
        <f t="shared" si="241"/>
        <v>0</v>
      </c>
      <c r="AF151" s="59">
        <f t="shared" si="242"/>
        <v>0</v>
      </c>
      <c r="AG151" s="59">
        <f t="shared" si="243"/>
        <v>0</v>
      </c>
      <c r="AH151" s="59">
        <f t="shared" si="244"/>
        <v>0</v>
      </c>
      <c r="AI151" s="59">
        <f t="shared" si="245"/>
        <v>0</v>
      </c>
      <c r="AJ151" s="59">
        <f t="shared" si="246"/>
        <v>0</v>
      </c>
      <c r="AK151" s="76">
        <f t="shared" si="247"/>
        <v>0</v>
      </c>
      <c r="AL151" s="59">
        <f t="shared" si="248"/>
        <v>0</v>
      </c>
      <c r="AM151" s="59">
        <f t="shared" si="248"/>
        <v>0</v>
      </c>
      <c r="AN151" s="66">
        <f>AN152+AN153+AN154+AN155+AN156+AN157+AN158+AN159</f>
        <v>0</v>
      </c>
      <c r="AO151" s="62"/>
    </row>
    <row r="152" spans="1:41" ht="31.5" x14ac:dyDescent="0.15">
      <c r="A152" s="58">
        <v>4631</v>
      </c>
      <c r="B152" s="48" t="s">
        <v>192</v>
      </c>
      <c r="C152" s="64" t="s">
        <v>62</v>
      </c>
      <c r="D152" s="59"/>
      <c r="E152" s="59"/>
      <c r="F152" s="59"/>
      <c r="G152" s="59"/>
      <c r="H152" s="59"/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  <c r="T152" s="59"/>
      <c r="U152" s="59"/>
      <c r="V152" s="59"/>
      <c r="W152" s="59"/>
      <c r="X152" s="59"/>
      <c r="Y152" s="59"/>
      <c r="Z152" s="59"/>
      <c r="AA152" s="59"/>
      <c r="AB152" s="59"/>
      <c r="AC152" s="76">
        <f t="shared" si="239"/>
        <v>0</v>
      </c>
      <c r="AD152" s="76">
        <f t="shared" si="240"/>
        <v>0</v>
      </c>
      <c r="AE152" s="76">
        <f t="shared" si="241"/>
        <v>0</v>
      </c>
      <c r="AF152" s="59">
        <f t="shared" si="242"/>
        <v>0</v>
      </c>
      <c r="AG152" s="59">
        <f t="shared" si="243"/>
        <v>0</v>
      </c>
      <c r="AH152" s="59">
        <f t="shared" si="244"/>
        <v>0</v>
      </c>
      <c r="AI152" s="59">
        <f t="shared" si="245"/>
        <v>0</v>
      </c>
      <c r="AJ152" s="59">
        <f t="shared" si="246"/>
        <v>0</v>
      </c>
      <c r="AK152" s="76">
        <f t="shared" si="247"/>
        <v>0</v>
      </c>
      <c r="AL152" s="59"/>
      <c r="AM152" s="59"/>
      <c r="AN152" s="66"/>
      <c r="AO152" s="62"/>
    </row>
    <row r="153" spans="1:41" ht="21" x14ac:dyDescent="0.15">
      <c r="A153" s="58">
        <v>4632</v>
      </c>
      <c r="B153" s="48" t="s">
        <v>193</v>
      </c>
      <c r="C153" s="64" t="s">
        <v>62</v>
      </c>
      <c r="D153" s="59"/>
      <c r="E153" s="59"/>
      <c r="F153" s="59"/>
      <c r="G153" s="59"/>
      <c r="H153" s="59"/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  <c r="T153" s="59"/>
      <c r="U153" s="59"/>
      <c r="V153" s="59"/>
      <c r="W153" s="59"/>
      <c r="X153" s="59"/>
      <c r="Y153" s="59"/>
      <c r="Z153" s="59"/>
      <c r="AA153" s="59"/>
      <c r="AB153" s="59"/>
      <c r="AC153" s="76">
        <f t="shared" si="239"/>
        <v>0</v>
      </c>
      <c r="AD153" s="76">
        <f t="shared" si="240"/>
        <v>0</v>
      </c>
      <c r="AE153" s="76">
        <f t="shared" si="241"/>
        <v>0</v>
      </c>
      <c r="AF153" s="59">
        <f t="shared" si="242"/>
        <v>0</v>
      </c>
      <c r="AG153" s="59">
        <f t="shared" si="243"/>
        <v>0</v>
      </c>
      <c r="AH153" s="59">
        <f t="shared" si="244"/>
        <v>0</v>
      </c>
      <c r="AI153" s="59">
        <f t="shared" si="245"/>
        <v>0</v>
      </c>
      <c r="AJ153" s="59">
        <f t="shared" si="246"/>
        <v>0</v>
      </c>
      <c r="AK153" s="76">
        <f t="shared" si="247"/>
        <v>0</v>
      </c>
      <c r="AL153" s="59"/>
      <c r="AM153" s="59"/>
      <c r="AN153" s="66"/>
      <c r="AO153" s="62"/>
    </row>
    <row r="154" spans="1:41" ht="39" customHeight="1" x14ac:dyDescent="0.15">
      <c r="A154" s="58">
        <v>4633</v>
      </c>
      <c r="B154" s="48" t="s">
        <v>194</v>
      </c>
      <c r="C154" s="64" t="s">
        <v>62</v>
      </c>
      <c r="D154" s="59"/>
      <c r="E154" s="59"/>
      <c r="F154" s="59"/>
      <c r="G154" s="59"/>
      <c r="H154" s="59"/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  <c r="T154" s="59"/>
      <c r="U154" s="59"/>
      <c r="V154" s="59"/>
      <c r="W154" s="59"/>
      <c r="X154" s="59"/>
      <c r="Y154" s="59"/>
      <c r="Z154" s="59"/>
      <c r="AA154" s="59"/>
      <c r="AB154" s="59"/>
      <c r="AC154" s="76">
        <f t="shared" si="239"/>
        <v>0</v>
      </c>
      <c r="AD154" s="76">
        <f t="shared" si="240"/>
        <v>0</v>
      </c>
      <c r="AE154" s="76">
        <f t="shared" si="241"/>
        <v>0</v>
      </c>
      <c r="AF154" s="59">
        <f t="shared" si="242"/>
        <v>0</v>
      </c>
      <c r="AG154" s="59">
        <f t="shared" si="243"/>
        <v>0</v>
      </c>
      <c r="AH154" s="59">
        <f t="shared" si="244"/>
        <v>0</v>
      </c>
      <c r="AI154" s="59">
        <f t="shared" si="245"/>
        <v>0</v>
      </c>
      <c r="AJ154" s="59">
        <f t="shared" si="246"/>
        <v>0</v>
      </c>
      <c r="AK154" s="76">
        <f t="shared" si="247"/>
        <v>0</v>
      </c>
      <c r="AL154" s="59"/>
      <c r="AM154" s="59"/>
      <c r="AN154" s="66"/>
      <c r="AO154" s="62"/>
    </row>
    <row r="155" spans="1:41" ht="42.75" customHeight="1" x14ac:dyDescent="0.15">
      <c r="A155" s="58">
        <v>4634</v>
      </c>
      <c r="B155" s="48" t="s">
        <v>195</v>
      </c>
      <c r="C155" s="64" t="s">
        <v>62</v>
      </c>
      <c r="D155" s="59"/>
      <c r="E155" s="59"/>
      <c r="F155" s="59"/>
      <c r="G155" s="59"/>
      <c r="H155" s="59"/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  <c r="T155" s="59"/>
      <c r="U155" s="59"/>
      <c r="V155" s="59"/>
      <c r="W155" s="59"/>
      <c r="X155" s="59"/>
      <c r="Y155" s="59"/>
      <c r="Z155" s="59"/>
      <c r="AA155" s="59"/>
      <c r="AB155" s="59"/>
      <c r="AC155" s="76">
        <f t="shared" si="239"/>
        <v>0</v>
      </c>
      <c r="AD155" s="76">
        <f t="shared" si="240"/>
        <v>0</v>
      </c>
      <c r="AE155" s="76">
        <f t="shared" si="241"/>
        <v>0</v>
      </c>
      <c r="AF155" s="59">
        <f t="shared" si="242"/>
        <v>0</v>
      </c>
      <c r="AG155" s="59">
        <f t="shared" si="243"/>
        <v>0</v>
      </c>
      <c r="AH155" s="59">
        <f t="shared" si="244"/>
        <v>0</v>
      </c>
      <c r="AI155" s="59">
        <f t="shared" si="245"/>
        <v>0</v>
      </c>
      <c r="AJ155" s="59">
        <f t="shared" si="246"/>
        <v>0</v>
      </c>
      <c r="AK155" s="76">
        <f t="shared" si="247"/>
        <v>0</v>
      </c>
      <c r="AL155" s="59"/>
      <c r="AM155" s="59"/>
      <c r="AN155" s="66"/>
      <c r="AO155" s="62"/>
    </row>
    <row r="156" spans="1:41" ht="27.75" customHeight="1" x14ac:dyDescent="0.15">
      <c r="A156" s="58">
        <v>4635</v>
      </c>
      <c r="B156" s="48" t="s">
        <v>196</v>
      </c>
      <c r="C156" s="64" t="s">
        <v>62</v>
      </c>
      <c r="D156" s="59"/>
      <c r="E156" s="59"/>
      <c r="F156" s="59"/>
      <c r="G156" s="59"/>
      <c r="H156" s="59"/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  <c r="T156" s="59"/>
      <c r="U156" s="59"/>
      <c r="V156" s="59"/>
      <c r="W156" s="59"/>
      <c r="X156" s="59"/>
      <c r="Y156" s="59"/>
      <c r="Z156" s="59"/>
      <c r="AA156" s="59"/>
      <c r="AB156" s="59"/>
      <c r="AC156" s="76">
        <f t="shared" si="239"/>
        <v>0</v>
      </c>
      <c r="AD156" s="76">
        <f t="shared" si="240"/>
        <v>0</v>
      </c>
      <c r="AE156" s="76">
        <f t="shared" si="241"/>
        <v>0</v>
      </c>
      <c r="AF156" s="59">
        <f t="shared" si="242"/>
        <v>0</v>
      </c>
      <c r="AG156" s="59">
        <f t="shared" si="243"/>
        <v>0</v>
      </c>
      <c r="AH156" s="59">
        <f t="shared" si="244"/>
        <v>0</v>
      </c>
      <c r="AI156" s="59">
        <f t="shared" si="245"/>
        <v>0</v>
      </c>
      <c r="AJ156" s="59">
        <f t="shared" si="246"/>
        <v>0</v>
      </c>
      <c r="AK156" s="76">
        <f t="shared" si="247"/>
        <v>0</v>
      </c>
      <c r="AL156" s="59"/>
      <c r="AM156" s="59"/>
      <c r="AN156" s="66"/>
      <c r="AO156" s="62"/>
    </row>
    <row r="157" spans="1:41" ht="40.5" customHeight="1" x14ac:dyDescent="0.15">
      <c r="A157" s="58">
        <v>4637</v>
      </c>
      <c r="B157" s="48" t="s">
        <v>197</v>
      </c>
      <c r="C157" s="64" t="s">
        <v>62</v>
      </c>
      <c r="D157" s="59"/>
      <c r="E157" s="59"/>
      <c r="F157" s="59"/>
      <c r="G157" s="59"/>
      <c r="H157" s="59"/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  <c r="T157" s="59"/>
      <c r="U157" s="59"/>
      <c r="V157" s="59"/>
      <c r="W157" s="59"/>
      <c r="X157" s="59"/>
      <c r="Y157" s="59"/>
      <c r="Z157" s="59"/>
      <c r="AA157" s="59"/>
      <c r="AB157" s="59"/>
      <c r="AC157" s="76">
        <f t="shared" si="239"/>
        <v>0</v>
      </c>
      <c r="AD157" s="76">
        <f t="shared" si="240"/>
        <v>0</v>
      </c>
      <c r="AE157" s="76">
        <f t="shared" si="241"/>
        <v>0</v>
      </c>
      <c r="AF157" s="59">
        <f t="shared" si="242"/>
        <v>0</v>
      </c>
      <c r="AG157" s="59">
        <f t="shared" si="243"/>
        <v>0</v>
      </c>
      <c r="AH157" s="59">
        <f t="shared" si="244"/>
        <v>0</v>
      </c>
      <c r="AI157" s="59">
        <f t="shared" si="245"/>
        <v>0</v>
      </c>
      <c r="AJ157" s="59">
        <f t="shared" si="246"/>
        <v>0</v>
      </c>
      <c r="AK157" s="76">
        <f t="shared" si="247"/>
        <v>0</v>
      </c>
      <c r="AL157" s="59"/>
      <c r="AM157" s="59"/>
      <c r="AN157" s="66"/>
      <c r="AO157" s="62"/>
    </row>
    <row r="158" spans="1:41" ht="40.5" customHeight="1" x14ac:dyDescent="0.15">
      <c r="A158" s="58">
        <v>4638</v>
      </c>
      <c r="B158" s="48" t="s">
        <v>198</v>
      </c>
      <c r="C158" s="64" t="s">
        <v>62</v>
      </c>
      <c r="D158" s="59"/>
      <c r="E158" s="59"/>
      <c r="F158" s="59"/>
      <c r="G158" s="59"/>
      <c r="H158" s="59"/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  <c r="T158" s="59"/>
      <c r="U158" s="59"/>
      <c r="V158" s="59"/>
      <c r="W158" s="59"/>
      <c r="X158" s="59"/>
      <c r="Y158" s="59"/>
      <c r="Z158" s="59"/>
      <c r="AA158" s="59"/>
      <c r="AB158" s="59"/>
      <c r="AC158" s="76">
        <f t="shared" si="239"/>
        <v>0</v>
      </c>
      <c r="AD158" s="76">
        <f t="shared" si="240"/>
        <v>0</v>
      </c>
      <c r="AE158" s="76">
        <f t="shared" si="241"/>
        <v>0</v>
      </c>
      <c r="AF158" s="59">
        <f t="shared" si="242"/>
        <v>0</v>
      </c>
      <c r="AG158" s="59">
        <f t="shared" si="243"/>
        <v>0</v>
      </c>
      <c r="AH158" s="59">
        <f t="shared" si="244"/>
        <v>0</v>
      </c>
      <c r="AI158" s="59">
        <f t="shared" si="245"/>
        <v>0</v>
      </c>
      <c r="AJ158" s="59">
        <f t="shared" si="246"/>
        <v>0</v>
      </c>
      <c r="AK158" s="76">
        <f t="shared" si="247"/>
        <v>0</v>
      </c>
      <c r="AL158" s="59"/>
      <c r="AM158" s="59"/>
      <c r="AN158" s="66"/>
      <c r="AO158" s="62"/>
    </row>
    <row r="159" spans="1:41" ht="24.75" customHeight="1" x14ac:dyDescent="0.15">
      <c r="A159" s="58">
        <v>4639</v>
      </c>
      <c r="B159" s="87" t="s">
        <v>199</v>
      </c>
      <c r="C159" s="64" t="s">
        <v>62</v>
      </c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76">
        <f t="shared" si="239"/>
        <v>0</v>
      </c>
      <c r="AD159" s="76">
        <f t="shared" si="240"/>
        <v>0</v>
      </c>
      <c r="AE159" s="76">
        <f t="shared" si="241"/>
        <v>0</v>
      </c>
      <c r="AF159" s="59">
        <f t="shared" si="242"/>
        <v>0</v>
      </c>
      <c r="AG159" s="59">
        <f t="shared" si="243"/>
        <v>0</v>
      </c>
      <c r="AH159" s="59">
        <f t="shared" si="244"/>
        <v>0</v>
      </c>
      <c r="AI159" s="59">
        <f t="shared" si="245"/>
        <v>0</v>
      </c>
      <c r="AJ159" s="59">
        <f t="shared" si="246"/>
        <v>0</v>
      </c>
      <c r="AK159" s="76">
        <f t="shared" si="247"/>
        <v>0</v>
      </c>
      <c r="AL159" s="59"/>
      <c r="AM159" s="59"/>
      <c r="AN159" s="66"/>
      <c r="AO159" s="62"/>
    </row>
    <row r="160" spans="1:41" ht="35.25" customHeight="1" x14ac:dyDescent="0.15">
      <c r="A160" s="58">
        <v>0</v>
      </c>
      <c r="B160" s="48" t="s">
        <v>200</v>
      </c>
      <c r="C160" s="64" t="s">
        <v>62</v>
      </c>
      <c r="D160" s="59">
        <f t="shared" ref="D160:AM160" si="252">D161+D162+D163+D164</f>
        <v>0</v>
      </c>
      <c r="E160" s="59">
        <f t="shared" si="252"/>
        <v>0</v>
      </c>
      <c r="F160" s="59">
        <f t="shared" si="252"/>
        <v>0</v>
      </c>
      <c r="G160" s="59">
        <f t="shared" si="252"/>
        <v>0</v>
      </c>
      <c r="H160" s="59">
        <f t="shared" si="252"/>
        <v>0</v>
      </c>
      <c r="I160" s="59">
        <f t="shared" si="252"/>
        <v>0</v>
      </c>
      <c r="J160" s="59">
        <f t="shared" si="252"/>
        <v>0</v>
      </c>
      <c r="K160" s="59">
        <f t="shared" si="252"/>
        <v>0</v>
      </c>
      <c r="L160" s="59">
        <f>L161+L162+L163+L164</f>
        <v>0</v>
      </c>
      <c r="M160" s="59">
        <f t="shared" si="252"/>
        <v>0</v>
      </c>
      <c r="N160" s="59">
        <f t="shared" si="252"/>
        <v>0</v>
      </c>
      <c r="O160" s="59">
        <f t="shared" si="252"/>
        <v>0</v>
      </c>
      <c r="P160" s="59">
        <f t="shared" ref="P160" si="253">P161+P162+P163+P164</f>
        <v>0</v>
      </c>
      <c r="Q160" s="59">
        <f t="shared" si="252"/>
        <v>0</v>
      </c>
      <c r="R160" s="59">
        <f t="shared" ref="R160:T160" si="254">R161+R162+R163+R164</f>
        <v>0</v>
      </c>
      <c r="S160" s="59">
        <f t="shared" si="254"/>
        <v>0</v>
      </c>
      <c r="T160" s="59">
        <f t="shared" si="254"/>
        <v>0</v>
      </c>
      <c r="U160" s="59">
        <f t="shared" si="252"/>
        <v>0</v>
      </c>
      <c r="V160" s="59">
        <f t="shared" ref="V160:X160" si="255">V161+V162+V163+V164</f>
        <v>0</v>
      </c>
      <c r="W160" s="59">
        <f t="shared" si="255"/>
        <v>0</v>
      </c>
      <c r="X160" s="59">
        <f t="shared" si="255"/>
        <v>0</v>
      </c>
      <c r="Y160" s="59">
        <f t="shared" si="252"/>
        <v>0</v>
      </c>
      <c r="Z160" s="59">
        <f t="shared" si="252"/>
        <v>0</v>
      </c>
      <c r="AA160" s="59">
        <f t="shared" si="252"/>
        <v>0</v>
      </c>
      <c r="AB160" s="59">
        <f t="shared" si="252"/>
        <v>0</v>
      </c>
      <c r="AC160" s="76">
        <f t="shared" si="239"/>
        <v>0</v>
      </c>
      <c r="AD160" s="76">
        <f t="shared" si="240"/>
        <v>0</v>
      </c>
      <c r="AE160" s="76">
        <f t="shared" si="241"/>
        <v>0</v>
      </c>
      <c r="AF160" s="59">
        <f t="shared" si="242"/>
        <v>0</v>
      </c>
      <c r="AG160" s="59">
        <f t="shared" si="243"/>
        <v>0</v>
      </c>
      <c r="AH160" s="59">
        <f t="shared" si="244"/>
        <v>0</v>
      </c>
      <c r="AI160" s="59">
        <f t="shared" si="245"/>
        <v>0</v>
      </c>
      <c r="AJ160" s="59">
        <f t="shared" si="246"/>
        <v>0</v>
      </c>
      <c r="AK160" s="76">
        <f t="shared" si="247"/>
        <v>0</v>
      </c>
      <c r="AL160" s="59">
        <f t="shared" si="252"/>
        <v>0</v>
      </c>
      <c r="AM160" s="59">
        <f t="shared" si="252"/>
        <v>0</v>
      </c>
      <c r="AN160" s="66">
        <f>AN161+AN162+AN163+AN164</f>
        <v>0</v>
      </c>
      <c r="AO160" s="62"/>
    </row>
    <row r="161" spans="1:41" ht="36" customHeight="1" x14ac:dyDescent="0.15">
      <c r="A161" s="58">
        <v>4651</v>
      </c>
      <c r="B161" s="48" t="s">
        <v>201</v>
      </c>
      <c r="C161" s="64" t="s">
        <v>62</v>
      </c>
      <c r="D161" s="59"/>
      <c r="E161" s="59"/>
      <c r="F161" s="59"/>
      <c r="G161" s="59"/>
      <c r="H161" s="59"/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  <c r="T161" s="59"/>
      <c r="U161" s="59"/>
      <c r="V161" s="59"/>
      <c r="W161" s="59"/>
      <c r="X161" s="59"/>
      <c r="Y161" s="59"/>
      <c r="Z161" s="59"/>
      <c r="AA161" s="59"/>
      <c r="AB161" s="59"/>
      <c r="AC161" s="76">
        <f t="shared" si="239"/>
        <v>0</v>
      </c>
      <c r="AD161" s="76">
        <f t="shared" si="240"/>
        <v>0</v>
      </c>
      <c r="AE161" s="76">
        <f t="shared" si="241"/>
        <v>0</v>
      </c>
      <c r="AF161" s="59">
        <f t="shared" si="242"/>
        <v>0</v>
      </c>
      <c r="AG161" s="59">
        <f t="shared" si="243"/>
        <v>0</v>
      </c>
      <c r="AH161" s="59">
        <f t="shared" si="244"/>
        <v>0</v>
      </c>
      <c r="AI161" s="59">
        <f t="shared" si="245"/>
        <v>0</v>
      </c>
      <c r="AJ161" s="59">
        <f t="shared" si="246"/>
        <v>0</v>
      </c>
      <c r="AK161" s="76">
        <f t="shared" si="247"/>
        <v>0</v>
      </c>
      <c r="AL161" s="59"/>
      <c r="AM161" s="59"/>
      <c r="AN161" s="66"/>
      <c r="AO161" s="62"/>
    </row>
    <row r="162" spans="1:41" ht="34.5" customHeight="1" x14ac:dyDescent="0.15">
      <c r="A162" s="58">
        <v>4652</v>
      </c>
      <c r="B162" s="48" t="s">
        <v>202</v>
      </c>
      <c r="C162" s="64" t="s">
        <v>62</v>
      </c>
      <c r="D162" s="59"/>
      <c r="E162" s="59"/>
      <c r="F162" s="59"/>
      <c r="G162" s="59"/>
      <c r="H162" s="59"/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  <c r="T162" s="59"/>
      <c r="U162" s="59"/>
      <c r="V162" s="59"/>
      <c r="W162" s="59"/>
      <c r="X162" s="59"/>
      <c r="Y162" s="59"/>
      <c r="Z162" s="59"/>
      <c r="AA162" s="59"/>
      <c r="AB162" s="59"/>
      <c r="AC162" s="76">
        <f t="shared" si="239"/>
        <v>0</v>
      </c>
      <c r="AD162" s="76">
        <f t="shared" si="240"/>
        <v>0</v>
      </c>
      <c r="AE162" s="76">
        <f t="shared" si="241"/>
        <v>0</v>
      </c>
      <c r="AF162" s="59">
        <f t="shared" si="242"/>
        <v>0</v>
      </c>
      <c r="AG162" s="59">
        <f t="shared" si="243"/>
        <v>0</v>
      </c>
      <c r="AH162" s="59">
        <f t="shared" si="244"/>
        <v>0</v>
      </c>
      <c r="AI162" s="59">
        <f t="shared" si="245"/>
        <v>0</v>
      </c>
      <c r="AJ162" s="59">
        <f t="shared" si="246"/>
        <v>0</v>
      </c>
      <c r="AK162" s="76">
        <f t="shared" si="247"/>
        <v>0</v>
      </c>
      <c r="AL162" s="59"/>
      <c r="AM162" s="59"/>
      <c r="AN162" s="66"/>
      <c r="AO162" s="62"/>
    </row>
    <row r="163" spans="1:41" ht="29.25" customHeight="1" x14ac:dyDescent="0.15">
      <c r="A163" s="58">
        <v>4653</v>
      </c>
      <c r="B163" s="48" t="s">
        <v>203</v>
      </c>
      <c r="C163" s="64" t="s">
        <v>62</v>
      </c>
      <c r="D163" s="59"/>
      <c r="E163" s="59"/>
      <c r="F163" s="59"/>
      <c r="G163" s="59"/>
      <c r="H163" s="59"/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  <c r="T163" s="59"/>
      <c r="U163" s="59"/>
      <c r="V163" s="59"/>
      <c r="W163" s="59"/>
      <c r="X163" s="59"/>
      <c r="Y163" s="59"/>
      <c r="Z163" s="59"/>
      <c r="AA163" s="59"/>
      <c r="AB163" s="59"/>
      <c r="AC163" s="76">
        <f t="shared" si="239"/>
        <v>0</v>
      </c>
      <c r="AD163" s="76">
        <f t="shared" si="240"/>
        <v>0</v>
      </c>
      <c r="AE163" s="76">
        <f t="shared" si="241"/>
        <v>0</v>
      </c>
      <c r="AF163" s="59">
        <f t="shared" si="242"/>
        <v>0</v>
      </c>
      <c r="AG163" s="59">
        <f t="shared" si="243"/>
        <v>0</v>
      </c>
      <c r="AH163" s="59">
        <f t="shared" si="244"/>
        <v>0</v>
      </c>
      <c r="AI163" s="59">
        <f t="shared" si="245"/>
        <v>0</v>
      </c>
      <c r="AJ163" s="59">
        <f t="shared" si="246"/>
        <v>0</v>
      </c>
      <c r="AK163" s="76">
        <f t="shared" si="247"/>
        <v>0</v>
      </c>
      <c r="AL163" s="59"/>
      <c r="AM163" s="59"/>
      <c r="AN163" s="66"/>
      <c r="AO163" s="62"/>
    </row>
    <row r="164" spans="1:41" ht="41.25" customHeight="1" x14ac:dyDescent="0.15">
      <c r="A164" s="58">
        <v>4655</v>
      </c>
      <c r="B164" s="48" t="s">
        <v>204</v>
      </c>
      <c r="C164" s="64" t="s">
        <v>62</v>
      </c>
      <c r="D164" s="59"/>
      <c r="E164" s="59"/>
      <c r="F164" s="59"/>
      <c r="G164" s="59"/>
      <c r="H164" s="59"/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  <c r="T164" s="59"/>
      <c r="U164" s="59"/>
      <c r="V164" s="59"/>
      <c r="W164" s="59"/>
      <c r="X164" s="59"/>
      <c r="Y164" s="59"/>
      <c r="Z164" s="59"/>
      <c r="AA164" s="59"/>
      <c r="AB164" s="59"/>
      <c r="AC164" s="76">
        <f t="shared" si="239"/>
        <v>0</v>
      </c>
      <c r="AD164" s="76">
        <f t="shared" si="240"/>
        <v>0</v>
      </c>
      <c r="AE164" s="76">
        <f t="shared" si="241"/>
        <v>0</v>
      </c>
      <c r="AF164" s="59">
        <f t="shared" si="242"/>
        <v>0</v>
      </c>
      <c r="AG164" s="59">
        <f t="shared" si="243"/>
        <v>0</v>
      </c>
      <c r="AH164" s="59">
        <f t="shared" si="244"/>
        <v>0</v>
      </c>
      <c r="AI164" s="59">
        <f t="shared" si="245"/>
        <v>0</v>
      </c>
      <c r="AJ164" s="59">
        <f t="shared" si="246"/>
        <v>0</v>
      </c>
      <c r="AK164" s="76">
        <f t="shared" si="247"/>
        <v>0</v>
      </c>
      <c r="AL164" s="59"/>
      <c r="AM164" s="59"/>
      <c r="AN164" s="66"/>
      <c r="AO164" s="62"/>
    </row>
    <row r="165" spans="1:41" ht="41.25" customHeight="1" x14ac:dyDescent="0.15">
      <c r="A165" s="58">
        <v>4656</v>
      </c>
      <c r="B165" s="48" t="s">
        <v>205</v>
      </c>
      <c r="C165" s="64" t="s">
        <v>62</v>
      </c>
      <c r="D165" s="59"/>
      <c r="E165" s="59"/>
      <c r="F165" s="59"/>
      <c r="G165" s="59"/>
      <c r="H165" s="59"/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  <c r="T165" s="59"/>
      <c r="U165" s="59"/>
      <c r="V165" s="59"/>
      <c r="W165" s="59"/>
      <c r="X165" s="59"/>
      <c r="Y165" s="59"/>
      <c r="Z165" s="59"/>
      <c r="AA165" s="59"/>
      <c r="AB165" s="59"/>
      <c r="AC165" s="76">
        <f t="shared" si="239"/>
        <v>0</v>
      </c>
      <c r="AD165" s="76">
        <f t="shared" si="240"/>
        <v>0</v>
      </c>
      <c r="AE165" s="76">
        <f t="shared" si="241"/>
        <v>0</v>
      </c>
      <c r="AF165" s="59">
        <f t="shared" si="242"/>
        <v>0</v>
      </c>
      <c r="AG165" s="59">
        <f t="shared" si="243"/>
        <v>0</v>
      </c>
      <c r="AH165" s="59">
        <f t="shared" si="244"/>
        <v>0</v>
      </c>
      <c r="AI165" s="59">
        <f t="shared" si="245"/>
        <v>0</v>
      </c>
      <c r="AJ165" s="59">
        <f t="shared" si="246"/>
        <v>0</v>
      </c>
      <c r="AK165" s="76">
        <f t="shared" si="247"/>
        <v>0</v>
      </c>
      <c r="AL165" s="59"/>
      <c r="AM165" s="59"/>
      <c r="AN165" s="66"/>
      <c r="AO165" s="62"/>
    </row>
    <row r="166" spans="1:41" ht="24" customHeight="1" x14ac:dyDescent="0.15">
      <c r="A166" s="58">
        <v>4657</v>
      </c>
      <c r="B166" s="48" t="s">
        <v>206</v>
      </c>
      <c r="C166" s="64" t="s">
        <v>62</v>
      </c>
      <c r="D166" s="59"/>
      <c r="E166" s="59"/>
      <c r="F166" s="59"/>
      <c r="G166" s="59"/>
      <c r="H166" s="59"/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  <c r="T166" s="59"/>
      <c r="U166" s="59"/>
      <c r="V166" s="59"/>
      <c r="W166" s="59"/>
      <c r="X166" s="59"/>
      <c r="Y166" s="59"/>
      <c r="Z166" s="59"/>
      <c r="AA166" s="59"/>
      <c r="AB166" s="59"/>
      <c r="AC166" s="76">
        <f t="shared" si="239"/>
        <v>0</v>
      </c>
      <c r="AD166" s="76">
        <f t="shared" si="240"/>
        <v>0</v>
      </c>
      <c r="AE166" s="76">
        <f t="shared" si="241"/>
        <v>0</v>
      </c>
      <c r="AF166" s="59">
        <f t="shared" si="242"/>
        <v>0</v>
      </c>
      <c r="AG166" s="59">
        <f t="shared" si="243"/>
        <v>0</v>
      </c>
      <c r="AH166" s="59">
        <f t="shared" si="244"/>
        <v>0</v>
      </c>
      <c r="AI166" s="59">
        <f t="shared" si="245"/>
        <v>0</v>
      </c>
      <c r="AJ166" s="59">
        <f t="shared" si="246"/>
        <v>0</v>
      </c>
      <c r="AK166" s="76">
        <f t="shared" si="247"/>
        <v>0</v>
      </c>
      <c r="AL166" s="59"/>
      <c r="AM166" s="59"/>
      <c r="AN166" s="66"/>
      <c r="AO166" s="62"/>
    </row>
    <row r="167" spans="1:41" ht="21.75" customHeight="1" x14ac:dyDescent="0.15">
      <c r="A167" s="58">
        <v>0</v>
      </c>
      <c r="B167" s="48" t="s">
        <v>207</v>
      </c>
      <c r="C167" s="64" t="s">
        <v>62</v>
      </c>
      <c r="D167" s="59">
        <f t="shared" ref="D167:AM167" si="256">+D168+D171</f>
        <v>0</v>
      </c>
      <c r="E167" s="59">
        <f t="shared" si="256"/>
        <v>0</v>
      </c>
      <c r="F167" s="59">
        <f t="shared" si="256"/>
        <v>0</v>
      </c>
      <c r="G167" s="59">
        <f t="shared" si="256"/>
        <v>0</v>
      </c>
      <c r="H167" s="59">
        <f t="shared" si="256"/>
        <v>0</v>
      </c>
      <c r="I167" s="59">
        <f t="shared" si="256"/>
        <v>0</v>
      </c>
      <c r="J167" s="59">
        <f t="shared" si="256"/>
        <v>0</v>
      </c>
      <c r="K167" s="59">
        <f t="shared" si="256"/>
        <v>0</v>
      </c>
      <c r="L167" s="59">
        <f>+L168+L171</f>
        <v>0</v>
      </c>
      <c r="M167" s="59">
        <f t="shared" si="256"/>
        <v>0</v>
      </c>
      <c r="N167" s="59">
        <f t="shared" si="256"/>
        <v>0</v>
      </c>
      <c r="O167" s="59">
        <f t="shared" si="256"/>
        <v>0</v>
      </c>
      <c r="P167" s="59">
        <f t="shared" ref="P167" si="257">+P168+P171</f>
        <v>0</v>
      </c>
      <c r="Q167" s="59">
        <f t="shared" si="256"/>
        <v>0</v>
      </c>
      <c r="R167" s="59">
        <f t="shared" ref="R167:T167" si="258">+R168+R171</f>
        <v>0</v>
      </c>
      <c r="S167" s="59">
        <f t="shared" si="258"/>
        <v>0</v>
      </c>
      <c r="T167" s="59">
        <f t="shared" si="258"/>
        <v>0</v>
      </c>
      <c r="U167" s="59">
        <f t="shared" si="256"/>
        <v>0</v>
      </c>
      <c r="V167" s="59">
        <f t="shared" ref="V167:X167" si="259">+V168+V171</f>
        <v>0</v>
      </c>
      <c r="W167" s="59">
        <f t="shared" si="259"/>
        <v>0</v>
      </c>
      <c r="X167" s="59">
        <f t="shared" si="259"/>
        <v>0</v>
      </c>
      <c r="Y167" s="59">
        <f t="shared" si="256"/>
        <v>0</v>
      </c>
      <c r="Z167" s="59">
        <f t="shared" si="256"/>
        <v>0</v>
      </c>
      <c r="AA167" s="59">
        <f t="shared" si="256"/>
        <v>0</v>
      </c>
      <c r="AB167" s="59">
        <f t="shared" si="256"/>
        <v>0</v>
      </c>
      <c r="AC167" s="76">
        <f t="shared" si="239"/>
        <v>0</v>
      </c>
      <c r="AD167" s="76">
        <f t="shared" si="240"/>
        <v>0</v>
      </c>
      <c r="AE167" s="76">
        <f t="shared" si="241"/>
        <v>0</v>
      </c>
      <c r="AF167" s="59">
        <f t="shared" si="242"/>
        <v>0</v>
      </c>
      <c r="AG167" s="59">
        <f t="shared" si="243"/>
        <v>0</v>
      </c>
      <c r="AH167" s="59">
        <f t="shared" si="244"/>
        <v>0</v>
      </c>
      <c r="AI167" s="59">
        <f t="shared" si="245"/>
        <v>0</v>
      </c>
      <c r="AJ167" s="59">
        <f t="shared" si="246"/>
        <v>0</v>
      </c>
      <c r="AK167" s="76">
        <f t="shared" si="247"/>
        <v>0</v>
      </c>
      <c r="AL167" s="59">
        <f t="shared" si="256"/>
        <v>0</v>
      </c>
      <c r="AM167" s="59">
        <f t="shared" si="256"/>
        <v>0</v>
      </c>
      <c r="AN167" s="66">
        <f>+AN168+AN171</f>
        <v>0</v>
      </c>
      <c r="AO167" s="62"/>
    </row>
    <row r="168" spans="1:41" ht="31.5" customHeight="1" x14ac:dyDescent="0.15">
      <c r="A168" s="58">
        <v>0</v>
      </c>
      <c r="B168" s="48" t="s">
        <v>208</v>
      </c>
      <c r="C168" s="64" t="s">
        <v>62</v>
      </c>
      <c r="D168" s="59">
        <f t="shared" ref="D168:AM168" si="260">+D169+D170</f>
        <v>0</v>
      </c>
      <c r="E168" s="59">
        <f t="shared" si="260"/>
        <v>0</v>
      </c>
      <c r="F168" s="59">
        <f t="shared" si="260"/>
        <v>0</v>
      </c>
      <c r="G168" s="59">
        <f t="shared" si="260"/>
        <v>0</v>
      </c>
      <c r="H168" s="59">
        <f t="shared" si="260"/>
        <v>0</v>
      </c>
      <c r="I168" s="59">
        <f t="shared" si="260"/>
        <v>0</v>
      </c>
      <c r="J168" s="59">
        <f t="shared" si="260"/>
        <v>0</v>
      </c>
      <c r="K168" s="59">
        <f t="shared" si="260"/>
        <v>0</v>
      </c>
      <c r="L168" s="59">
        <f>+L169+L170</f>
        <v>0</v>
      </c>
      <c r="M168" s="59">
        <f t="shared" si="260"/>
        <v>0</v>
      </c>
      <c r="N168" s="59">
        <f t="shared" si="260"/>
        <v>0</v>
      </c>
      <c r="O168" s="59">
        <f t="shared" si="260"/>
        <v>0</v>
      </c>
      <c r="P168" s="59">
        <f t="shared" ref="P168" si="261">+P169+P170</f>
        <v>0</v>
      </c>
      <c r="Q168" s="59">
        <f t="shared" si="260"/>
        <v>0</v>
      </c>
      <c r="R168" s="59">
        <f t="shared" ref="R168:T168" si="262">+R169+R170</f>
        <v>0</v>
      </c>
      <c r="S168" s="59">
        <f t="shared" si="262"/>
        <v>0</v>
      </c>
      <c r="T168" s="59">
        <f t="shared" si="262"/>
        <v>0</v>
      </c>
      <c r="U168" s="59">
        <f t="shared" si="260"/>
        <v>0</v>
      </c>
      <c r="V168" s="59">
        <f t="shared" ref="V168:X168" si="263">+V169+V170</f>
        <v>0</v>
      </c>
      <c r="W168" s="59">
        <f t="shared" si="263"/>
        <v>0</v>
      </c>
      <c r="X168" s="59">
        <f t="shared" si="263"/>
        <v>0</v>
      </c>
      <c r="Y168" s="59">
        <f t="shared" si="260"/>
        <v>0</v>
      </c>
      <c r="Z168" s="59">
        <f t="shared" si="260"/>
        <v>0</v>
      </c>
      <c r="AA168" s="59">
        <f t="shared" si="260"/>
        <v>0</v>
      </c>
      <c r="AB168" s="59">
        <f t="shared" si="260"/>
        <v>0</v>
      </c>
      <c r="AC168" s="76">
        <f t="shared" si="239"/>
        <v>0</v>
      </c>
      <c r="AD168" s="76">
        <f t="shared" si="240"/>
        <v>0</v>
      </c>
      <c r="AE168" s="76">
        <f t="shared" si="241"/>
        <v>0</v>
      </c>
      <c r="AF168" s="59">
        <f t="shared" si="242"/>
        <v>0</v>
      </c>
      <c r="AG168" s="59">
        <f t="shared" si="243"/>
        <v>0</v>
      </c>
      <c r="AH168" s="59">
        <f t="shared" si="244"/>
        <v>0</v>
      </c>
      <c r="AI168" s="59">
        <f t="shared" si="245"/>
        <v>0</v>
      </c>
      <c r="AJ168" s="59">
        <f t="shared" si="246"/>
        <v>0</v>
      </c>
      <c r="AK168" s="76">
        <f t="shared" si="247"/>
        <v>0</v>
      </c>
      <c r="AL168" s="59">
        <f t="shared" si="260"/>
        <v>0</v>
      </c>
      <c r="AM168" s="59">
        <f t="shared" si="260"/>
        <v>0</v>
      </c>
      <c r="AN168" s="66">
        <f>+AN169+AN170</f>
        <v>0</v>
      </c>
      <c r="AO168" s="62"/>
    </row>
    <row r="169" spans="1:41" ht="39" customHeight="1" x14ac:dyDescent="0.15">
      <c r="A169" s="58">
        <v>4711</v>
      </c>
      <c r="B169" s="48" t="s">
        <v>209</v>
      </c>
      <c r="C169" s="64" t="s">
        <v>62</v>
      </c>
      <c r="D169" s="59"/>
      <c r="E169" s="59"/>
      <c r="F169" s="59"/>
      <c r="G169" s="59"/>
      <c r="H169" s="59"/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  <c r="T169" s="59"/>
      <c r="U169" s="59"/>
      <c r="V169" s="59"/>
      <c r="W169" s="59"/>
      <c r="X169" s="59"/>
      <c r="Y169" s="59"/>
      <c r="Z169" s="59"/>
      <c r="AA169" s="59"/>
      <c r="AB169" s="59"/>
      <c r="AC169" s="76">
        <f t="shared" si="239"/>
        <v>0</v>
      </c>
      <c r="AD169" s="76">
        <f t="shared" si="240"/>
        <v>0</v>
      </c>
      <c r="AE169" s="76">
        <f t="shared" si="241"/>
        <v>0</v>
      </c>
      <c r="AF169" s="59">
        <f t="shared" si="242"/>
        <v>0</v>
      </c>
      <c r="AG169" s="59">
        <f t="shared" si="243"/>
        <v>0</v>
      </c>
      <c r="AH169" s="59">
        <f t="shared" si="244"/>
        <v>0</v>
      </c>
      <c r="AI169" s="59">
        <f t="shared" si="245"/>
        <v>0</v>
      </c>
      <c r="AJ169" s="59">
        <f t="shared" si="246"/>
        <v>0</v>
      </c>
      <c r="AK169" s="76">
        <f t="shared" si="247"/>
        <v>0</v>
      </c>
      <c r="AL169" s="59"/>
      <c r="AM169" s="59"/>
      <c r="AN169" s="66"/>
      <c r="AO169" s="62"/>
    </row>
    <row r="170" spans="1:41" ht="34.5" customHeight="1" x14ac:dyDescent="0.15">
      <c r="A170" s="58">
        <v>4712</v>
      </c>
      <c r="B170" s="48" t="s">
        <v>210</v>
      </c>
      <c r="C170" s="64" t="s">
        <v>62</v>
      </c>
      <c r="D170" s="59"/>
      <c r="E170" s="59"/>
      <c r="F170" s="59"/>
      <c r="G170" s="59"/>
      <c r="H170" s="59"/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  <c r="T170" s="59"/>
      <c r="U170" s="59"/>
      <c r="V170" s="59"/>
      <c r="W170" s="59"/>
      <c r="X170" s="59"/>
      <c r="Y170" s="59"/>
      <c r="Z170" s="59"/>
      <c r="AA170" s="59"/>
      <c r="AB170" s="59"/>
      <c r="AC170" s="76">
        <f t="shared" si="239"/>
        <v>0</v>
      </c>
      <c r="AD170" s="76">
        <f t="shared" si="240"/>
        <v>0</v>
      </c>
      <c r="AE170" s="76">
        <f t="shared" si="241"/>
        <v>0</v>
      </c>
      <c r="AF170" s="59">
        <f t="shared" si="242"/>
        <v>0</v>
      </c>
      <c r="AG170" s="59">
        <f t="shared" si="243"/>
        <v>0</v>
      </c>
      <c r="AH170" s="59">
        <f t="shared" si="244"/>
        <v>0</v>
      </c>
      <c r="AI170" s="59">
        <f t="shared" si="245"/>
        <v>0</v>
      </c>
      <c r="AJ170" s="59">
        <f t="shared" si="246"/>
        <v>0</v>
      </c>
      <c r="AK170" s="76">
        <f t="shared" si="247"/>
        <v>0</v>
      </c>
      <c r="AL170" s="59"/>
      <c r="AM170" s="59"/>
      <c r="AN170" s="66"/>
      <c r="AO170" s="62"/>
    </row>
    <row r="171" spans="1:41" ht="38.25" customHeight="1" x14ac:dyDescent="0.15">
      <c r="A171" s="58">
        <v>0</v>
      </c>
      <c r="B171" s="48" t="s">
        <v>211</v>
      </c>
      <c r="C171" s="64" t="s">
        <v>62</v>
      </c>
      <c r="D171" s="59">
        <f t="shared" ref="D171:AM171" si="264">+D172+D173+D174+D176+D177+D178+D179+D180+D181+D183</f>
        <v>0</v>
      </c>
      <c r="E171" s="59">
        <f t="shared" si="264"/>
        <v>0</v>
      </c>
      <c r="F171" s="59">
        <f t="shared" si="264"/>
        <v>0</v>
      </c>
      <c r="G171" s="59">
        <f t="shared" si="264"/>
        <v>0</v>
      </c>
      <c r="H171" s="59">
        <f t="shared" si="264"/>
        <v>0</v>
      </c>
      <c r="I171" s="59">
        <f t="shared" si="264"/>
        <v>0</v>
      </c>
      <c r="J171" s="59">
        <f t="shared" si="264"/>
        <v>0</v>
      </c>
      <c r="K171" s="59">
        <f t="shared" si="264"/>
        <v>0</v>
      </c>
      <c r="L171" s="59">
        <f>+L172+L173+L174+L176+L177+L178+L179+L180+L181+L183</f>
        <v>0</v>
      </c>
      <c r="M171" s="59">
        <f t="shared" si="264"/>
        <v>0</v>
      </c>
      <c r="N171" s="59">
        <f t="shared" si="264"/>
        <v>0</v>
      </c>
      <c r="O171" s="59">
        <f t="shared" si="264"/>
        <v>0</v>
      </c>
      <c r="P171" s="59">
        <f t="shared" ref="P171" si="265">+P172+P173+P174+P176+P177+P178+P179+P180+P181+P183</f>
        <v>0</v>
      </c>
      <c r="Q171" s="59">
        <f t="shared" si="264"/>
        <v>0</v>
      </c>
      <c r="R171" s="59">
        <f t="shared" ref="R171:T171" si="266">+R172+R173+R174+R176+R177+R178+R179+R180+R181+R183</f>
        <v>0</v>
      </c>
      <c r="S171" s="59">
        <f t="shared" si="266"/>
        <v>0</v>
      </c>
      <c r="T171" s="59">
        <f t="shared" si="266"/>
        <v>0</v>
      </c>
      <c r="U171" s="59">
        <f t="shared" si="264"/>
        <v>0</v>
      </c>
      <c r="V171" s="59">
        <f t="shared" ref="V171:X171" si="267">+V172+V173+V174+V176+V177+V178+V179+V180+V181+V183</f>
        <v>0</v>
      </c>
      <c r="W171" s="59">
        <f t="shared" si="267"/>
        <v>0</v>
      </c>
      <c r="X171" s="59">
        <f t="shared" si="267"/>
        <v>0</v>
      </c>
      <c r="Y171" s="59">
        <f t="shared" si="264"/>
        <v>0</v>
      </c>
      <c r="Z171" s="59">
        <f t="shared" si="264"/>
        <v>0</v>
      </c>
      <c r="AA171" s="59">
        <f t="shared" si="264"/>
        <v>0</v>
      </c>
      <c r="AB171" s="59">
        <f t="shared" si="264"/>
        <v>0</v>
      </c>
      <c r="AC171" s="76">
        <f t="shared" si="239"/>
        <v>0</v>
      </c>
      <c r="AD171" s="76">
        <f t="shared" si="240"/>
        <v>0</v>
      </c>
      <c r="AE171" s="76">
        <f t="shared" si="241"/>
        <v>0</v>
      </c>
      <c r="AF171" s="59">
        <f t="shared" si="242"/>
        <v>0</v>
      </c>
      <c r="AG171" s="59">
        <f t="shared" si="243"/>
        <v>0</v>
      </c>
      <c r="AH171" s="59">
        <f t="shared" si="244"/>
        <v>0</v>
      </c>
      <c r="AI171" s="59">
        <f t="shared" si="245"/>
        <v>0</v>
      </c>
      <c r="AJ171" s="59">
        <f t="shared" si="246"/>
        <v>0</v>
      </c>
      <c r="AK171" s="76">
        <f t="shared" si="247"/>
        <v>0</v>
      </c>
      <c r="AL171" s="59">
        <f t="shared" si="264"/>
        <v>0</v>
      </c>
      <c r="AM171" s="59">
        <f t="shared" si="264"/>
        <v>0</v>
      </c>
      <c r="AN171" s="66">
        <f>+AN172+AN173+AN174+AN176+AN177+AN178+AN179+AN180+AN181+AN183</f>
        <v>0</v>
      </c>
      <c r="AO171" s="62"/>
    </row>
    <row r="172" spans="1:41" ht="33.75" customHeight="1" x14ac:dyDescent="0.15">
      <c r="A172" s="58">
        <v>4721</v>
      </c>
      <c r="B172" s="48" t="s">
        <v>212</v>
      </c>
      <c r="C172" s="64" t="s">
        <v>62</v>
      </c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76">
        <f t="shared" si="239"/>
        <v>0</v>
      </c>
      <c r="AD172" s="76">
        <f t="shared" si="240"/>
        <v>0</v>
      </c>
      <c r="AE172" s="76">
        <f t="shared" si="241"/>
        <v>0</v>
      </c>
      <c r="AF172" s="59">
        <f t="shared" si="242"/>
        <v>0</v>
      </c>
      <c r="AG172" s="59">
        <f t="shared" si="243"/>
        <v>0</v>
      </c>
      <c r="AH172" s="59">
        <f t="shared" si="244"/>
        <v>0</v>
      </c>
      <c r="AI172" s="59">
        <f t="shared" si="245"/>
        <v>0</v>
      </c>
      <c r="AJ172" s="59">
        <f t="shared" si="246"/>
        <v>0</v>
      </c>
      <c r="AK172" s="76">
        <f t="shared" si="247"/>
        <v>0</v>
      </c>
      <c r="AL172" s="59"/>
      <c r="AM172" s="59"/>
      <c r="AN172" s="66"/>
      <c r="AO172" s="62"/>
    </row>
    <row r="173" spans="1:41" ht="21.75" customHeight="1" x14ac:dyDescent="0.15">
      <c r="A173" s="58">
        <v>4722</v>
      </c>
      <c r="B173" s="48" t="s">
        <v>213</v>
      </c>
      <c r="C173" s="64" t="s">
        <v>62</v>
      </c>
      <c r="D173" s="59"/>
      <c r="E173" s="59"/>
      <c r="F173" s="59"/>
      <c r="G173" s="59"/>
      <c r="H173" s="59"/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  <c r="T173" s="59"/>
      <c r="U173" s="59"/>
      <c r="V173" s="59"/>
      <c r="W173" s="59"/>
      <c r="X173" s="59"/>
      <c r="Y173" s="59"/>
      <c r="Z173" s="59"/>
      <c r="AA173" s="59"/>
      <c r="AB173" s="59"/>
      <c r="AC173" s="76">
        <f t="shared" si="239"/>
        <v>0</v>
      </c>
      <c r="AD173" s="76">
        <f t="shared" si="240"/>
        <v>0</v>
      </c>
      <c r="AE173" s="76">
        <f t="shared" si="241"/>
        <v>0</v>
      </c>
      <c r="AF173" s="59">
        <f t="shared" si="242"/>
        <v>0</v>
      </c>
      <c r="AG173" s="59">
        <f t="shared" si="243"/>
        <v>0</v>
      </c>
      <c r="AH173" s="59">
        <f t="shared" si="244"/>
        <v>0</v>
      </c>
      <c r="AI173" s="59">
        <f t="shared" si="245"/>
        <v>0</v>
      </c>
      <c r="AJ173" s="59">
        <f t="shared" si="246"/>
        <v>0</v>
      </c>
      <c r="AK173" s="76">
        <f t="shared" si="247"/>
        <v>0</v>
      </c>
      <c r="AL173" s="59"/>
      <c r="AM173" s="59"/>
      <c r="AN173" s="66"/>
      <c r="AO173" s="62"/>
    </row>
    <row r="174" spans="1:41" ht="32.25" customHeight="1" x14ac:dyDescent="0.15">
      <c r="A174" s="58">
        <v>4723</v>
      </c>
      <c r="B174" s="48" t="s">
        <v>214</v>
      </c>
      <c r="C174" s="64" t="s">
        <v>62</v>
      </c>
      <c r="D174" s="60">
        <f>D175</f>
        <v>0</v>
      </c>
      <c r="E174" s="60">
        <f>E175</f>
        <v>0</v>
      </c>
      <c r="F174" s="60">
        <f>F175</f>
        <v>0</v>
      </c>
      <c r="G174" s="60">
        <f>G175</f>
        <v>0</v>
      </c>
      <c r="H174" s="60">
        <f t="shared" ref="H174:AN174" si="268">H175</f>
        <v>0</v>
      </c>
      <c r="I174" s="60">
        <f t="shared" si="268"/>
        <v>0</v>
      </c>
      <c r="J174" s="60">
        <f t="shared" si="268"/>
        <v>0</v>
      </c>
      <c r="K174" s="60">
        <f t="shared" si="268"/>
        <v>0</v>
      </c>
      <c r="L174" s="60">
        <f t="shared" si="268"/>
        <v>0</v>
      </c>
      <c r="M174" s="60">
        <f t="shared" si="268"/>
        <v>0</v>
      </c>
      <c r="N174" s="60">
        <f t="shared" si="268"/>
        <v>0</v>
      </c>
      <c r="O174" s="60">
        <f t="shared" si="268"/>
        <v>0</v>
      </c>
      <c r="P174" s="60">
        <f t="shared" si="268"/>
        <v>0</v>
      </c>
      <c r="Q174" s="60">
        <f t="shared" si="268"/>
        <v>0</v>
      </c>
      <c r="R174" s="60">
        <f t="shared" si="268"/>
        <v>0</v>
      </c>
      <c r="S174" s="60">
        <f t="shared" si="268"/>
        <v>0</v>
      </c>
      <c r="T174" s="60">
        <f t="shared" si="268"/>
        <v>0</v>
      </c>
      <c r="U174" s="60">
        <f t="shared" si="268"/>
        <v>0</v>
      </c>
      <c r="V174" s="60">
        <f t="shared" si="268"/>
        <v>0</v>
      </c>
      <c r="W174" s="60">
        <f t="shared" si="268"/>
        <v>0</v>
      </c>
      <c r="X174" s="60">
        <f t="shared" si="268"/>
        <v>0</v>
      </c>
      <c r="Y174" s="60">
        <f t="shared" si="268"/>
        <v>0</v>
      </c>
      <c r="Z174" s="60">
        <f t="shared" si="268"/>
        <v>0</v>
      </c>
      <c r="AA174" s="60">
        <f t="shared" si="268"/>
        <v>0</v>
      </c>
      <c r="AB174" s="60">
        <f t="shared" si="268"/>
        <v>0</v>
      </c>
      <c r="AC174" s="76">
        <f t="shared" si="239"/>
        <v>0</v>
      </c>
      <c r="AD174" s="76">
        <f t="shared" si="240"/>
        <v>0</v>
      </c>
      <c r="AE174" s="76">
        <f t="shared" si="241"/>
        <v>0</v>
      </c>
      <c r="AF174" s="59">
        <f t="shared" si="242"/>
        <v>0</v>
      </c>
      <c r="AG174" s="59">
        <f t="shared" si="243"/>
        <v>0</v>
      </c>
      <c r="AH174" s="59">
        <f t="shared" si="244"/>
        <v>0</v>
      </c>
      <c r="AI174" s="59">
        <f t="shared" si="245"/>
        <v>0</v>
      </c>
      <c r="AJ174" s="59">
        <f t="shared" si="246"/>
        <v>0</v>
      </c>
      <c r="AK174" s="76">
        <f t="shared" si="247"/>
        <v>0</v>
      </c>
      <c r="AL174" s="60">
        <f t="shared" si="268"/>
        <v>0</v>
      </c>
      <c r="AM174" s="60">
        <f t="shared" si="268"/>
        <v>0</v>
      </c>
      <c r="AN174" s="61">
        <f t="shared" si="268"/>
        <v>0</v>
      </c>
      <c r="AO174" s="88"/>
    </row>
    <row r="175" spans="1:41" ht="32.25" customHeight="1" x14ac:dyDescent="0.15">
      <c r="A175" s="58"/>
      <c r="B175" s="64" t="s">
        <v>215</v>
      </c>
      <c r="C175" s="64" t="s">
        <v>62</v>
      </c>
      <c r="D175" s="60"/>
      <c r="E175" s="60"/>
      <c r="F175" s="60"/>
      <c r="G175" s="60"/>
      <c r="H175" s="60"/>
      <c r="I175" s="60"/>
      <c r="J175" s="60"/>
      <c r="K175" s="60"/>
      <c r="L175" s="60"/>
      <c r="M175" s="60"/>
      <c r="N175" s="60"/>
      <c r="O175" s="60"/>
      <c r="P175" s="60"/>
      <c r="Q175" s="60"/>
      <c r="R175" s="60"/>
      <c r="S175" s="60"/>
      <c r="T175" s="60"/>
      <c r="U175" s="60"/>
      <c r="V175" s="60"/>
      <c r="W175" s="60"/>
      <c r="X175" s="60"/>
      <c r="Y175" s="60"/>
      <c r="Z175" s="60"/>
      <c r="AA175" s="60"/>
      <c r="AB175" s="60"/>
      <c r="AC175" s="76">
        <f t="shared" si="239"/>
        <v>0</v>
      </c>
      <c r="AD175" s="76">
        <f t="shared" si="240"/>
        <v>0</v>
      </c>
      <c r="AE175" s="76">
        <f t="shared" si="241"/>
        <v>0</v>
      </c>
      <c r="AF175" s="59">
        <f t="shared" si="242"/>
        <v>0</v>
      </c>
      <c r="AG175" s="59">
        <f t="shared" si="243"/>
        <v>0</v>
      </c>
      <c r="AH175" s="59">
        <f t="shared" si="244"/>
        <v>0</v>
      </c>
      <c r="AI175" s="59">
        <f t="shared" si="245"/>
        <v>0</v>
      </c>
      <c r="AJ175" s="59">
        <f t="shared" si="246"/>
        <v>0</v>
      </c>
      <c r="AK175" s="76">
        <f t="shared" si="247"/>
        <v>0</v>
      </c>
      <c r="AL175" s="60"/>
      <c r="AM175" s="60"/>
      <c r="AN175" s="61"/>
      <c r="AO175" s="88"/>
    </row>
    <row r="176" spans="1:41" ht="24" customHeight="1" x14ac:dyDescent="0.15">
      <c r="A176" s="58">
        <v>4724</v>
      </c>
      <c r="B176" s="48" t="s">
        <v>216</v>
      </c>
      <c r="C176" s="64" t="s">
        <v>62</v>
      </c>
      <c r="D176" s="59"/>
      <c r="E176" s="59"/>
      <c r="F176" s="59"/>
      <c r="G176" s="59"/>
      <c r="H176" s="59"/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  <c r="T176" s="59"/>
      <c r="U176" s="59"/>
      <c r="V176" s="59"/>
      <c r="W176" s="59"/>
      <c r="X176" s="59"/>
      <c r="Y176" s="59"/>
      <c r="Z176" s="59"/>
      <c r="AA176" s="59"/>
      <c r="AB176" s="59"/>
      <c r="AC176" s="76">
        <f t="shared" si="239"/>
        <v>0</v>
      </c>
      <c r="AD176" s="76">
        <f t="shared" si="240"/>
        <v>0</v>
      </c>
      <c r="AE176" s="76">
        <f t="shared" si="241"/>
        <v>0</v>
      </c>
      <c r="AF176" s="59">
        <f t="shared" si="242"/>
        <v>0</v>
      </c>
      <c r="AG176" s="59">
        <f t="shared" si="243"/>
        <v>0</v>
      </c>
      <c r="AH176" s="59">
        <f t="shared" si="244"/>
        <v>0</v>
      </c>
      <c r="AI176" s="59">
        <f t="shared" si="245"/>
        <v>0</v>
      </c>
      <c r="AJ176" s="59">
        <f t="shared" si="246"/>
        <v>0</v>
      </c>
      <c r="AK176" s="76">
        <f t="shared" si="247"/>
        <v>0</v>
      </c>
      <c r="AL176" s="59"/>
      <c r="AM176" s="59"/>
      <c r="AN176" s="66"/>
      <c r="AO176" s="62"/>
    </row>
    <row r="177" spans="1:41" ht="34.5" customHeight="1" x14ac:dyDescent="0.15">
      <c r="A177" s="58">
        <v>4725</v>
      </c>
      <c r="B177" s="48" t="s">
        <v>217</v>
      </c>
      <c r="C177" s="64" t="s">
        <v>62</v>
      </c>
      <c r="D177" s="59"/>
      <c r="E177" s="59"/>
      <c r="F177" s="59"/>
      <c r="G177" s="59"/>
      <c r="H177" s="59"/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  <c r="T177" s="59"/>
      <c r="U177" s="59"/>
      <c r="V177" s="59"/>
      <c r="W177" s="59"/>
      <c r="X177" s="59"/>
      <c r="Y177" s="59"/>
      <c r="Z177" s="59"/>
      <c r="AA177" s="59"/>
      <c r="AB177" s="59"/>
      <c r="AC177" s="76">
        <f t="shared" si="239"/>
        <v>0</v>
      </c>
      <c r="AD177" s="76">
        <f t="shared" si="240"/>
        <v>0</v>
      </c>
      <c r="AE177" s="76">
        <f t="shared" si="241"/>
        <v>0</v>
      </c>
      <c r="AF177" s="59">
        <f t="shared" si="242"/>
        <v>0</v>
      </c>
      <c r="AG177" s="59">
        <f t="shared" si="243"/>
        <v>0</v>
      </c>
      <c r="AH177" s="59">
        <f t="shared" si="244"/>
        <v>0</v>
      </c>
      <c r="AI177" s="59">
        <f t="shared" si="245"/>
        <v>0</v>
      </c>
      <c r="AJ177" s="59">
        <f t="shared" si="246"/>
        <v>0</v>
      </c>
      <c r="AK177" s="76">
        <f t="shared" si="247"/>
        <v>0</v>
      </c>
      <c r="AL177" s="59"/>
      <c r="AM177" s="59"/>
      <c r="AN177" s="66"/>
      <c r="AO177" s="62"/>
    </row>
    <row r="178" spans="1:41" ht="30.75" customHeight="1" x14ac:dyDescent="0.15">
      <c r="A178" s="58">
        <v>4726</v>
      </c>
      <c r="B178" s="48" t="s">
        <v>218</v>
      </c>
      <c r="C178" s="64" t="s">
        <v>62</v>
      </c>
      <c r="D178" s="59"/>
      <c r="E178" s="59"/>
      <c r="F178" s="59"/>
      <c r="G178" s="59"/>
      <c r="H178" s="59"/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76">
        <f t="shared" si="239"/>
        <v>0</v>
      </c>
      <c r="AD178" s="76">
        <f t="shared" si="240"/>
        <v>0</v>
      </c>
      <c r="AE178" s="76">
        <f t="shared" si="241"/>
        <v>0</v>
      </c>
      <c r="AF178" s="59">
        <f t="shared" si="242"/>
        <v>0</v>
      </c>
      <c r="AG178" s="59">
        <f t="shared" si="243"/>
        <v>0</v>
      </c>
      <c r="AH178" s="59">
        <f t="shared" si="244"/>
        <v>0</v>
      </c>
      <c r="AI178" s="59">
        <f t="shared" si="245"/>
        <v>0</v>
      </c>
      <c r="AJ178" s="59">
        <f t="shared" si="246"/>
        <v>0</v>
      </c>
      <c r="AK178" s="76">
        <f t="shared" si="247"/>
        <v>0</v>
      </c>
      <c r="AL178" s="59"/>
      <c r="AM178" s="59"/>
      <c r="AN178" s="66"/>
      <c r="AO178" s="62"/>
    </row>
    <row r="179" spans="1:41" ht="33" customHeight="1" x14ac:dyDescent="0.15">
      <c r="A179" s="58">
        <v>4727</v>
      </c>
      <c r="B179" s="48" t="s">
        <v>219</v>
      </c>
      <c r="C179" s="64" t="s">
        <v>62</v>
      </c>
      <c r="D179" s="59"/>
      <c r="E179" s="59"/>
      <c r="F179" s="59"/>
      <c r="G179" s="59"/>
      <c r="H179" s="59"/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  <c r="T179" s="59"/>
      <c r="U179" s="59"/>
      <c r="V179" s="59"/>
      <c r="W179" s="59"/>
      <c r="X179" s="59"/>
      <c r="Y179" s="59"/>
      <c r="Z179" s="59"/>
      <c r="AA179" s="59"/>
      <c r="AB179" s="59"/>
      <c r="AC179" s="76">
        <f t="shared" si="239"/>
        <v>0</v>
      </c>
      <c r="AD179" s="76">
        <f t="shared" si="240"/>
        <v>0</v>
      </c>
      <c r="AE179" s="76">
        <f t="shared" si="241"/>
        <v>0</v>
      </c>
      <c r="AF179" s="59">
        <f t="shared" si="242"/>
        <v>0</v>
      </c>
      <c r="AG179" s="59">
        <f t="shared" si="243"/>
        <v>0</v>
      </c>
      <c r="AH179" s="59">
        <f t="shared" si="244"/>
        <v>0</v>
      </c>
      <c r="AI179" s="59">
        <f t="shared" si="245"/>
        <v>0</v>
      </c>
      <c r="AJ179" s="59">
        <f t="shared" si="246"/>
        <v>0</v>
      </c>
      <c r="AK179" s="76">
        <f t="shared" si="247"/>
        <v>0</v>
      </c>
      <c r="AL179" s="59"/>
      <c r="AM179" s="59"/>
      <c r="AN179" s="66"/>
      <c r="AO179" s="62"/>
    </row>
    <row r="180" spans="1:41" ht="27.75" customHeight="1" x14ac:dyDescent="0.15">
      <c r="A180" s="58">
        <v>4728</v>
      </c>
      <c r="B180" s="48" t="s">
        <v>220</v>
      </c>
      <c r="C180" s="64" t="s">
        <v>62</v>
      </c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76">
        <f t="shared" si="239"/>
        <v>0</v>
      </c>
      <c r="AD180" s="76">
        <f t="shared" si="240"/>
        <v>0</v>
      </c>
      <c r="AE180" s="76">
        <f t="shared" si="241"/>
        <v>0</v>
      </c>
      <c r="AF180" s="59">
        <f t="shared" si="242"/>
        <v>0</v>
      </c>
      <c r="AG180" s="59">
        <f t="shared" si="243"/>
        <v>0</v>
      </c>
      <c r="AH180" s="59">
        <f t="shared" si="244"/>
        <v>0</v>
      </c>
      <c r="AI180" s="59">
        <f t="shared" si="245"/>
        <v>0</v>
      </c>
      <c r="AJ180" s="59">
        <f t="shared" si="246"/>
        <v>0</v>
      </c>
      <c r="AK180" s="76">
        <f t="shared" si="247"/>
        <v>0</v>
      </c>
      <c r="AL180" s="59"/>
      <c r="AM180" s="59"/>
      <c r="AN180" s="66"/>
      <c r="AO180" s="62"/>
    </row>
    <row r="181" spans="1:41" ht="21" customHeight="1" x14ac:dyDescent="0.15">
      <c r="A181" s="58">
        <v>4729</v>
      </c>
      <c r="B181" s="48" t="s">
        <v>221</v>
      </c>
      <c r="C181" s="64" t="s">
        <v>62</v>
      </c>
      <c r="D181" s="59"/>
      <c r="E181" s="59"/>
      <c r="F181" s="59"/>
      <c r="G181" s="59"/>
      <c r="H181" s="59"/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  <c r="T181" s="59"/>
      <c r="U181" s="59"/>
      <c r="V181" s="59"/>
      <c r="W181" s="59"/>
      <c r="X181" s="59"/>
      <c r="Y181" s="59"/>
      <c r="Z181" s="59"/>
      <c r="AA181" s="59"/>
      <c r="AB181" s="59"/>
      <c r="AC181" s="76">
        <f t="shared" si="239"/>
        <v>0</v>
      </c>
      <c r="AD181" s="76">
        <f t="shared" si="240"/>
        <v>0</v>
      </c>
      <c r="AE181" s="76">
        <f t="shared" si="241"/>
        <v>0</v>
      </c>
      <c r="AF181" s="59">
        <f t="shared" si="242"/>
        <v>0</v>
      </c>
      <c r="AG181" s="59">
        <f t="shared" si="243"/>
        <v>0</v>
      </c>
      <c r="AH181" s="59">
        <f t="shared" si="244"/>
        <v>0</v>
      </c>
      <c r="AI181" s="59">
        <f t="shared" si="245"/>
        <v>0</v>
      </c>
      <c r="AJ181" s="59">
        <f t="shared" si="246"/>
        <v>0</v>
      </c>
      <c r="AK181" s="76">
        <f t="shared" si="247"/>
        <v>0</v>
      </c>
      <c r="AL181" s="59"/>
      <c r="AM181" s="59"/>
      <c r="AN181" s="66"/>
      <c r="AO181" s="62"/>
    </row>
    <row r="182" spans="1:41" ht="33.75" customHeight="1" x14ac:dyDescent="0.15">
      <c r="A182" s="58">
        <v>0</v>
      </c>
      <c r="B182" s="48" t="s">
        <v>222</v>
      </c>
      <c r="C182" s="64" t="s">
        <v>62</v>
      </c>
      <c r="D182" s="59">
        <f t="shared" ref="D182:AN182" si="269">D183</f>
        <v>0</v>
      </c>
      <c r="E182" s="59">
        <f t="shared" si="269"/>
        <v>0</v>
      </c>
      <c r="F182" s="59">
        <f t="shared" si="269"/>
        <v>0</v>
      </c>
      <c r="G182" s="59">
        <f t="shared" si="269"/>
        <v>0</v>
      </c>
      <c r="H182" s="59">
        <f t="shared" si="269"/>
        <v>0</v>
      </c>
      <c r="I182" s="59">
        <f t="shared" si="269"/>
        <v>0</v>
      </c>
      <c r="J182" s="59">
        <f t="shared" si="269"/>
        <v>0</v>
      </c>
      <c r="K182" s="59">
        <f t="shared" si="269"/>
        <v>0</v>
      </c>
      <c r="L182" s="59">
        <f t="shared" si="269"/>
        <v>0</v>
      </c>
      <c r="M182" s="59">
        <f t="shared" si="269"/>
        <v>0</v>
      </c>
      <c r="N182" s="59">
        <f t="shared" si="269"/>
        <v>0</v>
      </c>
      <c r="O182" s="59">
        <f t="shared" si="269"/>
        <v>0</v>
      </c>
      <c r="P182" s="59">
        <f t="shared" si="269"/>
        <v>0</v>
      </c>
      <c r="Q182" s="59">
        <f t="shared" si="269"/>
        <v>0</v>
      </c>
      <c r="R182" s="59">
        <f t="shared" si="269"/>
        <v>0</v>
      </c>
      <c r="S182" s="59">
        <f t="shared" si="269"/>
        <v>0</v>
      </c>
      <c r="T182" s="59">
        <f t="shared" si="269"/>
        <v>0</v>
      </c>
      <c r="U182" s="59">
        <f t="shared" si="269"/>
        <v>0</v>
      </c>
      <c r="V182" s="59">
        <f t="shared" si="269"/>
        <v>0</v>
      </c>
      <c r="W182" s="59">
        <f t="shared" si="269"/>
        <v>0</v>
      </c>
      <c r="X182" s="59">
        <f t="shared" si="269"/>
        <v>0</v>
      </c>
      <c r="Y182" s="59">
        <f t="shared" si="269"/>
        <v>0</v>
      </c>
      <c r="Z182" s="59">
        <f t="shared" si="269"/>
        <v>0</v>
      </c>
      <c r="AA182" s="59">
        <f t="shared" si="269"/>
        <v>0</v>
      </c>
      <c r="AB182" s="59">
        <f t="shared" si="269"/>
        <v>0</v>
      </c>
      <c r="AC182" s="76">
        <f t="shared" si="239"/>
        <v>0</v>
      </c>
      <c r="AD182" s="76">
        <f t="shared" si="240"/>
        <v>0</v>
      </c>
      <c r="AE182" s="76">
        <f t="shared" si="241"/>
        <v>0</v>
      </c>
      <c r="AF182" s="59">
        <f t="shared" si="242"/>
        <v>0</v>
      </c>
      <c r="AG182" s="59">
        <f t="shared" si="243"/>
        <v>0</v>
      </c>
      <c r="AH182" s="59">
        <f t="shared" si="244"/>
        <v>0</v>
      </c>
      <c r="AI182" s="59">
        <f t="shared" si="245"/>
        <v>0</v>
      </c>
      <c r="AJ182" s="59">
        <f t="shared" si="246"/>
        <v>0</v>
      </c>
      <c r="AK182" s="76">
        <f t="shared" si="247"/>
        <v>0</v>
      </c>
      <c r="AL182" s="59">
        <f t="shared" si="269"/>
        <v>0</v>
      </c>
      <c r="AM182" s="59">
        <f t="shared" si="269"/>
        <v>0</v>
      </c>
      <c r="AN182" s="66">
        <f t="shared" si="269"/>
        <v>0</v>
      </c>
      <c r="AO182" s="62"/>
    </row>
    <row r="183" spans="1:41" ht="23.25" customHeight="1" x14ac:dyDescent="0.15">
      <c r="A183" s="58">
        <v>4741</v>
      </c>
      <c r="B183" s="48" t="s">
        <v>222</v>
      </c>
      <c r="C183" s="64" t="s">
        <v>62</v>
      </c>
      <c r="D183" s="59"/>
      <c r="E183" s="59"/>
      <c r="F183" s="59"/>
      <c r="G183" s="59"/>
      <c r="H183" s="59"/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  <c r="T183" s="59"/>
      <c r="U183" s="59"/>
      <c r="V183" s="59"/>
      <c r="W183" s="59"/>
      <c r="X183" s="59"/>
      <c r="Y183" s="59"/>
      <c r="Z183" s="59"/>
      <c r="AA183" s="59"/>
      <c r="AB183" s="59"/>
      <c r="AC183" s="76">
        <f t="shared" si="239"/>
        <v>0</v>
      </c>
      <c r="AD183" s="76">
        <f t="shared" si="240"/>
        <v>0</v>
      </c>
      <c r="AE183" s="76">
        <f t="shared" si="241"/>
        <v>0</v>
      </c>
      <c r="AF183" s="59">
        <f t="shared" si="242"/>
        <v>0</v>
      </c>
      <c r="AG183" s="59">
        <f t="shared" si="243"/>
        <v>0</v>
      </c>
      <c r="AH183" s="59">
        <f t="shared" si="244"/>
        <v>0</v>
      </c>
      <c r="AI183" s="59">
        <f t="shared" si="245"/>
        <v>0</v>
      </c>
      <c r="AJ183" s="59">
        <f t="shared" si="246"/>
        <v>0</v>
      </c>
      <c r="AK183" s="76">
        <f t="shared" si="247"/>
        <v>0</v>
      </c>
      <c r="AL183" s="59"/>
      <c r="AM183" s="59"/>
      <c r="AN183" s="66"/>
      <c r="AO183" s="62"/>
    </row>
    <row r="184" spans="1:41" ht="78" customHeight="1" x14ac:dyDescent="0.15">
      <c r="A184" s="89" t="s">
        <v>17</v>
      </c>
      <c r="B184" s="90" t="s">
        <v>18</v>
      </c>
      <c r="C184" s="64" t="s">
        <v>62</v>
      </c>
      <c r="D184" s="59">
        <f t="shared" ref="D184:AM184" si="270">D185+D186+D187+D188</f>
        <v>0</v>
      </c>
      <c r="E184" s="59">
        <f t="shared" si="270"/>
        <v>0</v>
      </c>
      <c r="F184" s="59">
        <f t="shared" si="270"/>
        <v>0</v>
      </c>
      <c r="G184" s="59">
        <f t="shared" si="270"/>
        <v>0</v>
      </c>
      <c r="H184" s="59">
        <f t="shared" si="270"/>
        <v>0</v>
      </c>
      <c r="I184" s="59">
        <f t="shared" si="270"/>
        <v>0</v>
      </c>
      <c r="J184" s="59">
        <f t="shared" si="270"/>
        <v>0</v>
      </c>
      <c r="K184" s="59">
        <f t="shared" si="270"/>
        <v>0</v>
      </c>
      <c r="L184" s="59">
        <f>L185+L186+L187+L188</f>
        <v>0</v>
      </c>
      <c r="M184" s="59">
        <f t="shared" si="270"/>
        <v>0</v>
      </c>
      <c r="N184" s="59">
        <f t="shared" si="270"/>
        <v>0</v>
      </c>
      <c r="O184" s="59">
        <f t="shared" si="270"/>
        <v>0</v>
      </c>
      <c r="P184" s="59">
        <f t="shared" ref="P184" si="271">P185+P186+P187+P188</f>
        <v>0</v>
      </c>
      <c r="Q184" s="59">
        <f t="shared" si="270"/>
        <v>0</v>
      </c>
      <c r="R184" s="59">
        <f t="shared" ref="R184:T184" si="272">R185+R186+R187+R188</f>
        <v>0</v>
      </c>
      <c r="S184" s="59">
        <f t="shared" si="272"/>
        <v>0</v>
      </c>
      <c r="T184" s="59">
        <f t="shared" si="272"/>
        <v>0</v>
      </c>
      <c r="U184" s="59">
        <f t="shared" si="270"/>
        <v>0</v>
      </c>
      <c r="V184" s="59">
        <f t="shared" ref="V184:X184" si="273">V185+V186+V187+V188</f>
        <v>0</v>
      </c>
      <c r="W184" s="59">
        <f t="shared" si="273"/>
        <v>0</v>
      </c>
      <c r="X184" s="59">
        <f t="shared" si="273"/>
        <v>0</v>
      </c>
      <c r="Y184" s="59">
        <f t="shared" si="270"/>
        <v>0</v>
      </c>
      <c r="Z184" s="59">
        <f t="shared" si="270"/>
        <v>0</v>
      </c>
      <c r="AA184" s="59">
        <f t="shared" si="270"/>
        <v>0</v>
      </c>
      <c r="AB184" s="59">
        <f t="shared" si="270"/>
        <v>0</v>
      </c>
      <c r="AC184" s="76">
        <f t="shared" si="239"/>
        <v>0</v>
      </c>
      <c r="AD184" s="76">
        <f t="shared" si="240"/>
        <v>0</v>
      </c>
      <c r="AE184" s="76">
        <f t="shared" si="241"/>
        <v>0</v>
      </c>
      <c r="AF184" s="59">
        <f t="shared" si="242"/>
        <v>0</v>
      </c>
      <c r="AG184" s="59">
        <f t="shared" si="243"/>
        <v>0</v>
      </c>
      <c r="AH184" s="59">
        <f t="shared" si="244"/>
        <v>0</v>
      </c>
      <c r="AI184" s="59">
        <f t="shared" si="245"/>
        <v>0</v>
      </c>
      <c r="AJ184" s="59">
        <f t="shared" si="246"/>
        <v>0</v>
      </c>
      <c r="AK184" s="76">
        <f t="shared" si="247"/>
        <v>0</v>
      </c>
      <c r="AL184" s="59">
        <f t="shared" si="270"/>
        <v>0</v>
      </c>
      <c r="AM184" s="59">
        <f t="shared" si="270"/>
        <v>0</v>
      </c>
      <c r="AN184" s="66">
        <f>AN185+AN186+AN187+AN188</f>
        <v>0</v>
      </c>
      <c r="AO184" s="62"/>
    </row>
    <row r="185" spans="1:41" ht="24.75" customHeight="1" x14ac:dyDescent="0.15">
      <c r="A185" s="89" t="s">
        <v>19</v>
      </c>
      <c r="B185" s="90" t="s">
        <v>20</v>
      </c>
      <c r="C185" s="64" t="s">
        <v>62</v>
      </c>
      <c r="D185" s="59"/>
      <c r="E185" s="59"/>
      <c r="F185" s="59"/>
      <c r="G185" s="59"/>
      <c r="H185" s="59"/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76">
        <f t="shared" si="239"/>
        <v>0</v>
      </c>
      <c r="AD185" s="76">
        <f t="shared" si="240"/>
        <v>0</v>
      </c>
      <c r="AE185" s="76">
        <f t="shared" si="241"/>
        <v>0</v>
      </c>
      <c r="AF185" s="59">
        <f t="shared" si="242"/>
        <v>0</v>
      </c>
      <c r="AG185" s="59">
        <f t="shared" si="243"/>
        <v>0</v>
      </c>
      <c r="AH185" s="59">
        <f t="shared" si="244"/>
        <v>0</v>
      </c>
      <c r="AI185" s="59">
        <f t="shared" si="245"/>
        <v>0</v>
      </c>
      <c r="AJ185" s="59">
        <f t="shared" si="246"/>
        <v>0</v>
      </c>
      <c r="AK185" s="76">
        <f t="shared" si="247"/>
        <v>0</v>
      </c>
      <c r="AL185" s="59"/>
      <c r="AM185" s="59"/>
      <c r="AN185" s="66"/>
      <c r="AO185" s="62"/>
    </row>
    <row r="186" spans="1:41" ht="27.75" customHeight="1" x14ac:dyDescent="0.15">
      <c r="A186" s="89" t="s">
        <v>21</v>
      </c>
      <c r="B186" s="90" t="s">
        <v>22</v>
      </c>
      <c r="C186" s="64" t="s">
        <v>62</v>
      </c>
      <c r="D186" s="59"/>
      <c r="E186" s="59"/>
      <c r="F186" s="59"/>
      <c r="G186" s="59"/>
      <c r="H186" s="59"/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  <c r="T186" s="59"/>
      <c r="U186" s="59"/>
      <c r="V186" s="59"/>
      <c r="W186" s="59"/>
      <c r="X186" s="59"/>
      <c r="Y186" s="59"/>
      <c r="Z186" s="59"/>
      <c r="AA186" s="59"/>
      <c r="AB186" s="59"/>
      <c r="AC186" s="76">
        <f t="shared" si="239"/>
        <v>0</v>
      </c>
      <c r="AD186" s="76">
        <f t="shared" si="240"/>
        <v>0</v>
      </c>
      <c r="AE186" s="76">
        <f t="shared" si="241"/>
        <v>0</v>
      </c>
      <c r="AF186" s="59">
        <f t="shared" si="242"/>
        <v>0</v>
      </c>
      <c r="AG186" s="59">
        <f t="shared" si="243"/>
        <v>0</v>
      </c>
      <c r="AH186" s="59">
        <f t="shared" si="244"/>
        <v>0</v>
      </c>
      <c r="AI186" s="59">
        <f t="shared" si="245"/>
        <v>0</v>
      </c>
      <c r="AJ186" s="59">
        <f t="shared" si="246"/>
        <v>0</v>
      </c>
      <c r="AK186" s="76">
        <f t="shared" si="247"/>
        <v>0</v>
      </c>
      <c r="AL186" s="59"/>
      <c r="AM186" s="59"/>
      <c r="AN186" s="66"/>
      <c r="AO186" s="62"/>
    </row>
    <row r="187" spans="1:41" ht="24.75" customHeight="1" x14ac:dyDescent="0.15">
      <c r="A187" s="89" t="s">
        <v>23</v>
      </c>
      <c r="B187" s="90" t="s">
        <v>24</v>
      </c>
      <c r="C187" s="64" t="s">
        <v>62</v>
      </c>
      <c r="D187" s="59"/>
      <c r="E187" s="59"/>
      <c r="F187" s="59"/>
      <c r="G187" s="59"/>
      <c r="H187" s="59"/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  <c r="T187" s="59"/>
      <c r="U187" s="59"/>
      <c r="V187" s="59"/>
      <c r="W187" s="59"/>
      <c r="X187" s="59"/>
      <c r="Y187" s="59"/>
      <c r="Z187" s="59"/>
      <c r="AA187" s="59"/>
      <c r="AB187" s="59"/>
      <c r="AC187" s="76">
        <f t="shared" si="239"/>
        <v>0</v>
      </c>
      <c r="AD187" s="76">
        <f t="shared" si="240"/>
        <v>0</v>
      </c>
      <c r="AE187" s="76">
        <f t="shared" si="241"/>
        <v>0</v>
      </c>
      <c r="AF187" s="59">
        <f t="shared" si="242"/>
        <v>0</v>
      </c>
      <c r="AG187" s="59">
        <f t="shared" si="243"/>
        <v>0</v>
      </c>
      <c r="AH187" s="59">
        <f t="shared" si="244"/>
        <v>0</v>
      </c>
      <c r="AI187" s="59">
        <f t="shared" si="245"/>
        <v>0</v>
      </c>
      <c r="AJ187" s="59">
        <f t="shared" si="246"/>
        <v>0</v>
      </c>
      <c r="AK187" s="76">
        <f t="shared" si="247"/>
        <v>0</v>
      </c>
      <c r="AL187" s="59"/>
      <c r="AM187" s="59"/>
      <c r="AN187" s="66"/>
      <c r="AO187" s="62"/>
    </row>
    <row r="188" spans="1:41" ht="21.75" customHeight="1" x14ac:dyDescent="0.15">
      <c r="A188" s="89" t="s">
        <v>25</v>
      </c>
      <c r="B188" s="90" t="s">
        <v>26</v>
      </c>
      <c r="C188" s="64" t="s">
        <v>62</v>
      </c>
      <c r="D188" s="59"/>
      <c r="E188" s="59"/>
      <c r="F188" s="59"/>
      <c r="G188" s="59"/>
      <c r="H188" s="59"/>
      <c r="I188" s="59"/>
      <c r="J188" s="59"/>
      <c r="K188" s="59"/>
      <c r="L188" s="59"/>
      <c r="M188" s="59"/>
      <c r="N188" s="59"/>
      <c r="O188" s="59"/>
      <c r="P188" s="59"/>
      <c r="Q188" s="59"/>
      <c r="R188" s="59"/>
      <c r="S188" s="59"/>
      <c r="T188" s="59"/>
      <c r="U188" s="59"/>
      <c r="V188" s="59"/>
      <c r="W188" s="59"/>
      <c r="X188" s="59"/>
      <c r="Y188" s="59"/>
      <c r="Z188" s="59"/>
      <c r="AA188" s="59"/>
      <c r="AB188" s="59"/>
      <c r="AC188" s="76">
        <f t="shared" si="239"/>
        <v>0</v>
      </c>
      <c r="AD188" s="76">
        <f t="shared" si="240"/>
        <v>0</v>
      </c>
      <c r="AE188" s="76">
        <f t="shared" si="241"/>
        <v>0</v>
      </c>
      <c r="AF188" s="59">
        <f t="shared" si="242"/>
        <v>0</v>
      </c>
      <c r="AG188" s="59">
        <f t="shared" si="243"/>
        <v>0</v>
      </c>
      <c r="AH188" s="59">
        <f t="shared" si="244"/>
        <v>0</v>
      </c>
      <c r="AI188" s="59">
        <f t="shared" si="245"/>
        <v>0</v>
      </c>
      <c r="AJ188" s="59">
        <f t="shared" si="246"/>
        <v>0</v>
      </c>
      <c r="AK188" s="76">
        <f t="shared" si="247"/>
        <v>0</v>
      </c>
      <c r="AL188" s="59"/>
      <c r="AM188" s="59"/>
      <c r="AN188" s="66"/>
      <c r="AO188" s="62"/>
    </row>
    <row r="189" spans="1:41" x14ac:dyDescent="0.15">
      <c r="A189" s="58">
        <v>0</v>
      </c>
      <c r="B189" s="48" t="s">
        <v>223</v>
      </c>
      <c r="C189" s="64" t="s">
        <v>62</v>
      </c>
      <c r="D189" s="59">
        <f t="shared" ref="D189:AM189" si="274">+D190+D193+D198+D200+D203+D205+D207</f>
        <v>3300.4</v>
      </c>
      <c r="E189" s="59">
        <f t="shared" si="274"/>
        <v>0</v>
      </c>
      <c r="F189" s="59">
        <f t="shared" si="274"/>
        <v>3090.9</v>
      </c>
      <c r="G189" s="59">
        <f t="shared" si="274"/>
        <v>0</v>
      </c>
      <c r="H189" s="59">
        <f t="shared" si="274"/>
        <v>2973.4</v>
      </c>
      <c r="I189" s="59">
        <f t="shared" si="274"/>
        <v>0</v>
      </c>
      <c r="J189" s="59">
        <f t="shared" si="274"/>
        <v>0</v>
      </c>
      <c r="K189" s="59">
        <f t="shared" si="274"/>
        <v>0</v>
      </c>
      <c r="L189" s="59">
        <f>+L190+L193+L198+L200+L203+L205+L207</f>
        <v>0</v>
      </c>
      <c r="M189" s="59">
        <f t="shared" si="274"/>
        <v>0</v>
      </c>
      <c r="N189" s="59">
        <f t="shared" ref="N189" si="275">P189*0.5</f>
        <v>1486.7</v>
      </c>
      <c r="O189" s="59">
        <f t="shared" ref="O189" si="276">P189-N189</f>
        <v>1486.7</v>
      </c>
      <c r="P189" s="59">
        <f t="shared" ref="P189" si="277">+P190+P193+P198+P200+P203+P205+P207</f>
        <v>2973.4</v>
      </c>
      <c r="Q189" s="59">
        <f t="shared" si="274"/>
        <v>0</v>
      </c>
      <c r="R189" s="59">
        <f t="shared" ref="R189" si="278">T189*0.5</f>
        <v>1486.7</v>
      </c>
      <c r="S189" s="59">
        <f t="shared" ref="S189" si="279">T189-R189</f>
        <v>1486.7</v>
      </c>
      <c r="T189" s="59">
        <f t="shared" ref="T189" si="280">+T190+T193+T198+T200+T203+T205+T207</f>
        <v>2973.4</v>
      </c>
      <c r="U189" s="59">
        <f t="shared" si="274"/>
        <v>0</v>
      </c>
      <c r="V189" s="59">
        <f t="shared" ref="V189" si="281">X189*0.5</f>
        <v>1486.7</v>
      </c>
      <c r="W189" s="59">
        <f t="shared" ref="W189" si="282">X189-V189</f>
        <v>1486.7</v>
      </c>
      <c r="X189" s="59">
        <f t="shared" ref="X189" si="283">+X190+X193+X198+X200+X203+X205+X207</f>
        <v>2973.4</v>
      </c>
      <c r="Y189" s="59">
        <f t="shared" si="274"/>
        <v>0</v>
      </c>
      <c r="Z189" s="59">
        <f t="shared" si="274"/>
        <v>0</v>
      </c>
      <c r="AA189" s="59">
        <f t="shared" si="274"/>
        <v>0</v>
      </c>
      <c r="AB189" s="59">
        <f t="shared" si="274"/>
        <v>0</v>
      </c>
      <c r="AC189" s="76">
        <f t="shared" si="239"/>
        <v>1486.7</v>
      </c>
      <c r="AD189" s="76">
        <f t="shared" si="240"/>
        <v>1486.7</v>
      </c>
      <c r="AE189" s="76">
        <f t="shared" si="241"/>
        <v>2973.4</v>
      </c>
      <c r="AF189" s="59">
        <f t="shared" si="242"/>
        <v>743.35</v>
      </c>
      <c r="AG189" s="59">
        <f t="shared" si="243"/>
        <v>743.35</v>
      </c>
      <c r="AH189" s="59">
        <f t="shared" si="244"/>
        <v>1486.7</v>
      </c>
      <c r="AI189" s="59">
        <f t="shared" si="245"/>
        <v>2230.0500000000002</v>
      </c>
      <c r="AJ189" s="59">
        <f t="shared" si="246"/>
        <v>743.35</v>
      </c>
      <c r="AK189" s="76">
        <f t="shared" si="247"/>
        <v>2973.4</v>
      </c>
      <c r="AL189" s="59">
        <f t="shared" si="274"/>
        <v>0</v>
      </c>
      <c r="AM189" s="59">
        <f t="shared" si="274"/>
        <v>0</v>
      </c>
      <c r="AN189" s="66">
        <f>+AN190+AN193+AN198+AN200+AN203+AN205+AN207</f>
        <v>0</v>
      </c>
      <c r="AO189" s="62"/>
    </row>
    <row r="190" spans="1:41" ht="38.25" customHeight="1" x14ac:dyDescent="0.15">
      <c r="A190" s="58">
        <v>0</v>
      </c>
      <c r="B190" s="48" t="s">
        <v>224</v>
      </c>
      <c r="C190" s="64" t="s">
        <v>62</v>
      </c>
      <c r="D190" s="59">
        <f t="shared" ref="D190:AM190" si="284">+D191+D192</f>
        <v>0</v>
      </c>
      <c r="E190" s="59">
        <f t="shared" si="284"/>
        <v>0</v>
      </c>
      <c r="F190" s="59">
        <f t="shared" si="284"/>
        <v>0</v>
      </c>
      <c r="G190" s="59">
        <f t="shared" si="284"/>
        <v>0</v>
      </c>
      <c r="H190" s="59">
        <f t="shared" si="284"/>
        <v>0</v>
      </c>
      <c r="I190" s="59">
        <f t="shared" si="284"/>
        <v>0</v>
      </c>
      <c r="J190" s="59">
        <f t="shared" si="284"/>
        <v>0</v>
      </c>
      <c r="K190" s="59">
        <f t="shared" si="284"/>
        <v>0</v>
      </c>
      <c r="L190" s="59">
        <f>+L191+L192</f>
        <v>0</v>
      </c>
      <c r="M190" s="59">
        <f t="shared" si="284"/>
        <v>0</v>
      </c>
      <c r="N190" s="59">
        <f t="shared" si="284"/>
        <v>0</v>
      </c>
      <c r="O190" s="59">
        <f t="shared" si="284"/>
        <v>0</v>
      </c>
      <c r="P190" s="59">
        <f t="shared" ref="P190" si="285">+P191+P192</f>
        <v>0</v>
      </c>
      <c r="Q190" s="59">
        <f t="shared" si="284"/>
        <v>0</v>
      </c>
      <c r="R190" s="59">
        <f t="shared" ref="R190:T190" si="286">+R191+R192</f>
        <v>0</v>
      </c>
      <c r="S190" s="59">
        <f t="shared" si="286"/>
        <v>0</v>
      </c>
      <c r="T190" s="59">
        <f t="shared" si="286"/>
        <v>0</v>
      </c>
      <c r="U190" s="59">
        <f t="shared" si="284"/>
        <v>0</v>
      </c>
      <c r="V190" s="59">
        <f t="shared" ref="V190:X190" si="287">+V191+V192</f>
        <v>0</v>
      </c>
      <c r="W190" s="59">
        <f t="shared" si="287"/>
        <v>0</v>
      </c>
      <c r="X190" s="59">
        <f t="shared" si="287"/>
        <v>0</v>
      </c>
      <c r="Y190" s="59">
        <f t="shared" si="284"/>
        <v>0</v>
      </c>
      <c r="Z190" s="59">
        <f t="shared" si="284"/>
        <v>0</v>
      </c>
      <c r="AA190" s="59">
        <f t="shared" si="284"/>
        <v>0</v>
      </c>
      <c r="AB190" s="59">
        <f t="shared" si="284"/>
        <v>0</v>
      </c>
      <c r="AC190" s="76">
        <f t="shared" si="239"/>
        <v>0</v>
      </c>
      <c r="AD190" s="76">
        <f t="shared" si="240"/>
        <v>0</v>
      </c>
      <c r="AE190" s="76">
        <f t="shared" si="241"/>
        <v>0</v>
      </c>
      <c r="AF190" s="59">
        <f t="shared" si="242"/>
        <v>0</v>
      </c>
      <c r="AG190" s="59">
        <f t="shared" si="243"/>
        <v>0</v>
      </c>
      <c r="AH190" s="59">
        <f t="shared" si="244"/>
        <v>0</v>
      </c>
      <c r="AI190" s="59">
        <f t="shared" si="245"/>
        <v>0</v>
      </c>
      <c r="AJ190" s="59">
        <f t="shared" si="246"/>
        <v>0</v>
      </c>
      <c r="AK190" s="76">
        <f t="shared" si="247"/>
        <v>0</v>
      </c>
      <c r="AL190" s="59">
        <f t="shared" si="284"/>
        <v>0</v>
      </c>
      <c r="AM190" s="59">
        <f t="shared" si="284"/>
        <v>0</v>
      </c>
      <c r="AN190" s="66">
        <f>+AN191+AN192</f>
        <v>0</v>
      </c>
      <c r="AO190" s="62"/>
    </row>
    <row r="191" spans="1:41" ht="51" customHeight="1" x14ac:dyDescent="0.15">
      <c r="A191" s="58">
        <v>4811</v>
      </c>
      <c r="B191" s="48" t="s">
        <v>225</v>
      </c>
      <c r="C191" s="64" t="s">
        <v>62</v>
      </c>
      <c r="D191" s="59"/>
      <c r="E191" s="59"/>
      <c r="F191" s="59"/>
      <c r="G191" s="59"/>
      <c r="H191" s="59"/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  <c r="T191" s="59"/>
      <c r="U191" s="59"/>
      <c r="V191" s="59"/>
      <c r="W191" s="59"/>
      <c r="X191" s="59"/>
      <c r="Y191" s="59"/>
      <c r="Z191" s="59"/>
      <c r="AA191" s="59"/>
      <c r="AB191" s="59"/>
      <c r="AC191" s="76">
        <f t="shared" si="239"/>
        <v>0</v>
      </c>
      <c r="AD191" s="76">
        <f t="shared" si="240"/>
        <v>0</v>
      </c>
      <c r="AE191" s="76">
        <f t="shared" si="241"/>
        <v>0</v>
      </c>
      <c r="AF191" s="59">
        <f t="shared" si="242"/>
        <v>0</v>
      </c>
      <c r="AG191" s="59">
        <f t="shared" si="243"/>
        <v>0</v>
      </c>
      <c r="AH191" s="59">
        <f t="shared" si="244"/>
        <v>0</v>
      </c>
      <c r="AI191" s="59">
        <f t="shared" si="245"/>
        <v>0</v>
      </c>
      <c r="AJ191" s="59">
        <f t="shared" si="246"/>
        <v>0</v>
      </c>
      <c r="AK191" s="76">
        <f t="shared" si="247"/>
        <v>0</v>
      </c>
      <c r="AL191" s="59"/>
      <c r="AM191" s="59"/>
      <c r="AN191" s="66"/>
      <c r="AO191" s="62"/>
    </row>
    <row r="192" spans="1:41" ht="32.25" customHeight="1" x14ac:dyDescent="0.15">
      <c r="A192" s="58">
        <v>4819</v>
      </c>
      <c r="B192" s="48" t="s">
        <v>226</v>
      </c>
      <c r="C192" s="64" t="s">
        <v>62</v>
      </c>
      <c r="D192" s="59"/>
      <c r="E192" s="59"/>
      <c r="F192" s="59"/>
      <c r="G192" s="59"/>
      <c r="H192" s="59"/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  <c r="T192" s="59"/>
      <c r="U192" s="59"/>
      <c r="V192" s="59"/>
      <c r="W192" s="59"/>
      <c r="X192" s="59"/>
      <c r="Y192" s="59"/>
      <c r="Z192" s="59"/>
      <c r="AA192" s="59"/>
      <c r="AB192" s="59"/>
      <c r="AC192" s="76">
        <f t="shared" si="239"/>
        <v>0</v>
      </c>
      <c r="AD192" s="76">
        <f t="shared" si="240"/>
        <v>0</v>
      </c>
      <c r="AE192" s="76">
        <f t="shared" si="241"/>
        <v>0</v>
      </c>
      <c r="AF192" s="59">
        <f t="shared" si="242"/>
        <v>0</v>
      </c>
      <c r="AG192" s="59">
        <f t="shared" si="243"/>
        <v>0</v>
      </c>
      <c r="AH192" s="59">
        <f t="shared" si="244"/>
        <v>0</v>
      </c>
      <c r="AI192" s="59">
        <f t="shared" si="245"/>
        <v>0</v>
      </c>
      <c r="AJ192" s="59">
        <f t="shared" si="246"/>
        <v>0</v>
      </c>
      <c r="AK192" s="76">
        <f t="shared" si="247"/>
        <v>0</v>
      </c>
      <c r="AL192" s="59"/>
      <c r="AM192" s="59"/>
      <c r="AN192" s="66"/>
      <c r="AO192" s="62"/>
    </row>
    <row r="193" spans="1:41" ht="45.75" customHeight="1" x14ac:dyDescent="0.15">
      <c r="A193" s="58">
        <v>0</v>
      </c>
      <c r="B193" s="48" t="s">
        <v>227</v>
      </c>
      <c r="C193" s="64" t="s">
        <v>62</v>
      </c>
      <c r="D193" s="59">
        <f t="shared" ref="D193:AM193" si="288">+D194+D195+D196+D197</f>
        <v>3300.4</v>
      </c>
      <c r="E193" s="59">
        <f t="shared" si="288"/>
        <v>0</v>
      </c>
      <c r="F193" s="59">
        <f t="shared" si="288"/>
        <v>3090.9</v>
      </c>
      <c r="G193" s="59">
        <f t="shared" si="288"/>
        <v>0</v>
      </c>
      <c r="H193" s="59">
        <f t="shared" si="288"/>
        <v>2973.4</v>
      </c>
      <c r="I193" s="59">
        <f t="shared" si="288"/>
        <v>0</v>
      </c>
      <c r="J193" s="59">
        <f t="shared" si="288"/>
        <v>0</v>
      </c>
      <c r="K193" s="59">
        <f t="shared" si="288"/>
        <v>0</v>
      </c>
      <c r="L193" s="59">
        <f>+L194+L195+L196+L197</f>
        <v>0</v>
      </c>
      <c r="M193" s="59">
        <f t="shared" si="288"/>
        <v>0</v>
      </c>
      <c r="N193" s="59">
        <f t="shared" si="288"/>
        <v>1486.7</v>
      </c>
      <c r="O193" s="59">
        <f t="shared" si="288"/>
        <v>1486.7</v>
      </c>
      <c r="P193" s="59">
        <f t="shared" ref="P193" si="289">+P194+P195+P196+P197</f>
        <v>2973.4</v>
      </c>
      <c r="Q193" s="59">
        <f t="shared" si="288"/>
        <v>0</v>
      </c>
      <c r="R193" s="59">
        <f t="shared" ref="R193:T193" si="290">+R194+R195+R196+R197</f>
        <v>1486.7</v>
      </c>
      <c r="S193" s="59">
        <f t="shared" si="290"/>
        <v>1486.7</v>
      </c>
      <c r="T193" s="59">
        <f t="shared" si="290"/>
        <v>2973.4</v>
      </c>
      <c r="U193" s="59">
        <f t="shared" si="288"/>
        <v>0</v>
      </c>
      <c r="V193" s="59">
        <f t="shared" ref="V193:X193" si="291">+V194+V195+V196+V197</f>
        <v>1486.7</v>
      </c>
      <c r="W193" s="59">
        <f t="shared" si="291"/>
        <v>1486.7</v>
      </c>
      <c r="X193" s="59">
        <f t="shared" si="291"/>
        <v>2973.4</v>
      </c>
      <c r="Y193" s="59">
        <f t="shared" si="288"/>
        <v>0</v>
      </c>
      <c r="Z193" s="59">
        <f t="shared" si="288"/>
        <v>0</v>
      </c>
      <c r="AA193" s="59">
        <f t="shared" si="288"/>
        <v>0</v>
      </c>
      <c r="AB193" s="59">
        <f t="shared" si="288"/>
        <v>0</v>
      </c>
      <c r="AC193" s="76">
        <f t="shared" si="239"/>
        <v>1486.7</v>
      </c>
      <c r="AD193" s="76">
        <f t="shared" si="240"/>
        <v>1486.7</v>
      </c>
      <c r="AE193" s="76">
        <f t="shared" si="241"/>
        <v>2973.4</v>
      </c>
      <c r="AF193" s="59">
        <f t="shared" si="242"/>
        <v>743.35</v>
      </c>
      <c r="AG193" s="59">
        <f t="shared" si="243"/>
        <v>743.35</v>
      </c>
      <c r="AH193" s="59">
        <f t="shared" si="244"/>
        <v>1486.7</v>
      </c>
      <c r="AI193" s="59">
        <f t="shared" si="245"/>
        <v>2230.0500000000002</v>
      </c>
      <c r="AJ193" s="59">
        <f t="shared" si="246"/>
        <v>743.35</v>
      </c>
      <c r="AK193" s="76">
        <f t="shared" si="247"/>
        <v>2973.4</v>
      </c>
      <c r="AL193" s="59">
        <f t="shared" si="288"/>
        <v>0</v>
      </c>
      <c r="AM193" s="59">
        <f t="shared" si="288"/>
        <v>0</v>
      </c>
      <c r="AN193" s="66">
        <f>+AN194+AN195+AN196+AN197</f>
        <v>0</v>
      </c>
      <c r="AO193" s="62"/>
    </row>
    <row r="194" spans="1:41" ht="24.75" customHeight="1" x14ac:dyDescent="0.15">
      <c r="A194" s="58">
        <v>4821</v>
      </c>
      <c r="B194" s="48" t="s">
        <v>228</v>
      </c>
      <c r="C194" s="64" t="s">
        <v>62</v>
      </c>
      <c r="D194" s="59"/>
      <c r="E194" s="59"/>
      <c r="F194" s="59"/>
      <c r="G194" s="59"/>
      <c r="H194" s="59"/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  <c r="T194" s="59"/>
      <c r="U194" s="59"/>
      <c r="V194" s="59"/>
      <c r="W194" s="59"/>
      <c r="X194" s="59"/>
      <c r="Y194" s="59"/>
      <c r="Z194" s="59"/>
      <c r="AA194" s="59"/>
      <c r="AB194" s="59"/>
      <c r="AC194" s="76">
        <f t="shared" si="239"/>
        <v>0</v>
      </c>
      <c r="AD194" s="76">
        <f t="shared" si="240"/>
        <v>0</v>
      </c>
      <c r="AE194" s="76">
        <f t="shared" si="241"/>
        <v>0</v>
      </c>
      <c r="AF194" s="59">
        <f t="shared" si="242"/>
        <v>0</v>
      </c>
      <c r="AG194" s="59">
        <f t="shared" si="243"/>
        <v>0</v>
      </c>
      <c r="AH194" s="59">
        <f t="shared" si="244"/>
        <v>0</v>
      </c>
      <c r="AI194" s="59">
        <f t="shared" si="245"/>
        <v>0</v>
      </c>
      <c r="AJ194" s="59">
        <f t="shared" si="246"/>
        <v>0</v>
      </c>
      <c r="AK194" s="76">
        <f t="shared" si="247"/>
        <v>0</v>
      </c>
      <c r="AL194" s="59"/>
      <c r="AM194" s="59"/>
      <c r="AN194" s="66"/>
      <c r="AO194" s="62"/>
    </row>
    <row r="195" spans="1:41" x14ac:dyDescent="0.15">
      <c r="A195" s="58">
        <v>4822</v>
      </c>
      <c r="B195" s="48" t="s">
        <v>229</v>
      </c>
      <c r="C195" s="64" t="s">
        <v>62</v>
      </c>
      <c r="D195" s="59">
        <v>3140</v>
      </c>
      <c r="E195" s="59"/>
      <c r="F195" s="59">
        <v>2980.5</v>
      </c>
      <c r="G195" s="59"/>
      <c r="H195" s="59">
        <v>2863</v>
      </c>
      <c r="I195" s="59"/>
      <c r="J195" s="59"/>
      <c r="K195" s="59"/>
      <c r="L195" s="59"/>
      <c r="M195" s="59"/>
      <c r="N195" s="59">
        <f t="shared" ref="N195:N196" si="292">P195*0.5</f>
        <v>1431.5</v>
      </c>
      <c r="O195" s="59">
        <f t="shared" ref="O195:O196" si="293">P195-N195</f>
        <v>1431.5</v>
      </c>
      <c r="P195" s="59">
        <v>2863</v>
      </c>
      <c r="Q195" s="59"/>
      <c r="R195" s="59">
        <f t="shared" ref="R195:R196" si="294">T195*0.5</f>
        <v>1431.5</v>
      </c>
      <c r="S195" s="59">
        <f t="shared" ref="S195:S196" si="295">T195-R195</f>
        <v>1431.5</v>
      </c>
      <c r="T195" s="59">
        <v>2863</v>
      </c>
      <c r="U195" s="59"/>
      <c r="V195" s="59">
        <f t="shared" ref="V195:V196" si="296">X195*0.5</f>
        <v>1431.5</v>
      </c>
      <c r="W195" s="59">
        <f t="shared" ref="W195:W196" si="297">X195-V195</f>
        <v>1431.5</v>
      </c>
      <c r="X195" s="59">
        <v>2863</v>
      </c>
      <c r="Y195" s="59"/>
      <c r="Z195" s="59"/>
      <c r="AA195" s="59"/>
      <c r="AB195" s="59"/>
      <c r="AC195" s="76">
        <f t="shared" si="239"/>
        <v>1431.5</v>
      </c>
      <c r="AD195" s="76">
        <f t="shared" si="240"/>
        <v>1431.5</v>
      </c>
      <c r="AE195" s="76">
        <f t="shared" si="241"/>
        <v>2863</v>
      </c>
      <c r="AF195" s="59">
        <f t="shared" si="242"/>
        <v>715.75</v>
      </c>
      <c r="AG195" s="59">
        <f t="shared" si="243"/>
        <v>715.75</v>
      </c>
      <c r="AH195" s="59">
        <f t="shared" si="244"/>
        <v>1431.5</v>
      </c>
      <c r="AI195" s="59">
        <f t="shared" si="245"/>
        <v>2147.25</v>
      </c>
      <c r="AJ195" s="59">
        <f t="shared" si="246"/>
        <v>715.75</v>
      </c>
      <c r="AK195" s="76">
        <f t="shared" si="247"/>
        <v>2863</v>
      </c>
      <c r="AL195" s="59"/>
      <c r="AM195" s="59"/>
      <c r="AN195" s="66"/>
      <c r="AO195" s="62"/>
    </row>
    <row r="196" spans="1:41" ht="24" customHeight="1" x14ac:dyDescent="0.15">
      <c r="A196" s="58">
        <v>4823</v>
      </c>
      <c r="B196" s="48" t="s">
        <v>230</v>
      </c>
      <c r="C196" s="64" t="s">
        <v>62</v>
      </c>
      <c r="D196" s="59">
        <v>160.4</v>
      </c>
      <c r="E196" s="59"/>
      <c r="F196" s="59">
        <v>110.4</v>
      </c>
      <c r="G196" s="59"/>
      <c r="H196" s="59">
        <v>110.4</v>
      </c>
      <c r="I196" s="59"/>
      <c r="J196" s="59"/>
      <c r="K196" s="59"/>
      <c r="L196" s="59"/>
      <c r="M196" s="59"/>
      <c r="N196" s="59">
        <f t="shared" si="292"/>
        <v>55.2</v>
      </c>
      <c r="O196" s="59">
        <f t="shared" si="293"/>
        <v>55.2</v>
      </c>
      <c r="P196" s="59">
        <v>110.4</v>
      </c>
      <c r="Q196" s="59"/>
      <c r="R196" s="59">
        <f t="shared" si="294"/>
        <v>55.2</v>
      </c>
      <c r="S196" s="59">
        <f t="shared" si="295"/>
        <v>55.2</v>
      </c>
      <c r="T196" s="59">
        <v>110.4</v>
      </c>
      <c r="U196" s="59"/>
      <c r="V196" s="59">
        <f t="shared" si="296"/>
        <v>55.2</v>
      </c>
      <c r="W196" s="59">
        <f t="shared" si="297"/>
        <v>55.2</v>
      </c>
      <c r="X196" s="59">
        <v>110.4</v>
      </c>
      <c r="Y196" s="59"/>
      <c r="Z196" s="59"/>
      <c r="AA196" s="59"/>
      <c r="AB196" s="59"/>
      <c r="AC196" s="76">
        <f t="shared" si="239"/>
        <v>55.2</v>
      </c>
      <c r="AD196" s="76">
        <f t="shared" si="240"/>
        <v>55.2</v>
      </c>
      <c r="AE196" s="76">
        <f t="shared" si="241"/>
        <v>110.4</v>
      </c>
      <c r="AF196" s="59">
        <f t="shared" si="242"/>
        <v>27.6</v>
      </c>
      <c r="AG196" s="59">
        <f t="shared" si="243"/>
        <v>27.6</v>
      </c>
      <c r="AH196" s="59">
        <f t="shared" si="244"/>
        <v>55.2</v>
      </c>
      <c r="AI196" s="59">
        <f t="shared" si="245"/>
        <v>82.800000000000011</v>
      </c>
      <c r="AJ196" s="59">
        <f t="shared" si="246"/>
        <v>27.6</v>
      </c>
      <c r="AK196" s="76">
        <f t="shared" si="247"/>
        <v>110.4</v>
      </c>
      <c r="AL196" s="59"/>
      <c r="AM196" s="59"/>
      <c r="AN196" s="66"/>
      <c r="AO196" s="62"/>
    </row>
    <row r="197" spans="1:41" ht="35.25" customHeight="1" x14ac:dyDescent="0.15">
      <c r="A197" s="58">
        <v>4824</v>
      </c>
      <c r="B197" s="48" t="s">
        <v>231</v>
      </c>
      <c r="C197" s="64" t="s">
        <v>62</v>
      </c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76">
        <f t="shared" si="239"/>
        <v>0</v>
      </c>
      <c r="AD197" s="76">
        <f t="shared" si="240"/>
        <v>0</v>
      </c>
      <c r="AE197" s="76">
        <f t="shared" si="241"/>
        <v>0</v>
      </c>
      <c r="AF197" s="59">
        <f t="shared" si="242"/>
        <v>0</v>
      </c>
      <c r="AG197" s="59">
        <f t="shared" si="243"/>
        <v>0</v>
      </c>
      <c r="AH197" s="59">
        <f t="shared" si="244"/>
        <v>0</v>
      </c>
      <c r="AI197" s="59">
        <f t="shared" si="245"/>
        <v>0</v>
      </c>
      <c r="AJ197" s="59">
        <f t="shared" si="246"/>
        <v>0</v>
      </c>
      <c r="AK197" s="76">
        <f t="shared" si="247"/>
        <v>0</v>
      </c>
      <c r="AL197" s="59"/>
      <c r="AM197" s="59"/>
      <c r="AN197" s="66"/>
      <c r="AO197" s="62"/>
    </row>
    <row r="198" spans="1:41" ht="33.75" customHeight="1" x14ac:dyDescent="0.15">
      <c r="A198" s="58">
        <v>0</v>
      </c>
      <c r="B198" s="48" t="s">
        <v>232</v>
      </c>
      <c r="C198" s="64" t="s">
        <v>62</v>
      </c>
      <c r="D198" s="59">
        <f t="shared" ref="D198:AN198" si="298">+D199</f>
        <v>0</v>
      </c>
      <c r="E198" s="59">
        <f t="shared" si="298"/>
        <v>0</v>
      </c>
      <c r="F198" s="59">
        <f t="shared" si="298"/>
        <v>0</v>
      </c>
      <c r="G198" s="59">
        <f t="shared" si="298"/>
        <v>0</v>
      </c>
      <c r="H198" s="59">
        <f t="shared" si="298"/>
        <v>0</v>
      </c>
      <c r="I198" s="59">
        <f t="shared" si="298"/>
        <v>0</v>
      </c>
      <c r="J198" s="59">
        <f t="shared" si="298"/>
        <v>0</v>
      </c>
      <c r="K198" s="59">
        <f t="shared" si="298"/>
        <v>0</v>
      </c>
      <c r="L198" s="59">
        <f t="shared" si="298"/>
        <v>0</v>
      </c>
      <c r="M198" s="59">
        <f t="shared" si="298"/>
        <v>0</v>
      </c>
      <c r="N198" s="59">
        <f t="shared" si="298"/>
        <v>0</v>
      </c>
      <c r="O198" s="59">
        <f t="shared" si="298"/>
        <v>0</v>
      </c>
      <c r="P198" s="59">
        <f t="shared" si="298"/>
        <v>0</v>
      </c>
      <c r="Q198" s="59">
        <f t="shared" si="298"/>
        <v>0</v>
      </c>
      <c r="R198" s="59">
        <f t="shared" si="298"/>
        <v>0</v>
      </c>
      <c r="S198" s="59">
        <f t="shared" si="298"/>
        <v>0</v>
      </c>
      <c r="T198" s="59">
        <f t="shared" si="298"/>
        <v>0</v>
      </c>
      <c r="U198" s="59">
        <f t="shared" si="298"/>
        <v>0</v>
      </c>
      <c r="V198" s="59">
        <f t="shared" si="298"/>
        <v>0</v>
      </c>
      <c r="W198" s="59">
        <f t="shared" si="298"/>
        <v>0</v>
      </c>
      <c r="X198" s="59">
        <f t="shared" si="298"/>
        <v>0</v>
      </c>
      <c r="Y198" s="59">
        <f t="shared" si="298"/>
        <v>0</v>
      </c>
      <c r="Z198" s="59">
        <f t="shared" si="298"/>
        <v>0</v>
      </c>
      <c r="AA198" s="59">
        <f t="shared" si="298"/>
        <v>0</v>
      </c>
      <c r="AB198" s="59">
        <f t="shared" si="298"/>
        <v>0</v>
      </c>
      <c r="AC198" s="76">
        <f t="shared" si="239"/>
        <v>0</v>
      </c>
      <c r="AD198" s="76">
        <f t="shared" si="240"/>
        <v>0</v>
      </c>
      <c r="AE198" s="76">
        <f t="shared" si="241"/>
        <v>0</v>
      </c>
      <c r="AF198" s="59">
        <f t="shared" si="242"/>
        <v>0</v>
      </c>
      <c r="AG198" s="59">
        <f t="shared" si="243"/>
        <v>0</v>
      </c>
      <c r="AH198" s="59">
        <f t="shared" si="244"/>
        <v>0</v>
      </c>
      <c r="AI198" s="59">
        <f t="shared" si="245"/>
        <v>0</v>
      </c>
      <c r="AJ198" s="59">
        <f t="shared" si="246"/>
        <v>0</v>
      </c>
      <c r="AK198" s="76">
        <f t="shared" si="247"/>
        <v>0</v>
      </c>
      <c r="AL198" s="59">
        <f t="shared" si="298"/>
        <v>0</v>
      </c>
      <c r="AM198" s="59">
        <f t="shared" si="298"/>
        <v>0</v>
      </c>
      <c r="AN198" s="66">
        <f t="shared" si="298"/>
        <v>0</v>
      </c>
      <c r="AO198" s="62"/>
    </row>
    <row r="199" spans="1:41" ht="29.25" customHeight="1" x14ac:dyDescent="0.15">
      <c r="A199" s="58">
        <v>4831</v>
      </c>
      <c r="B199" s="48" t="s">
        <v>233</v>
      </c>
      <c r="C199" s="64" t="s">
        <v>62</v>
      </c>
      <c r="D199" s="59"/>
      <c r="E199" s="59"/>
      <c r="F199" s="59"/>
      <c r="G199" s="59"/>
      <c r="H199" s="59"/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  <c r="T199" s="59"/>
      <c r="U199" s="59"/>
      <c r="V199" s="59"/>
      <c r="W199" s="59"/>
      <c r="X199" s="59"/>
      <c r="Y199" s="59"/>
      <c r="Z199" s="59"/>
      <c r="AA199" s="59"/>
      <c r="AB199" s="59"/>
      <c r="AC199" s="76">
        <f t="shared" si="239"/>
        <v>0</v>
      </c>
      <c r="AD199" s="76">
        <f t="shared" si="240"/>
        <v>0</v>
      </c>
      <c r="AE199" s="76">
        <f t="shared" si="241"/>
        <v>0</v>
      </c>
      <c r="AF199" s="59">
        <f t="shared" si="242"/>
        <v>0</v>
      </c>
      <c r="AG199" s="59">
        <f t="shared" si="243"/>
        <v>0</v>
      </c>
      <c r="AH199" s="59">
        <f t="shared" si="244"/>
        <v>0</v>
      </c>
      <c r="AI199" s="59">
        <f t="shared" si="245"/>
        <v>0</v>
      </c>
      <c r="AJ199" s="59">
        <f t="shared" si="246"/>
        <v>0</v>
      </c>
      <c r="AK199" s="76">
        <f t="shared" si="247"/>
        <v>0</v>
      </c>
      <c r="AL199" s="59"/>
      <c r="AM199" s="59"/>
      <c r="AN199" s="66"/>
      <c r="AO199" s="62"/>
    </row>
    <row r="200" spans="1:41" ht="42" customHeight="1" x14ac:dyDescent="0.15">
      <c r="A200" s="58">
        <v>0</v>
      </c>
      <c r="B200" s="48" t="s">
        <v>234</v>
      </c>
      <c r="C200" s="64" t="s">
        <v>62</v>
      </c>
      <c r="D200" s="59">
        <f t="shared" ref="D200:AM200" si="299">+D201+D202</f>
        <v>0</v>
      </c>
      <c r="E200" s="59">
        <f t="shared" si="299"/>
        <v>0</v>
      </c>
      <c r="F200" s="59">
        <f t="shared" si="299"/>
        <v>0</v>
      </c>
      <c r="G200" s="59">
        <f t="shared" si="299"/>
        <v>0</v>
      </c>
      <c r="H200" s="59">
        <f t="shared" si="299"/>
        <v>0</v>
      </c>
      <c r="I200" s="59">
        <f t="shared" si="299"/>
        <v>0</v>
      </c>
      <c r="J200" s="59">
        <f t="shared" si="299"/>
        <v>0</v>
      </c>
      <c r="K200" s="59">
        <f t="shared" si="299"/>
        <v>0</v>
      </c>
      <c r="L200" s="59">
        <f>+L201+L202</f>
        <v>0</v>
      </c>
      <c r="M200" s="59">
        <f t="shared" si="299"/>
        <v>0</v>
      </c>
      <c r="N200" s="59">
        <f t="shared" si="299"/>
        <v>0</v>
      </c>
      <c r="O200" s="59">
        <f t="shared" si="299"/>
        <v>0</v>
      </c>
      <c r="P200" s="59">
        <f t="shared" ref="P200" si="300">+P201+P202</f>
        <v>0</v>
      </c>
      <c r="Q200" s="59">
        <f t="shared" si="299"/>
        <v>0</v>
      </c>
      <c r="R200" s="59">
        <f t="shared" ref="R200:T200" si="301">+R201+R202</f>
        <v>0</v>
      </c>
      <c r="S200" s="59">
        <f t="shared" si="301"/>
        <v>0</v>
      </c>
      <c r="T200" s="59">
        <f t="shared" si="301"/>
        <v>0</v>
      </c>
      <c r="U200" s="59">
        <f t="shared" si="299"/>
        <v>0</v>
      </c>
      <c r="V200" s="59">
        <f t="shared" ref="V200:X200" si="302">+V201+V202</f>
        <v>0</v>
      </c>
      <c r="W200" s="59">
        <f t="shared" si="302"/>
        <v>0</v>
      </c>
      <c r="X200" s="59">
        <f t="shared" si="302"/>
        <v>0</v>
      </c>
      <c r="Y200" s="59">
        <f t="shared" si="299"/>
        <v>0</v>
      </c>
      <c r="Z200" s="59">
        <f t="shared" si="299"/>
        <v>0</v>
      </c>
      <c r="AA200" s="59">
        <f t="shared" si="299"/>
        <v>0</v>
      </c>
      <c r="AB200" s="59">
        <f t="shared" si="299"/>
        <v>0</v>
      </c>
      <c r="AC200" s="76">
        <f t="shared" si="239"/>
        <v>0</v>
      </c>
      <c r="AD200" s="76">
        <f t="shared" si="240"/>
        <v>0</v>
      </c>
      <c r="AE200" s="76">
        <f t="shared" si="241"/>
        <v>0</v>
      </c>
      <c r="AF200" s="59">
        <f t="shared" si="242"/>
        <v>0</v>
      </c>
      <c r="AG200" s="59">
        <f t="shared" si="243"/>
        <v>0</v>
      </c>
      <c r="AH200" s="59">
        <f t="shared" si="244"/>
        <v>0</v>
      </c>
      <c r="AI200" s="59">
        <f t="shared" si="245"/>
        <v>0</v>
      </c>
      <c r="AJ200" s="59">
        <f t="shared" si="246"/>
        <v>0</v>
      </c>
      <c r="AK200" s="76">
        <f t="shared" si="247"/>
        <v>0</v>
      </c>
      <c r="AL200" s="59">
        <f t="shared" si="299"/>
        <v>0</v>
      </c>
      <c r="AM200" s="59">
        <f t="shared" si="299"/>
        <v>0</v>
      </c>
      <c r="AN200" s="66">
        <f>+AN201+AN202</f>
        <v>0</v>
      </c>
      <c r="AO200" s="62"/>
    </row>
    <row r="201" spans="1:41" ht="39" customHeight="1" x14ac:dyDescent="0.15">
      <c r="A201" s="58">
        <v>4841</v>
      </c>
      <c r="B201" s="48" t="s">
        <v>235</v>
      </c>
      <c r="C201" s="64" t="s">
        <v>62</v>
      </c>
      <c r="D201" s="59"/>
      <c r="E201" s="59"/>
      <c r="F201" s="59"/>
      <c r="G201" s="59"/>
      <c r="H201" s="59"/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  <c r="T201" s="59"/>
      <c r="U201" s="59"/>
      <c r="V201" s="59"/>
      <c r="W201" s="59"/>
      <c r="X201" s="59"/>
      <c r="Y201" s="59"/>
      <c r="Z201" s="59"/>
      <c r="AA201" s="59"/>
      <c r="AB201" s="59"/>
      <c r="AC201" s="76">
        <f t="shared" si="239"/>
        <v>0</v>
      </c>
      <c r="AD201" s="76">
        <f t="shared" si="240"/>
        <v>0</v>
      </c>
      <c r="AE201" s="76">
        <f t="shared" si="241"/>
        <v>0</v>
      </c>
      <c r="AF201" s="59">
        <f t="shared" si="242"/>
        <v>0</v>
      </c>
      <c r="AG201" s="59">
        <f t="shared" si="243"/>
        <v>0</v>
      </c>
      <c r="AH201" s="59">
        <f t="shared" si="244"/>
        <v>0</v>
      </c>
      <c r="AI201" s="59">
        <f t="shared" si="245"/>
        <v>0</v>
      </c>
      <c r="AJ201" s="59">
        <f t="shared" si="246"/>
        <v>0</v>
      </c>
      <c r="AK201" s="76">
        <f t="shared" si="247"/>
        <v>0</v>
      </c>
      <c r="AL201" s="59"/>
      <c r="AM201" s="59"/>
      <c r="AN201" s="66"/>
      <c r="AO201" s="62"/>
    </row>
    <row r="202" spans="1:41" ht="31.5" customHeight="1" x14ac:dyDescent="0.15">
      <c r="A202" s="58">
        <v>4842</v>
      </c>
      <c r="B202" s="48" t="s">
        <v>236</v>
      </c>
      <c r="C202" s="64" t="s">
        <v>62</v>
      </c>
      <c r="D202" s="59"/>
      <c r="E202" s="59"/>
      <c r="F202" s="59"/>
      <c r="G202" s="59"/>
      <c r="H202" s="59"/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  <c r="T202" s="59"/>
      <c r="U202" s="59"/>
      <c r="V202" s="59"/>
      <c r="W202" s="59"/>
      <c r="X202" s="59"/>
      <c r="Y202" s="59"/>
      <c r="Z202" s="59"/>
      <c r="AA202" s="59"/>
      <c r="AB202" s="59"/>
      <c r="AC202" s="76">
        <f t="shared" si="239"/>
        <v>0</v>
      </c>
      <c r="AD202" s="76">
        <f t="shared" si="240"/>
        <v>0</v>
      </c>
      <c r="AE202" s="76">
        <f t="shared" si="241"/>
        <v>0</v>
      </c>
      <c r="AF202" s="59">
        <f t="shared" si="242"/>
        <v>0</v>
      </c>
      <c r="AG202" s="59">
        <f t="shared" si="243"/>
        <v>0</v>
      </c>
      <c r="AH202" s="59">
        <f t="shared" si="244"/>
        <v>0</v>
      </c>
      <c r="AI202" s="59">
        <f t="shared" si="245"/>
        <v>0</v>
      </c>
      <c r="AJ202" s="59">
        <f t="shared" si="246"/>
        <v>0</v>
      </c>
      <c r="AK202" s="76">
        <f t="shared" si="247"/>
        <v>0</v>
      </c>
      <c r="AL202" s="59"/>
      <c r="AM202" s="59"/>
      <c r="AN202" s="66"/>
      <c r="AO202" s="62"/>
    </row>
    <row r="203" spans="1:41" ht="44.25" customHeight="1" x14ac:dyDescent="0.15">
      <c r="A203" s="58">
        <v>0</v>
      </c>
      <c r="B203" s="48" t="s">
        <v>237</v>
      </c>
      <c r="C203" s="64" t="s">
        <v>62</v>
      </c>
      <c r="D203" s="59">
        <f t="shared" ref="D203:AN203" si="303">+D204</f>
        <v>0</v>
      </c>
      <c r="E203" s="59">
        <f t="shared" si="303"/>
        <v>0</v>
      </c>
      <c r="F203" s="59">
        <f t="shared" si="303"/>
        <v>0</v>
      </c>
      <c r="G203" s="59">
        <f t="shared" si="303"/>
        <v>0</v>
      </c>
      <c r="H203" s="59">
        <f t="shared" si="303"/>
        <v>0</v>
      </c>
      <c r="I203" s="59">
        <f t="shared" si="303"/>
        <v>0</v>
      </c>
      <c r="J203" s="59">
        <f t="shared" si="303"/>
        <v>0</v>
      </c>
      <c r="K203" s="59">
        <f t="shared" si="303"/>
        <v>0</v>
      </c>
      <c r="L203" s="59">
        <f t="shared" si="303"/>
        <v>0</v>
      </c>
      <c r="M203" s="59">
        <f t="shared" si="303"/>
        <v>0</v>
      </c>
      <c r="N203" s="59">
        <f t="shared" si="303"/>
        <v>0</v>
      </c>
      <c r="O203" s="59">
        <f t="shared" si="303"/>
        <v>0</v>
      </c>
      <c r="P203" s="59">
        <f t="shared" si="303"/>
        <v>0</v>
      </c>
      <c r="Q203" s="59">
        <f t="shared" si="303"/>
        <v>0</v>
      </c>
      <c r="R203" s="59">
        <f t="shared" si="303"/>
        <v>0</v>
      </c>
      <c r="S203" s="59">
        <f t="shared" si="303"/>
        <v>0</v>
      </c>
      <c r="T203" s="59">
        <f t="shared" si="303"/>
        <v>0</v>
      </c>
      <c r="U203" s="59">
        <f t="shared" si="303"/>
        <v>0</v>
      </c>
      <c r="V203" s="59">
        <f t="shared" si="303"/>
        <v>0</v>
      </c>
      <c r="W203" s="59">
        <f t="shared" si="303"/>
        <v>0</v>
      </c>
      <c r="X203" s="59">
        <f t="shared" si="303"/>
        <v>0</v>
      </c>
      <c r="Y203" s="59">
        <f t="shared" si="303"/>
        <v>0</v>
      </c>
      <c r="Z203" s="59">
        <f t="shared" si="303"/>
        <v>0</v>
      </c>
      <c r="AA203" s="59">
        <f t="shared" si="303"/>
        <v>0</v>
      </c>
      <c r="AB203" s="59">
        <f t="shared" si="303"/>
        <v>0</v>
      </c>
      <c r="AC203" s="76">
        <f t="shared" si="239"/>
        <v>0</v>
      </c>
      <c r="AD203" s="76">
        <f t="shared" si="240"/>
        <v>0</v>
      </c>
      <c r="AE203" s="76">
        <f t="shared" si="241"/>
        <v>0</v>
      </c>
      <c r="AF203" s="59">
        <f t="shared" si="242"/>
        <v>0</v>
      </c>
      <c r="AG203" s="59">
        <f t="shared" si="243"/>
        <v>0</v>
      </c>
      <c r="AH203" s="59">
        <f t="shared" si="244"/>
        <v>0</v>
      </c>
      <c r="AI203" s="59">
        <f t="shared" si="245"/>
        <v>0</v>
      </c>
      <c r="AJ203" s="59">
        <f t="shared" si="246"/>
        <v>0</v>
      </c>
      <c r="AK203" s="76">
        <f t="shared" si="247"/>
        <v>0</v>
      </c>
      <c r="AL203" s="59">
        <f t="shared" si="303"/>
        <v>0</v>
      </c>
      <c r="AM203" s="59">
        <f t="shared" si="303"/>
        <v>0</v>
      </c>
      <c r="AN203" s="66">
        <f t="shared" si="303"/>
        <v>0</v>
      </c>
      <c r="AO203" s="62"/>
    </row>
    <row r="204" spans="1:41" ht="48" customHeight="1" x14ac:dyDescent="0.15">
      <c r="A204" s="58">
        <v>4851</v>
      </c>
      <c r="B204" s="48" t="s">
        <v>238</v>
      </c>
      <c r="C204" s="64" t="s">
        <v>62</v>
      </c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76">
        <f t="shared" si="239"/>
        <v>0</v>
      </c>
      <c r="AD204" s="76">
        <f t="shared" si="240"/>
        <v>0</v>
      </c>
      <c r="AE204" s="76">
        <f t="shared" si="241"/>
        <v>0</v>
      </c>
      <c r="AF204" s="59">
        <f t="shared" si="242"/>
        <v>0</v>
      </c>
      <c r="AG204" s="59">
        <f t="shared" si="243"/>
        <v>0</v>
      </c>
      <c r="AH204" s="59">
        <f t="shared" si="244"/>
        <v>0</v>
      </c>
      <c r="AI204" s="59">
        <f t="shared" si="245"/>
        <v>0</v>
      </c>
      <c r="AJ204" s="59">
        <f t="shared" si="246"/>
        <v>0</v>
      </c>
      <c r="AK204" s="76">
        <f t="shared" si="247"/>
        <v>0</v>
      </c>
      <c r="AL204" s="59"/>
      <c r="AM204" s="59"/>
      <c r="AN204" s="66"/>
      <c r="AO204" s="62"/>
    </row>
    <row r="205" spans="1:41" x14ac:dyDescent="0.15">
      <c r="A205" s="58">
        <v>0</v>
      </c>
      <c r="B205" s="48" t="s">
        <v>239</v>
      </c>
      <c r="C205" s="64" t="s">
        <v>62</v>
      </c>
      <c r="D205" s="59">
        <f t="shared" ref="D205:AN205" si="304">+D206</f>
        <v>0</v>
      </c>
      <c r="E205" s="59">
        <f t="shared" si="304"/>
        <v>0</v>
      </c>
      <c r="F205" s="59">
        <f t="shared" si="304"/>
        <v>0</v>
      </c>
      <c r="G205" s="59">
        <f t="shared" si="304"/>
        <v>0</v>
      </c>
      <c r="H205" s="59">
        <f t="shared" si="304"/>
        <v>0</v>
      </c>
      <c r="I205" s="59">
        <f t="shared" si="304"/>
        <v>0</v>
      </c>
      <c r="J205" s="59">
        <f t="shared" si="304"/>
        <v>0</v>
      </c>
      <c r="K205" s="59">
        <f t="shared" si="304"/>
        <v>0</v>
      </c>
      <c r="L205" s="59">
        <f t="shared" si="304"/>
        <v>0</v>
      </c>
      <c r="M205" s="59">
        <f t="shared" si="304"/>
        <v>0</v>
      </c>
      <c r="N205" s="59">
        <f t="shared" si="304"/>
        <v>0</v>
      </c>
      <c r="O205" s="59">
        <f>+O206</f>
        <v>0</v>
      </c>
      <c r="P205" s="59">
        <f t="shared" si="304"/>
        <v>0</v>
      </c>
      <c r="Q205" s="59">
        <f t="shared" si="304"/>
        <v>0</v>
      </c>
      <c r="R205" s="59">
        <f t="shared" si="304"/>
        <v>0</v>
      </c>
      <c r="S205" s="59">
        <f>+S206</f>
        <v>0</v>
      </c>
      <c r="T205" s="59">
        <f t="shared" si="304"/>
        <v>0</v>
      </c>
      <c r="U205" s="59">
        <f t="shared" si="304"/>
        <v>0</v>
      </c>
      <c r="V205" s="59">
        <f t="shared" si="304"/>
        <v>0</v>
      </c>
      <c r="W205" s="59">
        <f>+W206</f>
        <v>0</v>
      </c>
      <c r="X205" s="59">
        <f t="shared" si="304"/>
        <v>0</v>
      </c>
      <c r="Y205" s="59">
        <f t="shared" si="304"/>
        <v>0</v>
      </c>
      <c r="Z205" s="59">
        <f t="shared" si="304"/>
        <v>0</v>
      </c>
      <c r="AA205" s="59">
        <f t="shared" si="304"/>
        <v>0</v>
      </c>
      <c r="AB205" s="59">
        <f t="shared" si="304"/>
        <v>0</v>
      </c>
      <c r="AC205" s="76">
        <f t="shared" si="239"/>
        <v>0</v>
      </c>
      <c r="AD205" s="76">
        <f t="shared" si="240"/>
        <v>0</v>
      </c>
      <c r="AE205" s="76">
        <f t="shared" si="241"/>
        <v>0</v>
      </c>
      <c r="AF205" s="59">
        <f t="shared" si="242"/>
        <v>0</v>
      </c>
      <c r="AG205" s="59">
        <f t="shared" si="243"/>
        <v>0</v>
      </c>
      <c r="AH205" s="59">
        <f t="shared" si="244"/>
        <v>0</v>
      </c>
      <c r="AI205" s="59">
        <f t="shared" si="245"/>
        <v>0</v>
      </c>
      <c r="AJ205" s="59">
        <f t="shared" si="246"/>
        <v>0</v>
      </c>
      <c r="AK205" s="76">
        <f t="shared" si="247"/>
        <v>0</v>
      </c>
      <c r="AL205" s="59">
        <f t="shared" si="304"/>
        <v>0</v>
      </c>
      <c r="AM205" s="59">
        <f t="shared" si="304"/>
        <v>0</v>
      </c>
      <c r="AN205" s="66">
        <f t="shared" si="304"/>
        <v>0</v>
      </c>
      <c r="AO205" s="62"/>
    </row>
    <row r="206" spans="1:41" x14ac:dyDescent="0.15">
      <c r="A206" s="58">
        <v>4861</v>
      </c>
      <c r="B206" s="48" t="s">
        <v>240</v>
      </c>
      <c r="C206" s="64" t="s">
        <v>62</v>
      </c>
      <c r="D206" s="59"/>
      <c r="E206" s="59"/>
      <c r="F206" s="59"/>
      <c r="G206" s="59"/>
      <c r="H206" s="59"/>
      <c r="I206" s="59"/>
      <c r="J206" s="59"/>
      <c r="K206" s="59"/>
      <c r="L206" s="59"/>
      <c r="M206" s="59"/>
      <c r="N206" s="59">
        <f t="shared" ref="N206" si="305">P206*0.5</f>
        <v>0</v>
      </c>
      <c r="O206" s="59">
        <f t="shared" ref="O206" si="306">P206-N206</f>
        <v>0</v>
      </c>
      <c r="P206" s="59"/>
      <c r="Q206" s="59"/>
      <c r="R206" s="59">
        <f t="shared" ref="R206" si="307">T206*0.5</f>
        <v>0</v>
      </c>
      <c r="S206" s="59">
        <f t="shared" ref="S206" si="308">T206-R206</f>
        <v>0</v>
      </c>
      <c r="T206" s="59"/>
      <c r="U206" s="59"/>
      <c r="V206" s="59">
        <f t="shared" ref="V206" si="309">X206*0.5</f>
        <v>0</v>
      </c>
      <c r="W206" s="59">
        <f t="shared" ref="W206" si="310">X206-V206</f>
        <v>0</v>
      </c>
      <c r="X206" s="59"/>
      <c r="Y206" s="59"/>
      <c r="Z206" s="59"/>
      <c r="AA206" s="59"/>
      <c r="AB206" s="59"/>
      <c r="AC206" s="76">
        <f t="shared" si="239"/>
        <v>0</v>
      </c>
      <c r="AD206" s="76">
        <f t="shared" si="240"/>
        <v>0</v>
      </c>
      <c r="AE206" s="76">
        <f t="shared" si="241"/>
        <v>0</v>
      </c>
      <c r="AF206" s="59">
        <f t="shared" si="242"/>
        <v>0</v>
      </c>
      <c r="AG206" s="59">
        <f t="shared" si="243"/>
        <v>0</v>
      </c>
      <c r="AH206" s="59">
        <f t="shared" si="244"/>
        <v>0</v>
      </c>
      <c r="AI206" s="59">
        <f t="shared" si="245"/>
        <v>0</v>
      </c>
      <c r="AJ206" s="59">
        <f t="shared" si="246"/>
        <v>0</v>
      </c>
      <c r="AK206" s="76">
        <f t="shared" si="247"/>
        <v>0</v>
      </c>
      <c r="AL206" s="59"/>
      <c r="AM206" s="59"/>
      <c r="AN206" s="66"/>
      <c r="AO206" s="62"/>
    </row>
    <row r="207" spans="1:41" x14ac:dyDescent="0.15">
      <c r="A207" s="58">
        <v>0</v>
      </c>
      <c r="B207" s="48" t="s">
        <v>241</v>
      </c>
      <c r="C207" s="64" t="s">
        <v>62</v>
      </c>
      <c r="D207" s="59">
        <f t="shared" ref="D207:AN207" si="311">+D208</f>
        <v>0</v>
      </c>
      <c r="E207" s="59">
        <f t="shared" si="311"/>
        <v>0</v>
      </c>
      <c r="F207" s="59">
        <f t="shared" si="311"/>
        <v>0</v>
      </c>
      <c r="G207" s="59">
        <f t="shared" si="311"/>
        <v>0</v>
      </c>
      <c r="H207" s="59">
        <f t="shared" si="311"/>
        <v>0</v>
      </c>
      <c r="I207" s="59">
        <f t="shared" si="311"/>
        <v>0</v>
      </c>
      <c r="J207" s="59">
        <f t="shared" si="311"/>
        <v>0</v>
      </c>
      <c r="K207" s="59">
        <f t="shared" si="311"/>
        <v>0</v>
      </c>
      <c r="L207" s="59">
        <f t="shared" si="311"/>
        <v>0</v>
      </c>
      <c r="M207" s="59">
        <f t="shared" si="311"/>
        <v>0</v>
      </c>
      <c r="N207" s="59">
        <f t="shared" si="311"/>
        <v>0</v>
      </c>
      <c r="O207" s="59">
        <f t="shared" si="311"/>
        <v>0</v>
      </c>
      <c r="P207" s="59">
        <f t="shared" si="311"/>
        <v>0</v>
      </c>
      <c r="Q207" s="59">
        <f t="shared" si="311"/>
        <v>0</v>
      </c>
      <c r="R207" s="59">
        <f t="shared" si="311"/>
        <v>0</v>
      </c>
      <c r="S207" s="59">
        <f t="shared" si="311"/>
        <v>0</v>
      </c>
      <c r="T207" s="59">
        <f t="shared" si="311"/>
        <v>0</v>
      </c>
      <c r="U207" s="59">
        <f t="shared" si="311"/>
        <v>0</v>
      </c>
      <c r="V207" s="59">
        <f t="shared" si="311"/>
        <v>0</v>
      </c>
      <c r="W207" s="59">
        <f t="shared" si="311"/>
        <v>0</v>
      </c>
      <c r="X207" s="59">
        <f t="shared" si="311"/>
        <v>0</v>
      </c>
      <c r="Y207" s="59">
        <f t="shared" si="311"/>
        <v>0</v>
      </c>
      <c r="Z207" s="59">
        <f t="shared" si="311"/>
        <v>0</v>
      </c>
      <c r="AA207" s="59">
        <f t="shared" si="311"/>
        <v>0</v>
      </c>
      <c r="AB207" s="59">
        <f t="shared" si="311"/>
        <v>0</v>
      </c>
      <c r="AC207" s="76">
        <f t="shared" si="239"/>
        <v>0</v>
      </c>
      <c r="AD207" s="76">
        <f t="shared" si="240"/>
        <v>0</v>
      </c>
      <c r="AE207" s="76">
        <f t="shared" si="241"/>
        <v>0</v>
      </c>
      <c r="AF207" s="59">
        <f t="shared" si="242"/>
        <v>0</v>
      </c>
      <c r="AG207" s="59">
        <f t="shared" si="243"/>
        <v>0</v>
      </c>
      <c r="AH207" s="59">
        <f t="shared" si="244"/>
        <v>0</v>
      </c>
      <c r="AI207" s="59">
        <f t="shared" si="245"/>
        <v>0</v>
      </c>
      <c r="AJ207" s="59">
        <f t="shared" si="246"/>
        <v>0</v>
      </c>
      <c r="AK207" s="76">
        <f t="shared" si="247"/>
        <v>0</v>
      </c>
      <c r="AL207" s="59">
        <f t="shared" si="311"/>
        <v>0</v>
      </c>
      <c r="AM207" s="59">
        <f t="shared" si="311"/>
        <v>0</v>
      </c>
      <c r="AN207" s="66">
        <f t="shared" si="311"/>
        <v>0</v>
      </c>
      <c r="AO207" s="62"/>
    </row>
    <row r="208" spans="1:41" ht="17.25" customHeight="1" x14ac:dyDescent="0.15">
      <c r="A208" s="58">
        <v>4891</v>
      </c>
      <c r="B208" s="48" t="s">
        <v>242</v>
      </c>
      <c r="C208" s="64" t="s">
        <v>62</v>
      </c>
      <c r="D208" s="59"/>
      <c r="E208" s="59"/>
      <c r="F208" s="59"/>
      <c r="G208" s="59"/>
      <c r="H208" s="59"/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  <c r="T208" s="59"/>
      <c r="U208" s="59"/>
      <c r="V208" s="59"/>
      <c r="W208" s="59"/>
      <c r="X208" s="59"/>
      <c r="Y208" s="59"/>
      <c r="Z208" s="59"/>
      <c r="AA208" s="59"/>
      <c r="AB208" s="59"/>
      <c r="AC208" s="76">
        <f t="shared" si="239"/>
        <v>0</v>
      </c>
      <c r="AD208" s="76">
        <f t="shared" si="240"/>
        <v>0</v>
      </c>
      <c r="AE208" s="76">
        <f t="shared" si="241"/>
        <v>0</v>
      </c>
      <c r="AF208" s="59">
        <f t="shared" si="242"/>
        <v>0</v>
      </c>
      <c r="AG208" s="59">
        <f t="shared" si="243"/>
        <v>0</v>
      </c>
      <c r="AH208" s="59">
        <f t="shared" si="244"/>
        <v>0</v>
      </c>
      <c r="AI208" s="59">
        <f t="shared" si="245"/>
        <v>0</v>
      </c>
      <c r="AJ208" s="59">
        <f t="shared" si="246"/>
        <v>0</v>
      </c>
      <c r="AK208" s="76">
        <f t="shared" si="247"/>
        <v>0</v>
      </c>
      <c r="AL208" s="59"/>
      <c r="AM208" s="59"/>
      <c r="AN208" s="66"/>
      <c r="AO208" s="62"/>
    </row>
    <row r="209" spans="1:41" ht="33.75" customHeight="1" x14ac:dyDescent="0.15">
      <c r="A209" s="58">
        <v>0</v>
      </c>
      <c r="B209" s="48" t="s">
        <v>243</v>
      </c>
      <c r="C209" s="64" t="s">
        <v>62</v>
      </c>
      <c r="D209" s="59">
        <f t="shared" ref="D209:AM209" si="312">+D210+D225+D234+D237+D246</f>
        <v>0</v>
      </c>
      <c r="E209" s="59">
        <f t="shared" si="312"/>
        <v>0</v>
      </c>
      <c r="F209" s="59">
        <f t="shared" si="312"/>
        <v>0</v>
      </c>
      <c r="G209" s="59">
        <f t="shared" si="312"/>
        <v>0</v>
      </c>
      <c r="H209" s="59">
        <f t="shared" si="312"/>
        <v>0</v>
      </c>
      <c r="I209" s="59">
        <f t="shared" si="312"/>
        <v>0</v>
      </c>
      <c r="J209" s="59">
        <f t="shared" si="312"/>
        <v>0</v>
      </c>
      <c r="K209" s="59">
        <f t="shared" si="312"/>
        <v>0</v>
      </c>
      <c r="L209" s="59">
        <f>+L210+L225+L234+L237+L246</f>
        <v>0</v>
      </c>
      <c r="M209" s="59">
        <f t="shared" si="312"/>
        <v>0</v>
      </c>
      <c r="N209" s="59">
        <f t="shared" si="312"/>
        <v>0</v>
      </c>
      <c r="O209" s="59">
        <f t="shared" si="312"/>
        <v>0</v>
      </c>
      <c r="P209" s="59">
        <f t="shared" ref="P209" si="313">+P210+P225+P234+P237+P246</f>
        <v>0</v>
      </c>
      <c r="Q209" s="59">
        <f t="shared" si="312"/>
        <v>0</v>
      </c>
      <c r="R209" s="59">
        <f t="shared" ref="R209:T209" si="314">+R210+R225+R234+R237+R246</f>
        <v>0</v>
      </c>
      <c r="S209" s="59">
        <f t="shared" si="314"/>
        <v>0</v>
      </c>
      <c r="T209" s="59">
        <f t="shared" si="314"/>
        <v>0</v>
      </c>
      <c r="U209" s="59">
        <f t="shared" si="312"/>
        <v>0</v>
      </c>
      <c r="V209" s="59">
        <f t="shared" ref="V209:X209" si="315">+V210+V225+V234+V237+V246</f>
        <v>0</v>
      </c>
      <c r="W209" s="59">
        <f t="shared" si="315"/>
        <v>0</v>
      </c>
      <c r="X209" s="59">
        <f t="shared" si="315"/>
        <v>0</v>
      </c>
      <c r="Y209" s="59">
        <f t="shared" si="312"/>
        <v>0</v>
      </c>
      <c r="Z209" s="59">
        <f t="shared" si="312"/>
        <v>0</v>
      </c>
      <c r="AA209" s="59">
        <f t="shared" si="312"/>
        <v>0</v>
      </c>
      <c r="AB209" s="59">
        <f t="shared" si="312"/>
        <v>0</v>
      </c>
      <c r="AC209" s="76">
        <f t="shared" si="239"/>
        <v>0</v>
      </c>
      <c r="AD209" s="76">
        <f t="shared" si="240"/>
        <v>0</v>
      </c>
      <c r="AE209" s="76">
        <f t="shared" si="241"/>
        <v>0</v>
      </c>
      <c r="AF209" s="59">
        <f t="shared" si="242"/>
        <v>0</v>
      </c>
      <c r="AG209" s="59">
        <f t="shared" si="243"/>
        <v>0</v>
      </c>
      <c r="AH209" s="59">
        <f t="shared" si="244"/>
        <v>0</v>
      </c>
      <c r="AI209" s="59">
        <f t="shared" si="245"/>
        <v>0</v>
      </c>
      <c r="AJ209" s="59">
        <f t="shared" si="246"/>
        <v>0</v>
      </c>
      <c r="AK209" s="76">
        <f t="shared" si="247"/>
        <v>0</v>
      </c>
      <c r="AL209" s="59">
        <f t="shared" si="312"/>
        <v>0</v>
      </c>
      <c r="AM209" s="59">
        <f t="shared" si="312"/>
        <v>0</v>
      </c>
      <c r="AN209" s="66">
        <f>+AN210+AN225+AN234+AN237+AN246</f>
        <v>0</v>
      </c>
      <c r="AO209" s="62"/>
    </row>
    <row r="210" spans="1:41" x14ac:dyDescent="0.15">
      <c r="A210" s="58">
        <v>0</v>
      </c>
      <c r="B210" s="48" t="s">
        <v>244</v>
      </c>
      <c r="C210" s="64" t="s">
        <v>62</v>
      </c>
      <c r="D210" s="59">
        <f t="shared" ref="D210:AM210" si="316">+D211+D215+D219</f>
        <v>0</v>
      </c>
      <c r="E210" s="59">
        <f t="shared" si="316"/>
        <v>0</v>
      </c>
      <c r="F210" s="59">
        <f t="shared" si="316"/>
        <v>0</v>
      </c>
      <c r="G210" s="59">
        <f t="shared" si="316"/>
        <v>0</v>
      </c>
      <c r="H210" s="59">
        <f t="shared" si="316"/>
        <v>0</v>
      </c>
      <c r="I210" s="59">
        <f t="shared" si="316"/>
        <v>0</v>
      </c>
      <c r="J210" s="59">
        <f t="shared" si="316"/>
        <v>0</v>
      </c>
      <c r="K210" s="59">
        <f t="shared" si="316"/>
        <v>0</v>
      </c>
      <c r="L210" s="59">
        <f>+L211+L215+L219</f>
        <v>0</v>
      </c>
      <c r="M210" s="59">
        <f t="shared" si="316"/>
        <v>0</v>
      </c>
      <c r="N210" s="59">
        <f t="shared" si="316"/>
        <v>0</v>
      </c>
      <c r="O210" s="59">
        <f t="shared" si="316"/>
        <v>0</v>
      </c>
      <c r="P210" s="59">
        <f t="shared" ref="P210" si="317">+P211+P215+P219</f>
        <v>0</v>
      </c>
      <c r="Q210" s="59">
        <f t="shared" si="316"/>
        <v>0</v>
      </c>
      <c r="R210" s="59">
        <f t="shared" ref="R210:T210" si="318">+R211+R215+R219</f>
        <v>0</v>
      </c>
      <c r="S210" s="59">
        <f t="shared" si="318"/>
        <v>0</v>
      </c>
      <c r="T210" s="59">
        <f t="shared" si="318"/>
        <v>0</v>
      </c>
      <c r="U210" s="59">
        <f t="shared" si="316"/>
        <v>0</v>
      </c>
      <c r="V210" s="59">
        <f t="shared" ref="V210:X210" si="319">+V211+V215+V219</f>
        <v>0</v>
      </c>
      <c r="W210" s="59">
        <f t="shared" si="319"/>
        <v>0</v>
      </c>
      <c r="X210" s="59">
        <f t="shared" si="319"/>
        <v>0</v>
      </c>
      <c r="Y210" s="59">
        <f t="shared" si="316"/>
        <v>0</v>
      </c>
      <c r="Z210" s="59">
        <f t="shared" si="316"/>
        <v>0</v>
      </c>
      <c r="AA210" s="59">
        <f t="shared" si="316"/>
        <v>0</v>
      </c>
      <c r="AB210" s="59">
        <f t="shared" si="316"/>
        <v>0</v>
      </c>
      <c r="AC210" s="76">
        <f t="shared" si="239"/>
        <v>0</v>
      </c>
      <c r="AD210" s="76">
        <f t="shared" si="240"/>
        <v>0</v>
      </c>
      <c r="AE210" s="76">
        <f t="shared" si="241"/>
        <v>0</v>
      </c>
      <c r="AF210" s="59">
        <f t="shared" si="242"/>
        <v>0</v>
      </c>
      <c r="AG210" s="59">
        <f t="shared" si="243"/>
        <v>0</v>
      </c>
      <c r="AH210" s="59">
        <f t="shared" si="244"/>
        <v>0</v>
      </c>
      <c r="AI210" s="59">
        <f t="shared" si="245"/>
        <v>0</v>
      </c>
      <c r="AJ210" s="59">
        <f t="shared" si="246"/>
        <v>0</v>
      </c>
      <c r="AK210" s="76">
        <f t="shared" si="247"/>
        <v>0</v>
      </c>
      <c r="AL210" s="59">
        <f t="shared" si="316"/>
        <v>0</v>
      </c>
      <c r="AM210" s="59">
        <f t="shared" si="316"/>
        <v>0</v>
      </c>
      <c r="AN210" s="66">
        <f>+AN211+AN215+AN219</f>
        <v>0</v>
      </c>
      <c r="AO210" s="62"/>
    </row>
    <row r="211" spans="1:41" x14ac:dyDescent="0.15">
      <c r="A211" s="58">
        <v>0</v>
      </c>
      <c r="B211" s="48" t="s">
        <v>245</v>
      </c>
      <c r="C211" s="64" t="s">
        <v>62</v>
      </c>
      <c r="D211" s="59">
        <f t="shared" ref="D211:AM211" si="320">+D212+D213+D214</f>
        <v>0</v>
      </c>
      <c r="E211" s="59">
        <f t="shared" si="320"/>
        <v>0</v>
      </c>
      <c r="F211" s="59">
        <f t="shared" si="320"/>
        <v>0</v>
      </c>
      <c r="G211" s="59">
        <f t="shared" si="320"/>
        <v>0</v>
      </c>
      <c r="H211" s="59">
        <f t="shared" si="320"/>
        <v>0</v>
      </c>
      <c r="I211" s="59">
        <f t="shared" si="320"/>
        <v>0</v>
      </c>
      <c r="J211" s="59">
        <f t="shared" si="320"/>
        <v>0</v>
      </c>
      <c r="K211" s="59">
        <f t="shared" si="320"/>
        <v>0</v>
      </c>
      <c r="L211" s="59">
        <f>+L212+L213+L214</f>
        <v>0</v>
      </c>
      <c r="M211" s="59">
        <f t="shared" si="320"/>
        <v>0</v>
      </c>
      <c r="N211" s="59">
        <f t="shared" si="320"/>
        <v>0</v>
      </c>
      <c r="O211" s="59">
        <f t="shared" si="320"/>
        <v>0</v>
      </c>
      <c r="P211" s="59">
        <f t="shared" ref="P211" si="321">+P212+P213+P214</f>
        <v>0</v>
      </c>
      <c r="Q211" s="59">
        <f t="shared" si="320"/>
        <v>0</v>
      </c>
      <c r="R211" s="59">
        <f t="shared" ref="R211:T211" si="322">+R212+R213+R214</f>
        <v>0</v>
      </c>
      <c r="S211" s="59">
        <f t="shared" si="322"/>
        <v>0</v>
      </c>
      <c r="T211" s="59">
        <f t="shared" si="322"/>
        <v>0</v>
      </c>
      <c r="U211" s="59">
        <f t="shared" si="320"/>
        <v>0</v>
      </c>
      <c r="V211" s="59">
        <f t="shared" ref="V211:X211" si="323">+V212+V213+V214</f>
        <v>0</v>
      </c>
      <c r="W211" s="59">
        <f t="shared" si="323"/>
        <v>0</v>
      </c>
      <c r="X211" s="59">
        <f t="shared" si="323"/>
        <v>0</v>
      </c>
      <c r="Y211" s="59">
        <f t="shared" si="320"/>
        <v>0</v>
      </c>
      <c r="Z211" s="59">
        <f t="shared" si="320"/>
        <v>0</v>
      </c>
      <c r="AA211" s="59">
        <f t="shared" si="320"/>
        <v>0</v>
      </c>
      <c r="AB211" s="59">
        <f t="shared" si="320"/>
        <v>0</v>
      </c>
      <c r="AC211" s="76">
        <f t="shared" si="239"/>
        <v>0</v>
      </c>
      <c r="AD211" s="76">
        <f t="shared" si="240"/>
        <v>0</v>
      </c>
      <c r="AE211" s="76">
        <f t="shared" si="241"/>
        <v>0</v>
      </c>
      <c r="AF211" s="59">
        <f t="shared" si="242"/>
        <v>0</v>
      </c>
      <c r="AG211" s="59">
        <f t="shared" si="243"/>
        <v>0</v>
      </c>
      <c r="AH211" s="59">
        <f t="shared" si="244"/>
        <v>0</v>
      </c>
      <c r="AI211" s="59">
        <f t="shared" si="245"/>
        <v>0</v>
      </c>
      <c r="AJ211" s="59">
        <f t="shared" si="246"/>
        <v>0</v>
      </c>
      <c r="AK211" s="76">
        <f t="shared" si="247"/>
        <v>0</v>
      </c>
      <c r="AL211" s="59">
        <f t="shared" si="320"/>
        <v>0</v>
      </c>
      <c r="AM211" s="59">
        <f t="shared" si="320"/>
        <v>0</v>
      </c>
      <c r="AN211" s="66">
        <f>+AN212+AN213+AN214</f>
        <v>0</v>
      </c>
      <c r="AO211" s="62"/>
    </row>
    <row r="212" spans="1:41" ht="21" x14ac:dyDescent="0.15">
      <c r="A212" s="58">
        <v>5111</v>
      </c>
      <c r="B212" s="48" t="s">
        <v>246</v>
      </c>
      <c r="C212" s="64" t="s">
        <v>62</v>
      </c>
      <c r="D212" s="59"/>
      <c r="E212" s="59"/>
      <c r="F212" s="59"/>
      <c r="G212" s="59"/>
      <c r="H212" s="59"/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  <c r="T212" s="59"/>
      <c r="U212" s="59"/>
      <c r="V212" s="59"/>
      <c r="W212" s="59"/>
      <c r="X212" s="59"/>
      <c r="Y212" s="59"/>
      <c r="Z212" s="59"/>
      <c r="AA212" s="59"/>
      <c r="AB212" s="59"/>
      <c r="AC212" s="76">
        <f t="shared" si="239"/>
        <v>0</v>
      </c>
      <c r="AD212" s="76">
        <f t="shared" si="240"/>
        <v>0</v>
      </c>
      <c r="AE212" s="76">
        <f t="shared" si="241"/>
        <v>0</v>
      </c>
      <c r="AF212" s="59">
        <f t="shared" si="242"/>
        <v>0</v>
      </c>
      <c r="AG212" s="59">
        <f t="shared" si="243"/>
        <v>0</v>
      </c>
      <c r="AH212" s="59">
        <f t="shared" si="244"/>
        <v>0</v>
      </c>
      <c r="AI212" s="59">
        <f t="shared" si="245"/>
        <v>0</v>
      </c>
      <c r="AJ212" s="59">
        <f t="shared" si="246"/>
        <v>0</v>
      </c>
      <c r="AK212" s="76">
        <f t="shared" si="247"/>
        <v>0</v>
      </c>
      <c r="AL212" s="59"/>
      <c r="AM212" s="59"/>
      <c r="AN212" s="66"/>
      <c r="AO212" s="62"/>
    </row>
    <row r="213" spans="1:41" ht="21" x14ac:dyDescent="0.15">
      <c r="A213" s="58">
        <v>5112</v>
      </c>
      <c r="B213" s="48" t="s">
        <v>247</v>
      </c>
      <c r="C213" s="64" t="s">
        <v>62</v>
      </c>
      <c r="D213" s="59"/>
      <c r="E213" s="59"/>
      <c r="F213" s="59"/>
      <c r="G213" s="59"/>
      <c r="H213" s="59"/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  <c r="T213" s="59"/>
      <c r="U213" s="59"/>
      <c r="V213" s="59"/>
      <c r="W213" s="59"/>
      <c r="X213" s="59"/>
      <c r="Y213" s="59"/>
      <c r="Z213" s="59"/>
      <c r="AA213" s="59"/>
      <c r="AB213" s="59"/>
      <c r="AC213" s="76">
        <f t="shared" ref="AC213:AC253" si="324">N213</f>
        <v>0</v>
      </c>
      <c r="AD213" s="76">
        <f t="shared" ref="AD213:AD253" si="325">O213</f>
        <v>0</v>
      </c>
      <c r="AE213" s="76">
        <f t="shared" ref="AE213:AE253" si="326">P213</f>
        <v>0</v>
      </c>
      <c r="AF213" s="59">
        <f t="shared" ref="AF213:AF253" si="327">AE213*0.25</f>
        <v>0</v>
      </c>
      <c r="AG213" s="59">
        <f t="shared" ref="AG213:AG253" si="328">AH213-AF213</f>
        <v>0</v>
      </c>
      <c r="AH213" s="59">
        <f t="shared" ref="AH213:AH253" si="329">AC213</f>
        <v>0</v>
      </c>
      <c r="AI213" s="59">
        <f t="shared" ref="AI213:AI253" si="330">AE213-AJ213</f>
        <v>0</v>
      </c>
      <c r="AJ213" s="59">
        <f t="shared" ref="AJ213:AJ253" si="331">AE213*0.25</f>
        <v>0</v>
      </c>
      <c r="AK213" s="76">
        <f t="shared" ref="AK213:AK253" si="332">AJ213+AI213</f>
        <v>0</v>
      </c>
      <c r="AL213" s="59"/>
      <c r="AM213" s="59"/>
      <c r="AN213" s="66"/>
      <c r="AO213" s="62"/>
    </row>
    <row r="214" spans="1:41" ht="25.5" customHeight="1" x14ac:dyDescent="0.15">
      <c r="A214" s="58">
        <v>5113</v>
      </c>
      <c r="B214" s="48" t="s">
        <v>248</v>
      </c>
      <c r="C214" s="64" t="s">
        <v>62</v>
      </c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76">
        <f t="shared" si="324"/>
        <v>0</v>
      </c>
      <c r="AD214" s="76">
        <f t="shared" si="325"/>
        <v>0</v>
      </c>
      <c r="AE214" s="76">
        <f t="shared" si="326"/>
        <v>0</v>
      </c>
      <c r="AF214" s="59">
        <f t="shared" si="327"/>
        <v>0</v>
      </c>
      <c r="AG214" s="59">
        <f t="shared" si="328"/>
        <v>0</v>
      </c>
      <c r="AH214" s="59">
        <f t="shared" si="329"/>
        <v>0</v>
      </c>
      <c r="AI214" s="59">
        <f t="shared" si="330"/>
        <v>0</v>
      </c>
      <c r="AJ214" s="59">
        <f t="shared" si="331"/>
        <v>0</v>
      </c>
      <c r="AK214" s="76">
        <f t="shared" si="332"/>
        <v>0</v>
      </c>
      <c r="AL214" s="59"/>
      <c r="AM214" s="59"/>
      <c r="AN214" s="66"/>
      <c r="AO214" s="62"/>
    </row>
    <row r="215" spans="1:41" ht="21" x14ac:dyDescent="0.15">
      <c r="A215" s="58">
        <v>0</v>
      </c>
      <c r="B215" s="48" t="s">
        <v>249</v>
      </c>
      <c r="C215" s="64" t="s">
        <v>62</v>
      </c>
      <c r="D215" s="59">
        <f t="shared" ref="D215:AM215" si="333">+D216+D217+D218</f>
        <v>0</v>
      </c>
      <c r="E215" s="59">
        <f t="shared" si="333"/>
        <v>0</v>
      </c>
      <c r="F215" s="59">
        <f t="shared" si="333"/>
        <v>0</v>
      </c>
      <c r="G215" s="59">
        <f t="shared" si="333"/>
        <v>0</v>
      </c>
      <c r="H215" s="59">
        <f t="shared" si="333"/>
        <v>0</v>
      </c>
      <c r="I215" s="59">
        <f t="shared" si="333"/>
        <v>0</v>
      </c>
      <c r="J215" s="59">
        <f t="shared" si="333"/>
        <v>0</v>
      </c>
      <c r="K215" s="59">
        <f t="shared" si="333"/>
        <v>0</v>
      </c>
      <c r="L215" s="59">
        <f>+L216+L217+L218</f>
        <v>0</v>
      </c>
      <c r="M215" s="59">
        <f t="shared" si="333"/>
        <v>0</v>
      </c>
      <c r="N215" s="59">
        <f t="shared" si="333"/>
        <v>0</v>
      </c>
      <c r="O215" s="59">
        <f t="shared" si="333"/>
        <v>0</v>
      </c>
      <c r="P215" s="59">
        <f t="shared" ref="P215" si="334">+P216+P217+P218</f>
        <v>0</v>
      </c>
      <c r="Q215" s="59">
        <f t="shared" si="333"/>
        <v>0</v>
      </c>
      <c r="R215" s="59">
        <f t="shared" ref="R215:T215" si="335">+R216+R217+R218</f>
        <v>0</v>
      </c>
      <c r="S215" s="59">
        <f t="shared" si="335"/>
        <v>0</v>
      </c>
      <c r="T215" s="59">
        <f t="shared" si="335"/>
        <v>0</v>
      </c>
      <c r="U215" s="59">
        <f t="shared" si="333"/>
        <v>0</v>
      </c>
      <c r="V215" s="59">
        <f t="shared" ref="V215:X215" si="336">+V216+V217+V218</f>
        <v>0</v>
      </c>
      <c r="W215" s="59">
        <f t="shared" si="336"/>
        <v>0</v>
      </c>
      <c r="X215" s="59">
        <f t="shared" si="336"/>
        <v>0</v>
      </c>
      <c r="Y215" s="59">
        <f t="shared" si="333"/>
        <v>0</v>
      </c>
      <c r="Z215" s="59">
        <f t="shared" si="333"/>
        <v>0</v>
      </c>
      <c r="AA215" s="59">
        <f t="shared" si="333"/>
        <v>0</v>
      </c>
      <c r="AB215" s="59">
        <f t="shared" si="333"/>
        <v>0</v>
      </c>
      <c r="AC215" s="76">
        <f t="shared" si="324"/>
        <v>0</v>
      </c>
      <c r="AD215" s="76">
        <f t="shared" si="325"/>
        <v>0</v>
      </c>
      <c r="AE215" s="76">
        <f t="shared" si="326"/>
        <v>0</v>
      </c>
      <c r="AF215" s="59">
        <f t="shared" si="327"/>
        <v>0</v>
      </c>
      <c r="AG215" s="59">
        <f t="shared" si="328"/>
        <v>0</v>
      </c>
      <c r="AH215" s="59">
        <f t="shared" si="329"/>
        <v>0</v>
      </c>
      <c r="AI215" s="59">
        <f t="shared" si="330"/>
        <v>0</v>
      </c>
      <c r="AJ215" s="59">
        <f t="shared" si="331"/>
        <v>0</v>
      </c>
      <c r="AK215" s="76">
        <f t="shared" si="332"/>
        <v>0</v>
      </c>
      <c r="AL215" s="59">
        <f t="shared" si="333"/>
        <v>0</v>
      </c>
      <c r="AM215" s="59">
        <f t="shared" si="333"/>
        <v>0</v>
      </c>
      <c r="AN215" s="66">
        <f>+AN216+AN217+AN218</f>
        <v>0</v>
      </c>
      <c r="AO215" s="62"/>
    </row>
    <row r="216" spans="1:41" x14ac:dyDescent="0.15">
      <c r="A216" s="58">
        <v>5121</v>
      </c>
      <c r="B216" s="48" t="s">
        <v>250</v>
      </c>
      <c r="C216" s="64" t="s">
        <v>62</v>
      </c>
      <c r="D216" s="59"/>
      <c r="E216" s="59"/>
      <c r="F216" s="59"/>
      <c r="G216" s="59"/>
      <c r="H216" s="59"/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  <c r="T216" s="59"/>
      <c r="U216" s="59"/>
      <c r="V216" s="59"/>
      <c r="W216" s="59"/>
      <c r="X216" s="59"/>
      <c r="Y216" s="59"/>
      <c r="Z216" s="59"/>
      <c r="AA216" s="59"/>
      <c r="AB216" s="59"/>
      <c r="AC216" s="76">
        <f t="shared" si="324"/>
        <v>0</v>
      </c>
      <c r="AD216" s="76">
        <f t="shared" si="325"/>
        <v>0</v>
      </c>
      <c r="AE216" s="76">
        <f t="shared" si="326"/>
        <v>0</v>
      </c>
      <c r="AF216" s="59">
        <f t="shared" si="327"/>
        <v>0</v>
      </c>
      <c r="AG216" s="59">
        <f t="shared" si="328"/>
        <v>0</v>
      </c>
      <c r="AH216" s="59">
        <f t="shared" si="329"/>
        <v>0</v>
      </c>
      <c r="AI216" s="59">
        <f t="shared" si="330"/>
        <v>0</v>
      </c>
      <c r="AJ216" s="59">
        <f t="shared" si="331"/>
        <v>0</v>
      </c>
      <c r="AK216" s="76">
        <f t="shared" si="332"/>
        <v>0</v>
      </c>
      <c r="AL216" s="59"/>
      <c r="AM216" s="59"/>
      <c r="AN216" s="66"/>
      <c r="AO216" s="62"/>
    </row>
    <row r="217" spans="1:41" x14ac:dyDescent="0.15">
      <c r="A217" s="58">
        <v>5122</v>
      </c>
      <c r="B217" s="48" t="s">
        <v>251</v>
      </c>
      <c r="C217" s="64" t="s">
        <v>62</v>
      </c>
      <c r="D217" s="59"/>
      <c r="E217" s="59"/>
      <c r="F217" s="59"/>
      <c r="G217" s="59"/>
      <c r="H217" s="59"/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  <c r="T217" s="59"/>
      <c r="U217" s="59"/>
      <c r="V217" s="59"/>
      <c r="W217" s="59"/>
      <c r="X217" s="59"/>
      <c r="Y217" s="59"/>
      <c r="Z217" s="59"/>
      <c r="AA217" s="59"/>
      <c r="AB217" s="59"/>
      <c r="AC217" s="76">
        <f t="shared" si="324"/>
        <v>0</v>
      </c>
      <c r="AD217" s="76">
        <f t="shared" si="325"/>
        <v>0</v>
      </c>
      <c r="AE217" s="76">
        <f t="shared" si="326"/>
        <v>0</v>
      </c>
      <c r="AF217" s="59">
        <f t="shared" si="327"/>
        <v>0</v>
      </c>
      <c r="AG217" s="59">
        <f t="shared" si="328"/>
        <v>0</v>
      </c>
      <c r="AH217" s="59">
        <f t="shared" si="329"/>
        <v>0</v>
      </c>
      <c r="AI217" s="59">
        <f t="shared" si="330"/>
        <v>0</v>
      </c>
      <c r="AJ217" s="59">
        <f t="shared" si="331"/>
        <v>0</v>
      </c>
      <c r="AK217" s="76">
        <f t="shared" si="332"/>
        <v>0</v>
      </c>
      <c r="AL217" s="59"/>
      <c r="AM217" s="59"/>
      <c r="AN217" s="66"/>
      <c r="AO217" s="62"/>
    </row>
    <row r="218" spans="1:41" x14ac:dyDescent="0.15">
      <c r="A218" s="58">
        <v>5129</v>
      </c>
      <c r="B218" s="48" t="s">
        <v>252</v>
      </c>
      <c r="C218" s="64" t="s">
        <v>62</v>
      </c>
      <c r="D218" s="59"/>
      <c r="E218" s="59"/>
      <c r="F218" s="59"/>
      <c r="G218" s="59"/>
      <c r="H218" s="59"/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  <c r="T218" s="59"/>
      <c r="U218" s="59"/>
      <c r="V218" s="59"/>
      <c r="W218" s="59"/>
      <c r="X218" s="59"/>
      <c r="Y218" s="59"/>
      <c r="Z218" s="59"/>
      <c r="AA218" s="59"/>
      <c r="AB218" s="59"/>
      <c r="AC218" s="76">
        <f t="shared" si="324"/>
        <v>0</v>
      </c>
      <c r="AD218" s="76">
        <f t="shared" si="325"/>
        <v>0</v>
      </c>
      <c r="AE218" s="76">
        <f t="shared" si="326"/>
        <v>0</v>
      </c>
      <c r="AF218" s="59">
        <f t="shared" si="327"/>
        <v>0</v>
      </c>
      <c r="AG218" s="59">
        <f t="shared" si="328"/>
        <v>0</v>
      </c>
      <c r="AH218" s="59">
        <f t="shared" si="329"/>
        <v>0</v>
      </c>
      <c r="AI218" s="59">
        <f t="shared" si="330"/>
        <v>0</v>
      </c>
      <c r="AJ218" s="59">
        <f t="shared" si="331"/>
        <v>0</v>
      </c>
      <c r="AK218" s="76">
        <f t="shared" si="332"/>
        <v>0</v>
      </c>
      <c r="AL218" s="59"/>
      <c r="AM218" s="59"/>
      <c r="AN218" s="66"/>
      <c r="AO218" s="62"/>
    </row>
    <row r="219" spans="1:41" x14ac:dyDescent="0.15">
      <c r="A219" s="58">
        <v>0</v>
      </c>
      <c r="B219" s="48" t="s">
        <v>253</v>
      </c>
      <c r="C219" s="64" t="s">
        <v>62</v>
      </c>
      <c r="D219" s="59">
        <f t="shared" ref="D219:AM219" si="337">+D220+D221+D222+D223+D224</f>
        <v>0</v>
      </c>
      <c r="E219" s="59">
        <f t="shared" si="337"/>
        <v>0</v>
      </c>
      <c r="F219" s="59">
        <f t="shared" si="337"/>
        <v>0</v>
      </c>
      <c r="G219" s="59">
        <f t="shared" si="337"/>
        <v>0</v>
      </c>
      <c r="H219" s="59">
        <f t="shared" si="337"/>
        <v>0</v>
      </c>
      <c r="I219" s="59">
        <f t="shared" si="337"/>
        <v>0</v>
      </c>
      <c r="J219" s="59">
        <f t="shared" si="337"/>
        <v>0</v>
      </c>
      <c r="K219" s="59">
        <f t="shared" si="337"/>
        <v>0</v>
      </c>
      <c r="L219" s="59">
        <f>+L220+L221+L222+L223+L224</f>
        <v>0</v>
      </c>
      <c r="M219" s="59">
        <f t="shared" si="337"/>
        <v>0</v>
      </c>
      <c r="N219" s="59">
        <f t="shared" si="337"/>
        <v>0</v>
      </c>
      <c r="O219" s="59">
        <f t="shared" si="337"/>
        <v>0</v>
      </c>
      <c r="P219" s="59">
        <f t="shared" ref="P219" si="338">+P220+P221+P222+P223+P224</f>
        <v>0</v>
      </c>
      <c r="Q219" s="59">
        <f t="shared" si="337"/>
        <v>0</v>
      </c>
      <c r="R219" s="59">
        <f t="shared" ref="R219:T219" si="339">+R220+R221+R222+R223+R224</f>
        <v>0</v>
      </c>
      <c r="S219" s="59">
        <f t="shared" si="339"/>
        <v>0</v>
      </c>
      <c r="T219" s="59">
        <f t="shared" si="339"/>
        <v>0</v>
      </c>
      <c r="U219" s="59">
        <f t="shared" si="337"/>
        <v>0</v>
      </c>
      <c r="V219" s="59">
        <f t="shared" ref="V219:X219" si="340">+V220+V221+V222+V223+V224</f>
        <v>0</v>
      </c>
      <c r="W219" s="59">
        <f t="shared" si="340"/>
        <v>0</v>
      </c>
      <c r="X219" s="59">
        <f t="shared" si="340"/>
        <v>0</v>
      </c>
      <c r="Y219" s="59">
        <f t="shared" si="337"/>
        <v>0</v>
      </c>
      <c r="Z219" s="59">
        <f t="shared" si="337"/>
        <v>0</v>
      </c>
      <c r="AA219" s="59">
        <f t="shared" si="337"/>
        <v>0</v>
      </c>
      <c r="AB219" s="59">
        <f t="shared" si="337"/>
        <v>0</v>
      </c>
      <c r="AC219" s="76">
        <f t="shared" si="324"/>
        <v>0</v>
      </c>
      <c r="AD219" s="76">
        <f t="shared" si="325"/>
        <v>0</v>
      </c>
      <c r="AE219" s="76">
        <f t="shared" si="326"/>
        <v>0</v>
      </c>
      <c r="AF219" s="59">
        <f t="shared" si="327"/>
        <v>0</v>
      </c>
      <c r="AG219" s="59">
        <f t="shared" si="328"/>
        <v>0</v>
      </c>
      <c r="AH219" s="59">
        <f t="shared" si="329"/>
        <v>0</v>
      </c>
      <c r="AI219" s="59">
        <f t="shared" si="330"/>
        <v>0</v>
      </c>
      <c r="AJ219" s="59">
        <f t="shared" si="331"/>
        <v>0</v>
      </c>
      <c r="AK219" s="76">
        <f t="shared" si="332"/>
        <v>0</v>
      </c>
      <c r="AL219" s="59">
        <f t="shared" si="337"/>
        <v>0</v>
      </c>
      <c r="AM219" s="59">
        <f t="shared" si="337"/>
        <v>0</v>
      </c>
      <c r="AN219" s="66">
        <f>+AN220+AN221+AN222+AN223+AN224</f>
        <v>0</v>
      </c>
      <c r="AO219" s="62"/>
    </row>
    <row r="220" spans="1:41" x14ac:dyDescent="0.15">
      <c r="A220" s="58">
        <v>5131</v>
      </c>
      <c r="B220" s="48" t="s">
        <v>254</v>
      </c>
      <c r="C220" s="64" t="s">
        <v>62</v>
      </c>
      <c r="D220" s="59"/>
      <c r="E220" s="59"/>
      <c r="F220" s="59"/>
      <c r="G220" s="59"/>
      <c r="H220" s="59"/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  <c r="T220" s="59"/>
      <c r="U220" s="59"/>
      <c r="V220" s="59"/>
      <c r="W220" s="59"/>
      <c r="X220" s="59"/>
      <c r="Y220" s="59"/>
      <c r="Z220" s="59"/>
      <c r="AA220" s="59"/>
      <c r="AB220" s="59"/>
      <c r="AC220" s="76">
        <f t="shared" si="324"/>
        <v>0</v>
      </c>
      <c r="AD220" s="76">
        <f t="shared" si="325"/>
        <v>0</v>
      </c>
      <c r="AE220" s="76">
        <f t="shared" si="326"/>
        <v>0</v>
      </c>
      <c r="AF220" s="59">
        <f t="shared" si="327"/>
        <v>0</v>
      </c>
      <c r="AG220" s="59">
        <f t="shared" si="328"/>
        <v>0</v>
      </c>
      <c r="AH220" s="59">
        <f t="shared" si="329"/>
        <v>0</v>
      </c>
      <c r="AI220" s="59">
        <f t="shared" si="330"/>
        <v>0</v>
      </c>
      <c r="AJ220" s="59">
        <f t="shared" si="331"/>
        <v>0</v>
      </c>
      <c r="AK220" s="76">
        <f t="shared" si="332"/>
        <v>0</v>
      </c>
      <c r="AL220" s="59"/>
      <c r="AM220" s="59"/>
      <c r="AN220" s="66"/>
      <c r="AO220" s="62"/>
    </row>
    <row r="221" spans="1:41" x14ac:dyDescent="0.15">
      <c r="A221" s="58">
        <v>5132</v>
      </c>
      <c r="B221" s="48" t="s">
        <v>255</v>
      </c>
      <c r="C221" s="64" t="s">
        <v>62</v>
      </c>
      <c r="D221" s="59"/>
      <c r="E221" s="59"/>
      <c r="F221" s="59"/>
      <c r="G221" s="59"/>
      <c r="H221" s="59"/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  <c r="T221" s="59"/>
      <c r="U221" s="59"/>
      <c r="V221" s="59"/>
      <c r="W221" s="59"/>
      <c r="X221" s="59"/>
      <c r="Y221" s="59"/>
      <c r="Z221" s="59"/>
      <c r="AA221" s="59"/>
      <c r="AB221" s="59"/>
      <c r="AC221" s="76">
        <f t="shared" si="324"/>
        <v>0</v>
      </c>
      <c r="AD221" s="76">
        <f t="shared" si="325"/>
        <v>0</v>
      </c>
      <c r="AE221" s="76">
        <f t="shared" si="326"/>
        <v>0</v>
      </c>
      <c r="AF221" s="59">
        <f t="shared" si="327"/>
        <v>0</v>
      </c>
      <c r="AG221" s="59">
        <f t="shared" si="328"/>
        <v>0</v>
      </c>
      <c r="AH221" s="59">
        <f t="shared" si="329"/>
        <v>0</v>
      </c>
      <c r="AI221" s="59">
        <f t="shared" si="330"/>
        <v>0</v>
      </c>
      <c r="AJ221" s="59">
        <f t="shared" si="331"/>
        <v>0</v>
      </c>
      <c r="AK221" s="76">
        <f t="shared" si="332"/>
        <v>0</v>
      </c>
      <c r="AL221" s="59"/>
      <c r="AM221" s="59"/>
      <c r="AN221" s="66"/>
      <c r="AO221" s="62"/>
    </row>
    <row r="222" spans="1:41" ht="21" x14ac:dyDescent="0.15">
      <c r="A222" s="58">
        <v>5133</v>
      </c>
      <c r="B222" s="48" t="s">
        <v>256</v>
      </c>
      <c r="C222" s="64" t="s">
        <v>62</v>
      </c>
      <c r="D222" s="59"/>
      <c r="E222" s="59"/>
      <c r="F222" s="59"/>
      <c r="G222" s="59"/>
      <c r="H222" s="59"/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  <c r="T222" s="59"/>
      <c r="U222" s="59"/>
      <c r="V222" s="59"/>
      <c r="W222" s="59"/>
      <c r="X222" s="59"/>
      <c r="Y222" s="59"/>
      <c r="Z222" s="59"/>
      <c r="AA222" s="59"/>
      <c r="AB222" s="59"/>
      <c r="AC222" s="76">
        <f t="shared" si="324"/>
        <v>0</v>
      </c>
      <c r="AD222" s="76">
        <f t="shared" si="325"/>
        <v>0</v>
      </c>
      <c r="AE222" s="76">
        <f t="shared" si="326"/>
        <v>0</v>
      </c>
      <c r="AF222" s="59">
        <f t="shared" si="327"/>
        <v>0</v>
      </c>
      <c r="AG222" s="59">
        <f t="shared" si="328"/>
        <v>0</v>
      </c>
      <c r="AH222" s="59">
        <f t="shared" si="329"/>
        <v>0</v>
      </c>
      <c r="AI222" s="59">
        <f t="shared" si="330"/>
        <v>0</v>
      </c>
      <c r="AJ222" s="59">
        <f t="shared" si="331"/>
        <v>0</v>
      </c>
      <c r="AK222" s="76">
        <f t="shared" si="332"/>
        <v>0</v>
      </c>
      <c r="AL222" s="59"/>
      <c r="AM222" s="59"/>
      <c r="AN222" s="66"/>
      <c r="AO222" s="62"/>
    </row>
    <row r="223" spans="1:41" ht="21" x14ac:dyDescent="0.15">
      <c r="A223" s="58">
        <v>5134</v>
      </c>
      <c r="B223" s="48" t="s">
        <v>257</v>
      </c>
      <c r="C223" s="64" t="s">
        <v>62</v>
      </c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76">
        <f t="shared" si="324"/>
        <v>0</v>
      </c>
      <c r="AD223" s="76">
        <f t="shared" si="325"/>
        <v>0</v>
      </c>
      <c r="AE223" s="76">
        <f t="shared" si="326"/>
        <v>0</v>
      </c>
      <c r="AF223" s="59">
        <f t="shared" si="327"/>
        <v>0</v>
      </c>
      <c r="AG223" s="59">
        <f t="shared" si="328"/>
        <v>0</v>
      </c>
      <c r="AH223" s="59">
        <f t="shared" si="329"/>
        <v>0</v>
      </c>
      <c r="AI223" s="59">
        <f t="shared" si="330"/>
        <v>0</v>
      </c>
      <c r="AJ223" s="59">
        <f t="shared" si="331"/>
        <v>0</v>
      </c>
      <c r="AK223" s="76">
        <f t="shared" si="332"/>
        <v>0</v>
      </c>
      <c r="AL223" s="59"/>
      <c r="AM223" s="59"/>
      <c r="AN223" s="66"/>
      <c r="AO223" s="62"/>
    </row>
    <row r="224" spans="1:41" ht="42.75" customHeight="1" x14ac:dyDescent="0.15">
      <c r="A224" s="58">
        <v>5135</v>
      </c>
      <c r="B224" s="48" t="s">
        <v>258</v>
      </c>
      <c r="C224" s="64" t="s">
        <v>62</v>
      </c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76">
        <f t="shared" si="324"/>
        <v>0</v>
      </c>
      <c r="AD224" s="76">
        <f t="shared" si="325"/>
        <v>0</v>
      </c>
      <c r="AE224" s="76">
        <f t="shared" si="326"/>
        <v>0</v>
      </c>
      <c r="AF224" s="59">
        <f t="shared" si="327"/>
        <v>0</v>
      </c>
      <c r="AG224" s="59">
        <f t="shared" si="328"/>
        <v>0</v>
      </c>
      <c r="AH224" s="59">
        <f t="shared" si="329"/>
        <v>0</v>
      </c>
      <c r="AI224" s="59">
        <f t="shared" si="330"/>
        <v>0</v>
      </c>
      <c r="AJ224" s="59">
        <f t="shared" si="331"/>
        <v>0</v>
      </c>
      <c r="AK224" s="76">
        <f t="shared" si="332"/>
        <v>0</v>
      </c>
      <c r="AL224" s="59"/>
      <c r="AM224" s="59"/>
      <c r="AN224" s="66"/>
      <c r="AO224" s="62"/>
    </row>
    <row r="225" spans="1:41" x14ac:dyDescent="0.15">
      <c r="A225" s="58">
        <v>0</v>
      </c>
      <c r="B225" s="48" t="s">
        <v>259</v>
      </c>
      <c r="C225" s="64" t="s">
        <v>62</v>
      </c>
      <c r="D225" s="59">
        <f t="shared" ref="D225:AM225" si="341">+D226+D228+D230+D232</f>
        <v>0</v>
      </c>
      <c r="E225" s="59">
        <f t="shared" si="341"/>
        <v>0</v>
      </c>
      <c r="F225" s="59">
        <f t="shared" si="341"/>
        <v>0</v>
      </c>
      <c r="G225" s="59">
        <f t="shared" si="341"/>
        <v>0</v>
      </c>
      <c r="H225" s="59">
        <f t="shared" si="341"/>
        <v>0</v>
      </c>
      <c r="I225" s="59">
        <f t="shared" si="341"/>
        <v>0</v>
      </c>
      <c r="J225" s="59">
        <f t="shared" si="341"/>
        <v>0</v>
      </c>
      <c r="K225" s="59">
        <f t="shared" si="341"/>
        <v>0</v>
      </c>
      <c r="L225" s="59">
        <f>+L226+L228+L230+L232</f>
        <v>0</v>
      </c>
      <c r="M225" s="59">
        <f t="shared" si="341"/>
        <v>0</v>
      </c>
      <c r="N225" s="59">
        <f t="shared" si="341"/>
        <v>0</v>
      </c>
      <c r="O225" s="59">
        <f t="shared" si="341"/>
        <v>0</v>
      </c>
      <c r="P225" s="59">
        <f t="shared" ref="P225" si="342">+P226+P228+P230+P232</f>
        <v>0</v>
      </c>
      <c r="Q225" s="59">
        <f t="shared" si="341"/>
        <v>0</v>
      </c>
      <c r="R225" s="59">
        <f t="shared" ref="R225:T225" si="343">+R226+R228+R230+R232</f>
        <v>0</v>
      </c>
      <c r="S225" s="59">
        <f t="shared" si="343"/>
        <v>0</v>
      </c>
      <c r="T225" s="59">
        <f t="shared" si="343"/>
        <v>0</v>
      </c>
      <c r="U225" s="59">
        <f t="shared" si="341"/>
        <v>0</v>
      </c>
      <c r="V225" s="59">
        <f t="shared" ref="V225:X225" si="344">+V226+V228+V230+V232</f>
        <v>0</v>
      </c>
      <c r="W225" s="59">
        <f t="shared" si="344"/>
        <v>0</v>
      </c>
      <c r="X225" s="59">
        <f t="shared" si="344"/>
        <v>0</v>
      </c>
      <c r="Y225" s="59">
        <f t="shared" si="341"/>
        <v>0</v>
      </c>
      <c r="Z225" s="59">
        <f t="shared" si="341"/>
        <v>0</v>
      </c>
      <c r="AA225" s="59">
        <f t="shared" si="341"/>
        <v>0</v>
      </c>
      <c r="AB225" s="59">
        <f t="shared" si="341"/>
        <v>0</v>
      </c>
      <c r="AC225" s="76">
        <f t="shared" si="324"/>
        <v>0</v>
      </c>
      <c r="AD225" s="76">
        <f t="shared" si="325"/>
        <v>0</v>
      </c>
      <c r="AE225" s="76">
        <f t="shared" si="326"/>
        <v>0</v>
      </c>
      <c r="AF225" s="59">
        <f t="shared" si="327"/>
        <v>0</v>
      </c>
      <c r="AG225" s="59">
        <f t="shared" si="328"/>
        <v>0</v>
      </c>
      <c r="AH225" s="59">
        <f t="shared" si="329"/>
        <v>0</v>
      </c>
      <c r="AI225" s="59">
        <f t="shared" si="330"/>
        <v>0</v>
      </c>
      <c r="AJ225" s="59">
        <f t="shared" si="331"/>
        <v>0</v>
      </c>
      <c r="AK225" s="76">
        <f t="shared" si="332"/>
        <v>0</v>
      </c>
      <c r="AL225" s="59">
        <f t="shared" si="341"/>
        <v>0</v>
      </c>
      <c r="AM225" s="59">
        <f t="shared" si="341"/>
        <v>0</v>
      </c>
      <c r="AN225" s="66">
        <f>+AN226+AN228+AN230+AN232</f>
        <v>0</v>
      </c>
      <c r="AO225" s="62"/>
    </row>
    <row r="226" spans="1:41" x14ac:dyDescent="0.15">
      <c r="A226" s="58">
        <v>0</v>
      </c>
      <c r="B226" s="48" t="s">
        <v>260</v>
      </c>
      <c r="C226" s="64" t="s">
        <v>62</v>
      </c>
      <c r="D226" s="59">
        <f t="shared" ref="D226:AN226" si="345">+D227</f>
        <v>0</v>
      </c>
      <c r="E226" s="59">
        <f t="shared" si="345"/>
        <v>0</v>
      </c>
      <c r="F226" s="59">
        <f t="shared" si="345"/>
        <v>0</v>
      </c>
      <c r="G226" s="59">
        <f t="shared" si="345"/>
        <v>0</v>
      </c>
      <c r="H226" s="59">
        <f t="shared" si="345"/>
        <v>0</v>
      </c>
      <c r="I226" s="59">
        <f t="shared" si="345"/>
        <v>0</v>
      </c>
      <c r="J226" s="59">
        <f t="shared" si="345"/>
        <v>0</v>
      </c>
      <c r="K226" s="59">
        <f t="shared" si="345"/>
        <v>0</v>
      </c>
      <c r="L226" s="59">
        <f t="shared" si="345"/>
        <v>0</v>
      </c>
      <c r="M226" s="59">
        <f t="shared" si="345"/>
        <v>0</v>
      </c>
      <c r="N226" s="59">
        <f t="shared" si="345"/>
        <v>0</v>
      </c>
      <c r="O226" s="59">
        <f t="shared" si="345"/>
        <v>0</v>
      </c>
      <c r="P226" s="59">
        <f t="shared" si="345"/>
        <v>0</v>
      </c>
      <c r="Q226" s="59">
        <f t="shared" si="345"/>
        <v>0</v>
      </c>
      <c r="R226" s="59">
        <f t="shared" si="345"/>
        <v>0</v>
      </c>
      <c r="S226" s="59">
        <f t="shared" si="345"/>
        <v>0</v>
      </c>
      <c r="T226" s="59">
        <f t="shared" si="345"/>
        <v>0</v>
      </c>
      <c r="U226" s="59">
        <f t="shared" si="345"/>
        <v>0</v>
      </c>
      <c r="V226" s="59">
        <f t="shared" si="345"/>
        <v>0</v>
      </c>
      <c r="W226" s="59">
        <f t="shared" si="345"/>
        <v>0</v>
      </c>
      <c r="X226" s="59">
        <f t="shared" si="345"/>
        <v>0</v>
      </c>
      <c r="Y226" s="59">
        <f t="shared" si="345"/>
        <v>0</v>
      </c>
      <c r="Z226" s="59">
        <f t="shared" si="345"/>
        <v>0</v>
      </c>
      <c r="AA226" s="59">
        <f t="shared" si="345"/>
        <v>0</v>
      </c>
      <c r="AB226" s="59">
        <f t="shared" si="345"/>
        <v>0</v>
      </c>
      <c r="AC226" s="76">
        <f t="shared" si="324"/>
        <v>0</v>
      </c>
      <c r="AD226" s="76">
        <f t="shared" si="325"/>
        <v>0</v>
      </c>
      <c r="AE226" s="76">
        <f t="shared" si="326"/>
        <v>0</v>
      </c>
      <c r="AF226" s="59">
        <f t="shared" si="327"/>
        <v>0</v>
      </c>
      <c r="AG226" s="59">
        <f t="shared" si="328"/>
        <v>0</v>
      </c>
      <c r="AH226" s="59">
        <f t="shared" si="329"/>
        <v>0</v>
      </c>
      <c r="AI226" s="59">
        <f t="shared" si="330"/>
        <v>0</v>
      </c>
      <c r="AJ226" s="59">
        <f t="shared" si="331"/>
        <v>0</v>
      </c>
      <c r="AK226" s="76">
        <f t="shared" si="332"/>
        <v>0</v>
      </c>
      <c r="AL226" s="59">
        <f t="shared" si="345"/>
        <v>0</v>
      </c>
      <c r="AM226" s="59">
        <f t="shared" si="345"/>
        <v>0</v>
      </c>
      <c r="AN226" s="66">
        <f t="shared" si="345"/>
        <v>0</v>
      </c>
      <c r="AO226" s="62"/>
    </row>
    <row r="227" spans="1:41" x14ac:dyDescent="0.15">
      <c r="A227" s="58">
        <v>5211</v>
      </c>
      <c r="B227" s="48" t="s">
        <v>261</v>
      </c>
      <c r="C227" s="64" t="s">
        <v>62</v>
      </c>
      <c r="D227" s="59"/>
      <c r="E227" s="59"/>
      <c r="F227" s="59"/>
      <c r="G227" s="59"/>
      <c r="H227" s="59"/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  <c r="T227" s="59"/>
      <c r="U227" s="59"/>
      <c r="V227" s="59"/>
      <c r="W227" s="59"/>
      <c r="X227" s="59"/>
      <c r="Y227" s="59"/>
      <c r="Z227" s="59"/>
      <c r="AA227" s="59"/>
      <c r="AB227" s="59"/>
      <c r="AC227" s="76">
        <f t="shared" si="324"/>
        <v>0</v>
      </c>
      <c r="AD227" s="76">
        <f t="shared" si="325"/>
        <v>0</v>
      </c>
      <c r="AE227" s="76">
        <f t="shared" si="326"/>
        <v>0</v>
      </c>
      <c r="AF227" s="59">
        <f t="shared" si="327"/>
        <v>0</v>
      </c>
      <c r="AG227" s="59">
        <f t="shared" si="328"/>
        <v>0</v>
      </c>
      <c r="AH227" s="59">
        <f t="shared" si="329"/>
        <v>0</v>
      </c>
      <c r="AI227" s="59">
        <f t="shared" si="330"/>
        <v>0</v>
      </c>
      <c r="AJ227" s="59">
        <f t="shared" si="331"/>
        <v>0</v>
      </c>
      <c r="AK227" s="76">
        <f t="shared" si="332"/>
        <v>0</v>
      </c>
      <c r="AL227" s="59"/>
      <c r="AM227" s="59"/>
      <c r="AN227" s="66"/>
      <c r="AO227" s="62"/>
    </row>
    <row r="228" spans="1:41" ht="21" x14ac:dyDescent="0.15">
      <c r="A228" s="58">
        <v>0</v>
      </c>
      <c r="B228" s="48" t="s">
        <v>262</v>
      </c>
      <c r="C228" s="64" t="s">
        <v>62</v>
      </c>
      <c r="D228" s="59">
        <f t="shared" ref="D228:AN228" si="346">+D229</f>
        <v>0</v>
      </c>
      <c r="E228" s="59">
        <f t="shared" si="346"/>
        <v>0</v>
      </c>
      <c r="F228" s="59">
        <f t="shared" si="346"/>
        <v>0</v>
      </c>
      <c r="G228" s="59">
        <f t="shared" si="346"/>
        <v>0</v>
      </c>
      <c r="H228" s="59">
        <f t="shared" si="346"/>
        <v>0</v>
      </c>
      <c r="I228" s="59">
        <f t="shared" si="346"/>
        <v>0</v>
      </c>
      <c r="J228" s="59">
        <f t="shared" si="346"/>
        <v>0</v>
      </c>
      <c r="K228" s="59">
        <f t="shared" si="346"/>
        <v>0</v>
      </c>
      <c r="L228" s="59">
        <f t="shared" si="346"/>
        <v>0</v>
      </c>
      <c r="M228" s="59">
        <f t="shared" si="346"/>
        <v>0</v>
      </c>
      <c r="N228" s="59">
        <f t="shared" si="346"/>
        <v>0</v>
      </c>
      <c r="O228" s="59">
        <f t="shared" si="346"/>
        <v>0</v>
      </c>
      <c r="P228" s="59">
        <f t="shared" si="346"/>
        <v>0</v>
      </c>
      <c r="Q228" s="59">
        <f t="shared" si="346"/>
        <v>0</v>
      </c>
      <c r="R228" s="59">
        <f t="shared" si="346"/>
        <v>0</v>
      </c>
      <c r="S228" s="59">
        <f t="shared" si="346"/>
        <v>0</v>
      </c>
      <c r="T228" s="59">
        <f t="shared" si="346"/>
        <v>0</v>
      </c>
      <c r="U228" s="59">
        <f t="shared" si="346"/>
        <v>0</v>
      </c>
      <c r="V228" s="59">
        <f t="shared" si="346"/>
        <v>0</v>
      </c>
      <c r="W228" s="59">
        <f t="shared" si="346"/>
        <v>0</v>
      </c>
      <c r="X228" s="59">
        <f t="shared" si="346"/>
        <v>0</v>
      </c>
      <c r="Y228" s="59">
        <f t="shared" si="346"/>
        <v>0</v>
      </c>
      <c r="Z228" s="59">
        <f t="shared" si="346"/>
        <v>0</v>
      </c>
      <c r="AA228" s="59">
        <f t="shared" si="346"/>
        <v>0</v>
      </c>
      <c r="AB228" s="59">
        <f t="shared" si="346"/>
        <v>0</v>
      </c>
      <c r="AC228" s="76">
        <f t="shared" si="324"/>
        <v>0</v>
      </c>
      <c r="AD228" s="76">
        <f t="shared" si="325"/>
        <v>0</v>
      </c>
      <c r="AE228" s="76">
        <f t="shared" si="326"/>
        <v>0</v>
      </c>
      <c r="AF228" s="59">
        <f t="shared" si="327"/>
        <v>0</v>
      </c>
      <c r="AG228" s="59">
        <f t="shared" si="328"/>
        <v>0</v>
      </c>
      <c r="AH228" s="59">
        <f t="shared" si="329"/>
        <v>0</v>
      </c>
      <c r="AI228" s="59">
        <f t="shared" si="330"/>
        <v>0</v>
      </c>
      <c r="AJ228" s="59">
        <f t="shared" si="331"/>
        <v>0</v>
      </c>
      <c r="AK228" s="76">
        <f t="shared" si="332"/>
        <v>0</v>
      </c>
      <c r="AL228" s="59">
        <f t="shared" si="346"/>
        <v>0</v>
      </c>
      <c r="AM228" s="59">
        <f t="shared" si="346"/>
        <v>0</v>
      </c>
      <c r="AN228" s="66">
        <f t="shared" si="346"/>
        <v>0</v>
      </c>
      <c r="AO228" s="62"/>
    </row>
    <row r="229" spans="1:41" x14ac:dyDescent="0.15">
      <c r="A229" s="58">
        <v>5221</v>
      </c>
      <c r="B229" s="48" t="s">
        <v>263</v>
      </c>
      <c r="C229" s="64" t="s">
        <v>62</v>
      </c>
      <c r="D229" s="59"/>
      <c r="E229" s="59"/>
      <c r="F229" s="59"/>
      <c r="G229" s="59"/>
      <c r="H229" s="59"/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  <c r="T229" s="59"/>
      <c r="U229" s="59"/>
      <c r="V229" s="59"/>
      <c r="W229" s="59"/>
      <c r="X229" s="59"/>
      <c r="Y229" s="59"/>
      <c r="Z229" s="59"/>
      <c r="AA229" s="59"/>
      <c r="AB229" s="59"/>
      <c r="AC229" s="76">
        <f t="shared" si="324"/>
        <v>0</v>
      </c>
      <c r="AD229" s="76">
        <f t="shared" si="325"/>
        <v>0</v>
      </c>
      <c r="AE229" s="76">
        <f t="shared" si="326"/>
        <v>0</v>
      </c>
      <c r="AF229" s="59">
        <f t="shared" si="327"/>
        <v>0</v>
      </c>
      <c r="AG229" s="59">
        <f t="shared" si="328"/>
        <v>0</v>
      </c>
      <c r="AH229" s="59">
        <f t="shared" si="329"/>
        <v>0</v>
      </c>
      <c r="AI229" s="59">
        <f t="shared" si="330"/>
        <v>0</v>
      </c>
      <c r="AJ229" s="59">
        <f t="shared" si="331"/>
        <v>0</v>
      </c>
      <c r="AK229" s="76">
        <f t="shared" si="332"/>
        <v>0</v>
      </c>
      <c r="AL229" s="59"/>
      <c r="AM229" s="59"/>
      <c r="AN229" s="66"/>
      <c r="AO229" s="62"/>
    </row>
    <row r="230" spans="1:41" ht="21" x14ac:dyDescent="0.15">
      <c r="A230" s="58">
        <v>0</v>
      </c>
      <c r="B230" s="48" t="s">
        <v>264</v>
      </c>
      <c r="C230" s="64" t="s">
        <v>62</v>
      </c>
      <c r="D230" s="59">
        <f t="shared" ref="D230:AN230" si="347">+D231</f>
        <v>0</v>
      </c>
      <c r="E230" s="59">
        <f t="shared" si="347"/>
        <v>0</v>
      </c>
      <c r="F230" s="59">
        <f t="shared" si="347"/>
        <v>0</v>
      </c>
      <c r="G230" s="59">
        <f t="shared" si="347"/>
        <v>0</v>
      </c>
      <c r="H230" s="59">
        <f t="shared" si="347"/>
        <v>0</v>
      </c>
      <c r="I230" s="59">
        <f t="shared" si="347"/>
        <v>0</v>
      </c>
      <c r="J230" s="59">
        <f t="shared" si="347"/>
        <v>0</v>
      </c>
      <c r="K230" s="59">
        <f t="shared" si="347"/>
        <v>0</v>
      </c>
      <c r="L230" s="59">
        <f t="shared" si="347"/>
        <v>0</v>
      </c>
      <c r="M230" s="59">
        <f t="shared" si="347"/>
        <v>0</v>
      </c>
      <c r="N230" s="59">
        <f t="shared" si="347"/>
        <v>0</v>
      </c>
      <c r="O230" s="59">
        <f t="shared" si="347"/>
        <v>0</v>
      </c>
      <c r="P230" s="59">
        <f t="shared" si="347"/>
        <v>0</v>
      </c>
      <c r="Q230" s="59">
        <f t="shared" si="347"/>
        <v>0</v>
      </c>
      <c r="R230" s="59">
        <f t="shared" si="347"/>
        <v>0</v>
      </c>
      <c r="S230" s="59">
        <f t="shared" si="347"/>
        <v>0</v>
      </c>
      <c r="T230" s="59">
        <f t="shared" si="347"/>
        <v>0</v>
      </c>
      <c r="U230" s="59">
        <f t="shared" si="347"/>
        <v>0</v>
      </c>
      <c r="V230" s="59">
        <f t="shared" si="347"/>
        <v>0</v>
      </c>
      <c r="W230" s="59">
        <f t="shared" si="347"/>
        <v>0</v>
      </c>
      <c r="X230" s="59">
        <f t="shared" si="347"/>
        <v>0</v>
      </c>
      <c r="Y230" s="59">
        <f t="shared" si="347"/>
        <v>0</v>
      </c>
      <c r="Z230" s="59">
        <f t="shared" si="347"/>
        <v>0</v>
      </c>
      <c r="AA230" s="59">
        <f t="shared" si="347"/>
        <v>0</v>
      </c>
      <c r="AB230" s="59">
        <f t="shared" si="347"/>
        <v>0</v>
      </c>
      <c r="AC230" s="76">
        <f t="shared" si="324"/>
        <v>0</v>
      </c>
      <c r="AD230" s="76">
        <f t="shared" si="325"/>
        <v>0</v>
      </c>
      <c r="AE230" s="76">
        <f t="shared" si="326"/>
        <v>0</v>
      </c>
      <c r="AF230" s="59">
        <f t="shared" si="327"/>
        <v>0</v>
      </c>
      <c r="AG230" s="59">
        <f t="shared" si="328"/>
        <v>0</v>
      </c>
      <c r="AH230" s="59">
        <f t="shared" si="329"/>
        <v>0</v>
      </c>
      <c r="AI230" s="59">
        <f t="shared" si="330"/>
        <v>0</v>
      </c>
      <c r="AJ230" s="59">
        <f t="shared" si="331"/>
        <v>0</v>
      </c>
      <c r="AK230" s="76">
        <f t="shared" si="332"/>
        <v>0</v>
      </c>
      <c r="AL230" s="59">
        <f t="shared" si="347"/>
        <v>0</v>
      </c>
      <c r="AM230" s="59">
        <f t="shared" si="347"/>
        <v>0</v>
      </c>
      <c r="AN230" s="66">
        <f t="shared" si="347"/>
        <v>0</v>
      </c>
      <c r="AO230" s="62"/>
    </row>
    <row r="231" spans="1:41" ht="21" x14ac:dyDescent="0.15">
      <c r="A231" s="58">
        <v>5231</v>
      </c>
      <c r="B231" s="48" t="s">
        <v>265</v>
      </c>
      <c r="C231" s="64" t="s">
        <v>62</v>
      </c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76">
        <f t="shared" si="324"/>
        <v>0</v>
      </c>
      <c r="AD231" s="76">
        <f t="shared" si="325"/>
        <v>0</v>
      </c>
      <c r="AE231" s="76">
        <f t="shared" si="326"/>
        <v>0</v>
      </c>
      <c r="AF231" s="59">
        <f t="shared" si="327"/>
        <v>0</v>
      </c>
      <c r="AG231" s="59">
        <f t="shared" si="328"/>
        <v>0</v>
      </c>
      <c r="AH231" s="59">
        <f t="shared" si="329"/>
        <v>0</v>
      </c>
      <c r="AI231" s="59">
        <f t="shared" si="330"/>
        <v>0</v>
      </c>
      <c r="AJ231" s="59">
        <f t="shared" si="331"/>
        <v>0</v>
      </c>
      <c r="AK231" s="76">
        <f t="shared" si="332"/>
        <v>0</v>
      </c>
      <c r="AL231" s="59"/>
      <c r="AM231" s="59"/>
      <c r="AN231" s="66"/>
      <c r="AO231" s="62"/>
    </row>
    <row r="232" spans="1:41" ht="21" x14ac:dyDescent="0.15">
      <c r="A232" s="58">
        <v>0</v>
      </c>
      <c r="B232" s="48" t="s">
        <v>266</v>
      </c>
      <c r="C232" s="64" t="s">
        <v>62</v>
      </c>
      <c r="D232" s="59">
        <f t="shared" ref="D232:AN232" si="348">+D233</f>
        <v>0</v>
      </c>
      <c r="E232" s="59">
        <f t="shared" si="348"/>
        <v>0</v>
      </c>
      <c r="F232" s="59">
        <f t="shared" si="348"/>
        <v>0</v>
      </c>
      <c r="G232" s="59">
        <f t="shared" si="348"/>
        <v>0</v>
      </c>
      <c r="H232" s="59">
        <f t="shared" si="348"/>
        <v>0</v>
      </c>
      <c r="I232" s="59">
        <f t="shared" si="348"/>
        <v>0</v>
      </c>
      <c r="J232" s="59">
        <f t="shared" si="348"/>
        <v>0</v>
      </c>
      <c r="K232" s="59">
        <f t="shared" si="348"/>
        <v>0</v>
      </c>
      <c r="L232" s="59">
        <f t="shared" si="348"/>
        <v>0</v>
      </c>
      <c r="M232" s="59">
        <f t="shared" si="348"/>
        <v>0</v>
      </c>
      <c r="N232" s="59">
        <f t="shared" si="348"/>
        <v>0</v>
      </c>
      <c r="O232" s="59">
        <f t="shared" si="348"/>
        <v>0</v>
      </c>
      <c r="P232" s="59">
        <f t="shared" si="348"/>
        <v>0</v>
      </c>
      <c r="Q232" s="59">
        <f t="shared" si="348"/>
        <v>0</v>
      </c>
      <c r="R232" s="59">
        <f t="shared" si="348"/>
        <v>0</v>
      </c>
      <c r="S232" s="59">
        <f t="shared" si="348"/>
        <v>0</v>
      </c>
      <c r="T232" s="59">
        <f t="shared" si="348"/>
        <v>0</v>
      </c>
      <c r="U232" s="59">
        <f t="shared" si="348"/>
        <v>0</v>
      </c>
      <c r="V232" s="59">
        <f t="shared" si="348"/>
        <v>0</v>
      </c>
      <c r="W232" s="59">
        <f t="shared" si="348"/>
        <v>0</v>
      </c>
      <c r="X232" s="59">
        <f t="shared" si="348"/>
        <v>0</v>
      </c>
      <c r="Y232" s="59">
        <f t="shared" si="348"/>
        <v>0</v>
      </c>
      <c r="Z232" s="59">
        <f t="shared" si="348"/>
        <v>0</v>
      </c>
      <c r="AA232" s="59">
        <f t="shared" si="348"/>
        <v>0</v>
      </c>
      <c r="AB232" s="59">
        <f t="shared" si="348"/>
        <v>0</v>
      </c>
      <c r="AC232" s="76">
        <f t="shared" si="324"/>
        <v>0</v>
      </c>
      <c r="AD232" s="76">
        <f t="shared" si="325"/>
        <v>0</v>
      </c>
      <c r="AE232" s="76">
        <f t="shared" si="326"/>
        <v>0</v>
      </c>
      <c r="AF232" s="59">
        <f t="shared" si="327"/>
        <v>0</v>
      </c>
      <c r="AG232" s="59">
        <f t="shared" si="328"/>
        <v>0</v>
      </c>
      <c r="AH232" s="59">
        <f t="shared" si="329"/>
        <v>0</v>
      </c>
      <c r="AI232" s="59">
        <f t="shared" si="330"/>
        <v>0</v>
      </c>
      <c r="AJ232" s="59">
        <f t="shared" si="331"/>
        <v>0</v>
      </c>
      <c r="AK232" s="76">
        <f t="shared" si="332"/>
        <v>0</v>
      </c>
      <c r="AL232" s="59">
        <f t="shared" si="348"/>
        <v>0</v>
      </c>
      <c r="AM232" s="59">
        <f t="shared" si="348"/>
        <v>0</v>
      </c>
      <c r="AN232" s="66">
        <f t="shared" si="348"/>
        <v>0</v>
      </c>
      <c r="AO232" s="62"/>
    </row>
    <row r="233" spans="1:41" ht="21" x14ac:dyDescent="0.15">
      <c r="A233" s="58">
        <v>5241</v>
      </c>
      <c r="B233" s="48" t="s">
        <v>267</v>
      </c>
      <c r="C233" s="64" t="s">
        <v>62</v>
      </c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76">
        <f t="shared" si="324"/>
        <v>0</v>
      </c>
      <c r="AD233" s="76">
        <f t="shared" si="325"/>
        <v>0</v>
      </c>
      <c r="AE233" s="76">
        <f t="shared" si="326"/>
        <v>0</v>
      </c>
      <c r="AF233" s="59">
        <f t="shared" si="327"/>
        <v>0</v>
      </c>
      <c r="AG233" s="59">
        <f t="shared" si="328"/>
        <v>0</v>
      </c>
      <c r="AH233" s="59">
        <f t="shared" si="329"/>
        <v>0</v>
      </c>
      <c r="AI233" s="59">
        <f t="shared" si="330"/>
        <v>0</v>
      </c>
      <c r="AJ233" s="59">
        <f t="shared" si="331"/>
        <v>0</v>
      </c>
      <c r="AK233" s="76">
        <f t="shared" si="332"/>
        <v>0</v>
      </c>
      <c r="AL233" s="59"/>
      <c r="AM233" s="59"/>
      <c r="AN233" s="66"/>
      <c r="AO233" s="62"/>
    </row>
    <row r="234" spans="1:41" x14ac:dyDescent="0.15">
      <c r="A234" s="58">
        <v>0</v>
      </c>
      <c r="B234" s="48" t="s">
        <v>268</v>
      </c>
      <c r="C234" s="64" t="s">
        <v>62</v>
      </c>
      <c r="D234" s="59">
        <f t="shared" ref="D234:V235" si="349">+D235</f>
        <v>0</v>
      </c>
      <c r="E234" s="59">
        <f t="shared" si="349"/>
        <v>0</v>
      </c>
      <c r="F234" s="59">
        <f t="shared" si="349"/>
        <v>0</v>
      </c>
      <c r="G234" s="59">
        <f t="shared" si="349"/>
        <v>0</v>
      </c>
      <c r="H234" s="59">
        <f t="shared" si="349"/>
        <v>0</v>
      </c>
      <c r="I234" s="59">
        <f t="shared" si="349"/>
        <v>0</v>
      </c>
      <c r="J234" s="59">
        <f t="shared" si="349"/>
        <v>0</v>
      </c>
      <c r="K234" s="59">
        <f t="shared" si="349"/>
        <v>0</v>
      </c>
      <c r="L234" s="59">
        <f t="shared" si="349"/>
        <v>0</v>
      </c>
      <c r="M234" s="59">
        <f t="shared" si="349"/>
        <v>0</v>
      </c>
      <c r="N234" s="59">
        <f t="shared" si="349"/>
        <v>0</v>
      </c>
      <c r="O234" s="59">
        <f t="shared" si="349"/>
        <v>0</v>
      </c>
      <c r="P234" s="59">
        <f t="shared" si="349"/>
        <v>0</v>
      </c>
      <c r="Q234" s="59">
        <f t="shared" si="349"/>
        <v>0</v>
      </c>
      <c r="R234" s="59">
        <f t="shared" si="349"/>
        <v>0</v>
      </c>
      <c r="S234" s="59">
        <f t="shared" si="349"/>
        <v>0</v>
      </c>
      <c r="T234" s="59">
        <f t="shared" si="349"/>
        <v>0</v>
      </c>
      <c r="U234" s="59">
        <f t="shared" ref="U234:AN235" si="350">+U235</f>
        <v>0</v>
      </c>
      <c r="V234" s="59">
        <f t="shared" si="349"/>
        <v>0</v>
      </c>
      <c r="W234" s="59">
        <f t="shared" ref="V234:X235" si="351">+W235</f>
        <v>0</v>
      </c>
      <c r="X234" s="59">
        <f t="shared" si="351"/>
        <v>0</v>
      </c>
      <c r="Y234" s="59">
        <f t="shared" si="350"/>
        <v>0</v>
      </c>
      <c r="Z234" s="59">
        <f t="shared" si="350"/>
        <v>0</v>
      </c>
      <c r="AA234" s="59">
        <f t="shared" si="350"/>
        <v>0</v>
      </c>
      <c r="AB234" s="59">
        <f t="shared" si="350"/>
        <v>0</v>
      </c>
      <c r="AC234" s="76">
        <f t="shared" si="324"/>
        <v>0</v>
      </c>
      <c r="AD234" s="76">
        <f t="shared" si="325"/>
        <v>0</v>
      </c>
      <c r="AE234" s="76">
        <f t="shared" si="326"/>
        <v>0</v>
      </c>
      <c r="AF234" s="59">
        <f t="shared" si="327"/>
        <v>0</v>
      </c>
      <c r="AG234" s="59">
        <f t="shared" si="328"/>
        <v>0</v>
      </c>
      <c r="AH234" s="59">
        <f t="shared" si="329"/>
        <v>0</v>
      </c>
      <c r="AI234" s="59">
        <f t="shared" si="330"/>
        <v>0</v>
      </c>
      <c r="AJ234" s="59">
        <f t="shared" si="331"/>
        <v>0</v>
      </c>
      <c r="AK234" s="76">
        <f t="shared" si="332"/>
        <v>0</v>
      </c>
      <c r="AL234" s="59">
        <f t="shared" si="350"/>
        <v>0</v>
      </c>
      <c r="AM234" s="59">
        <f t="shared" si="350"/>
        <v>0</v>
      </c>
      <c r="AN234" s="66">
        <f t="shared" si="350"/>
        <v>0</v>
      </c>
      <c r="AO234" s="62"/>
    </row>
    <row r="235" spans="1:41" x14ac:dyDescent="0.15">
      <c r="A235" s="58">
        <v>0</v>
      </c>
      <c r="B235" s="48" t="s">
        <v>269</v>
      </c>
      <c r="C235" s="64" t="s">
        <v>62</v>
      </c>
      <c r="D235" s="59">
        <f t="shared" si="349"/>
        <v>0</v>
      </c>
      <c r="E235" s="59">
        <f t="shared" si="349"/>
        <v>0</v>
      </c>
      <c r="F235" s="59">
        <f t="shared" si="349"/>
        <v>0</v>
      </c>
      <c r="G235" s="59">
        <f t="shared" si="349"/>
        <v>0</v>
      </c>
      <c r="H235" s="59">
        <f t="shared" si="349"/>
        <v>0</v>
      </c>
      <c r="I235" s="59">
        <f t="shared" si="349"/>
        <v>0</v>
      </c>
      <c r="J235" s="59">
        <f t="shared" si="349"/>
        <v>0</v>
      </c>
      <c r="K235" s="59">
        <f t="shared" si="349"/>
        <v>0</v>
      </c>
      <c r="L235" s="59">
        <f t="shared" si="349"/>
        <v>0</v>
      </c>
      <c r="M235" s="59">
        <f t="shared" si="349"/>
        <v>0</v>
      </c>
      <c r="N235" s="59">
        <f t="shared" si="349"/>
        <v>0</v>
      </c>
      <c r="O235" s="59">
        <f t="shared" si="349"/>
        <v>0</v>
      </c>
      <c r="P235" s="59">
        <f t="shared" si="349"/>
        <v>0</v>
      </c>
      <c r="Q235" s="59">
        <f t="shared" si="349"/>
        <v>0</v>
      </c>
      <c r="R235" s="59">
        <f t="shared" si="349"/>
        <v>0</v>
      </c>
      <c r="S235" s="59">
        <f t="shared" si="349"/>
        <v>0</v>
      </c>
      <c r="T235" s="59">
        <f t="shared" si="349"/>
        <v>0</v>
      </c>
      <c r="U235" s="59">
        <f t="shared" si="350"/>
        <v>0</v>
      </c>
      <c r="V235" s="59">
        <f t="shared" si="351"/>
        <v>0</v>
      </c>
      <c r="W235" s="59">
        <f t="shared" si="351"/>
        <v>0</v>
      </c>
      <c r="X235" s="59">
        <f t="shared" si="351"/>
        <v>0</v>
      </c>
      <c r="Y235" s="59">
        <f t="shared" si="350"/>
        <v>0</v>
      </c>
      <c r="Z235" s="59">
        <f t="shared" si="350"/>
        <v>0</v>
      </c>
      <c r="AA235" s="59">
        <f t="shared" si="350"/>
        <v>0</v>
      </c>
      <c r="AB235" s="59">
        <f t="shared" si="350"/>
        <v>0</v>
      </c>
      <c r="AC235" s="76">
        <f t="shared" si="324"/>
        <v>0</v>
      </c>
      <c r="AD235" s="76">
        <f t="shared" si="325"/>
        <v>0</v>
      </c>
      <c r="AE235" s="76">
        <f t="shared" si="326"/>
        <v>0</v>
      </c>
      <c r="AF235" s="59">
        <f t="shared" si="327"/>
        <v>0</v>
      </c>
      <c r="AG235" s="59">
        <f t="shared" si="328"/>
        <v>0</v>
      </c>
      <c r="AH235" s="59">
        <f t="shared" si="329"/>
        <v>0</v>
      </c>
      <c r="AI235" s="59">
        <f t="shared" si="330"/>
        <v>0</v>
      </c>
      <c r="AJ235" s="59">
        <f t="shared" si="331"/>
        <v>0</v>
      </c>
      <c r="AK235" s="76">
        <f t="shared" si="332"/>
        <v>0</v>
      </c>
      <c r="AL235" s="59">
        <f t="shared" si="350"/>
        <v>0</v>
      </c>
      <c r="AM235" s="59">
        <f t="shared" si="350"/>
        <v>0</v>
      </c>
      <c r="AN235" s="66">
        <f t="shared" si="350"/>
        <v>0</v>
      </c>
      <c r="AO235" s="62"/>
    </row>
    <row r="236" spans="1:41" x14ac:dyDescent="0.15">
      <c r="A236" s="58">
        <v>5311</v>
      </c>
      <c r="B236" s="48" t="s">
        <v>270</v>
      </c>
      <c r="C236" s="64" t="s">
        <v>62</v>
      </c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76">
        <f t="shared" si="324"/>
        <v>0</v>
      </c>
      <c r="AD236" s="76">
        <f t="shared" si="325"/>
        <v>0</v>
      </c>
      <c r="AE236" s="76">
        <f t="shared" si="326"/>
        <v>0</v>
      </c>
      <c r="AF236" s="59">
        <f t="shared" si="327"/>
        <v>0</v>
      </c>
      <c r="AG236" s="59">
        <f t="shared" si="328"/>
        <v>0</v>
      </c>
      <c r="AH236" s="59">
        <f t="shared" si="329"/>
        <v>0</v>
      </c>
      <c r="AI236" s="59">
        <f t="shared" si="330"/>
        <v>0</v>
      </c>
      <c r="AJ236" s="59">
        <f t="shared" si="331"/>
        <v>0</v>
      </c>
      <c r="AK236" s="76">
        <f t="shared" si="332"/>
        <v>0</v>
      </c>
      <c r="AL236" s="59"/>
      <c r="AM236" s="59"/>
      <c r="AN236" s="66"/>
      <c r="AO236" s="62"/>
    </row>
    <row r="237" spans="1:41" x14ac:dyDescent="0.15">
      <c r="A237" s="58">
        <v>0</v>
      </c>
      <c r="B237" s="48" t="s">
        <v>271</v>
      </c>
      <c r="C237" s="64" t="s">
        <v>62</v>
      </c>
      <c r="D237" s="59">
        <f t="shared" ref="D237:AM237" si="352">+D238+D240+D242+D244</f>
        <v>0</v>
      </c>
      <c r="E237" s="59">
        <f t="shared" si="352"/>
        <v>0</v>
      </c>
      <c r="F237" s="59">
        <f t="shared" si="352"/>
        <v>0</v>
      </c>
      <c r="G237" s="59">
        <f t="shared" si="352"/>
        <v>0</v>
      </c>
      <c r="H237" s="59">
        <f t="shared" si="352"/>
        <v>0</v>
      </c>
      <c r="I237" s="59">
        <f t="shared" si="352"/>
        <v>0</v>
      </c>
      <c r="J237" s="59">
        <f t="shared" si="352"/>
        <v>0</v>
      </c>
      <c r="K237" s="59">
        <f t="shared" si="352"/>
        <v>0</v>
      </c>
      <c r="L237" s="59">
        <f>+L238+L240+L242+L244</f>
        <v>0</v>
      </c>
      <c r="M237" s="59">
        <f t="shared" si="352"/>
        <v>0</v>
      </c>
      <c r="N237" s="59">
        <f t="shared" si="352"/>
        <v>0</v>
      </c>
      <c r="O237" s="59">
        <f t="shared" si="352"/>
        <v>0</v>
      </c>
      <c r="P237" s="59">
        <f t="shared" ref="P237" si="353">+P238+P240+P242+P244</f>
        <v>0</v>
      </c>
      <c r="Q237" s="59">
        <f t="shared" si="352"/>
        <v>0</v>
      </c>
      <c r="R237" s="59">
        <f t="shared" ref="R237:T237" si="354">+R238+R240+R242+R244</f>
        <v>0</v>
      </c>
      <c r="S237" s="59">
        <f t="shared" si="354"/>
        <v>0</v>
      </c>
      <c r="T237" s="59">
        <f t="shared" si="354"/>
        <v>0</v>
      </c>
      <c r="U237" s="59">
        <f t="shared" si="352"/>
        <v>0</v>
      </c>
      <c r="V237" s="59">
        <f t="shared" ref="V237:X237" si="355">+V238+V240+V242+V244</f>
        <v>0</v>
      </c>
      <c r="W237" s="59">
        <f t="shared" si="355"/>
        <v>0</v>
      </c>
      <c r="X237" s="59">
        <f t="shared" si="355"/>
        <v>0</v>
      </c>
      <c r="Y237" s="59">
        <f t="shared" si="352"/>
        <v>0</v>
      </c>
      <c r="Z237" s="59">
        <f t="shared" si="352"/>
        <v>0</v>
      </c>
      <c r="AA237" s="59">
        <f t="shared" si="352"/>
        <v>0</v>
      </c>
      <c r="AB237" s="59">
        <f t="shared" si="352"/>
        <v>0</v>
      </c>
      <c r="AC237" s="76">
        <f t="shared" si="324"/>
        <v>0</v>
      </c>
      <c r="AD237" s="76">
        <f t="shared" si="325"/>
        <v>0</v>
      </c>
      <c r="AE237" s="76">
        <f t="shared" si="326"/>
        <v>0</v>
      </c>
      <c r="AF237" s="59">
        <f t="shared" si="327"/>
        <v>0</v>
      </c>
      <c r="AG237" s="59">
        <f t="shared" si="328"/>
        <v>0</v>
      </c>
      <c r="AH237" s="59">
        <f t="shared" si="329"/>
        <v>0</v>
      </c>
      <c r="AI237" s="59">
        <f t="shared" si="330"/>
        <v>0</v>
      </c>
      <c r="AJ237" s="59">
        <f t="shared" si="331"/>
        <v>0</v>
      </c>
      <c r="AK237" s="76">
        <f t="shared" si="332"/>
        <v>0</v>
      </c>
      <c r="AL237" s="59">
        <f t="shared" si="352"/>
        <v>0</v>
      </c>
      <c r="AM237" s="59">
        <f t="shared" si="352"/>
        <v>0</v>
      </c>
      <c r="AN237" s="66">
        <f>+AN238+AN240+AN242+AN244</f>
        <v>0</v>
      </c>
      <c r="AO237" s="62"/>
    </row>
    <row r="238" spans="1:41" x14ac:dyDescent="0.15">
      <c r="A238" s="58">
        <v>0</v>
      </c>
      <c r="B238" s="48" t="s">
        <v>272</v>
      </c>
      <c r="C238" s="64" t="s">
        <v>62</v>
      </c>
      <c r="D238" s="59">
        <f t="shared" ref="D238:AN238" si="356">+D239</f>
        <v>0</v>
      </c>
      <c r="E238" s="59">
        <f t="shared" si="356"/>
        <v>0</v>
      </c>
      <c r="F238" s="59">
        <f t="shared" si="356"/>
        <v>0</v>
      </c>
      <c r="G238" s="59">
        <f t="shared" si="356"/>
        <v>0</v>
      </c>
      <c r="H238" s="59">
        <f t="shared" si="356"/>
        <v>0</v>
      </c>
      <c r="I238" s="59">
        <f t="shared" si="356"/>
        <v>0</v>
      </c>
      <c r="J238" s="59">
        <f t="shared" si="356"/>
        <v>0</v>
      </c>
      <c r="K238" s="59">
        <f t="shared" si="356"/>
        <v>0</v>
      </c>
      <c r="L238" s="59">
        <f t="shared" si="356"/>
        <v>0</v>
      </c>
      <c r="M238" s="59">
        <f t="shared" si="356"/>
        <v>0</v>
      </c>
      <c r="N238" s="59">
        <f t="shared" si="356"/>
        <v>0</v>
      </c>
      <c r="O238" s="59">
        <f t="shared" si="356"/>
        <v>0</v>
      </c>
      <c r="P238" s="59">
        <f t="shared" si="356"/>
        <v>0</v>
      </c>
      <c r="Q238" s="59">
        <f t="shared" si="356"/>
        <v>0</v>
      </c>
      <c r="R238" s="59">
        <f t="shared" si="356"/>
        <v>0</v>
      </c>
      <c r="S238" s="59">
        <f t="shared" si="356"/>
        <v>0</v>
      </c>
      <c r="T238" s="59">
        <f t="shared" si="356"/>
        <v>0</v>
      </c>
      <c r="U238" s="59">
        <f t="shared" si="356"/>
        <v>0</v>
      </c>
      <c r="V238" s="59">
        <f t="shared" si="356"/>
        <v>0</v>
      </c>
      <c r="W238" s="59">
        <f t="shared" si="356"/>
        <v>0</v>
      </c>
      <c r="X238" s="59">
        <f t="shared" si="356"/>
        <v>0</v>
      </c>
      <c r="Y238" s="59">
        <f t="shared" si="356"/>
        <v>0</v>
      </c>
      <c r="Z238" s="59">
        <f t="shared" si="356"/>
        <v>0</v>
      </c>
      <c r="AA238" s="59">
        <f t="shared" si="356"/>
        <v>0</v>
      </c>
      <c r="AB238" s="59">
        <f t="shared" si="356"/>
        <v>0</v>
      </c>
      <c r="AC238" s="76">
        <f t="shared" si="324"/>
        <v>0</v>
      </c>
      <c r="AD238" s="76">
        <f t="shared" si="325"/>
        <v>0</v>
      </c>
      <c r="AE238" s="76">
        <f t="shared" si="326"/>
        <v>0</v>
      </c>
      <c r="AF238" s="59">
        <f t="shared" si="327"/>
        <v>0</v>
      </c>
      <c r="AG238" s="59">
        <f t="shared" si="328"/>
        <v>0</v>
      </c>
      <c r="AH238" s="59">
        <f t="shared" si="329"/>
        <v>0</v>
      </c>
      <c r="AI238" s="59">
        <f t="shared" si="330"/>
        <v>0</v>
      </c>
      <c r="AJ238" s="59">
        <f t="shared" si="331"/>
        <v>0</v>
      </c>
      <c r="AK238" s="76">
        <f t="shared" si="332"/>
        <v>0</v>
      </c>
      <c r="AL238" s="59">
        <f t="shared" si="356"/>
        <v>0</v>
      </c>
      <c r="AM238" s="59">
        <f t="shared" si="356"/>
        <v>0</v>
      </c>
      <c r="AN238" s="66">
        <f t="shared" si="356"/>
        <v>0</v>
      </c>
      <c r="AO238" s="62"/>
    </row>
    <row r="239" spans="1:41" x14ac:dyDescent="0.15">
      <c r="A239" s="58">
        <v>5411</v>
      </c>
      <c r="B239" s="48" t="s">
        <v>273</v>
      </c>
      <c r="C239" s="64" t="s">
        <v>62</v>
      </c>
      <c r="D239" s="59"/>
      <c r="E239" s="59"/>
      <c r="F239" s="59"/>
      <c r="G239" s="59"/>
      <c r="H239" s="59"/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  <c r="T239" s="59"/>
      <c r="U239" s="59"/>
      <c r="V239" s="59"/>
      <c r="W239" s="59"/>
      <c r="X239" s="59"/>
      <c r="Y239" s="59"/>
      <c r="Z239" s="59"/>
      <c r="AA239" s="59"/>
      <c r="AB239" s="59"/>
      <c r="AC239" s="76">
        <f t="shared" si="324"/>
        <v>0</v>
      </c>
      <c r="AD239" s="76">
        <f t="shared" si="325"/>
        <v>0</v>
      </c>
      <c r="AE239" s="76">
        <f t="shared" si="326"/>
        <v>0</v>
      </c>
      <c r="AF239" s="59">
        <f t="shared" si="327"/>
        <v>0</v>
      </c>
      <c r="AG239" s="59">
        <f t="shared" si="328"/>
        <v>0</v>
      </c>
      <c r="AH239" s="59">
        <f t="shared" si="329"/>
        <v>0</v>
      </c>
      <c r="AI239" s="59">
        <f t="shared" si="330"/>
        <v>0</v>
      </c>
      <c r="AJ239" s="59">
        <f t="shared" si="331"/>
        <v>0</v>
      </c>
      <c r="AK239" s="76">
        <f t="shared" si="332"/>
        <v>0</v>
      </c>
      <c r="AL239" s="59"/>
      <c r="AM239" s="59"/>
      <c r="AN239" s="66"/>
      <c r="AO239" s="62"/>
    </row>
    <row r="240" spans="1:41" x14ac:dyDescent="0.15">
      <c r="A240" s="58">
        <v>0</v>
      </c>
      <c r="B240" s="48" t="s">
        <v>274</v>
      </c>
      <c r="C240" s="64" t="s">
        <v>62</v>
      </c>
      <c r="D240" s="59">
        <f t="shared" ref="D240:AN240" si="357">+D241</f>
        <v>0</v>
      </c>
      <c r="E240" s="59">
        <f t="shared" si="357"/>
        <v>0</v>
      </c>
      <c r="F240" s="59">
        <f t="shared" si="357"/>
        <v>0</v>
      </c>
      <c r="G240" s="59">
        <f t="shared" si="357"/>
        <v>0</v>
      </c>
      <c r="H240" s="59">
        <f t="shared" si="357"/>
        <v>0</v>
      </c>
      <c r="I240" s="59">
        <f t="shared" si="357"/>
        <v>0</v>
      </c>
      <c r="J240" s="59">
        <f t="shared" si="357"/>
        <v>0</v>
      </c>
      <c r="K240" s="59">
        <f t="shared" si="357"/>
        <v>0</v>
      </c>
      <c r="L240" s="59">
        <f t="shared" si="357"/>
        <v>0</v>
      </c>
      <c r="M240" s="59">
        <f t="shared" si="357"/>
        <v>0</v>
      </c>
      <c r="N240" s="59">
        <f t="shared" si="357"/>
        <v>0</v>
      </c>
      <c r="O240" s="59">
        <f t="shared" si="357"/>
        <v>0</v>
      </c>
      <c r="P240" s="59">
        <f t="shared" si="357"/>
        <v>0</v>
      </c>
      <c r="Q240" s="59">
        <f t="shared" si="357"/>
        <v>0</v>
      </c>
      <c r="R240" s="59">
        <f t="shared" si="357"/>
        <v>0</v>
      </c>
      <c r="S240" s="59">
        <f t="shared" si="357"/>
        <v>0</v>
      </c>
      <c r="T240" s="59">
        <f t="shared" si="357"/>
        <v>0</v>
      </c>
      <c r="U240" s="59">
        <f t="shared" si="357"/>
        <v>0</v>
      </c>
      <c r="V240" s="59">
        <f t="shared" si="357"/>
        <v>0</v>
      </c>
      <c r="W240" s="59">
        <f t="shared" si="357"/>
        <v>0</v>
      </c>
      <c r="X240" s="59">
        <f t="shared" si="357"/>
        <v>0</v>
      </c>
      <c r="Y240" s="59">
        <f t="shared" si="357"/>
        <v>0</v>
      </c>
      <c r="Z240" s="59">
        <f t="shared" si="357"/>
        <v>0</v>
      </c>
      <c r="AA240" s="59">
        <f t="shared" si="357"/>
        <v>0</v>
      </c>
      <c r="AB240" s="59">
        <f t="shared" si="357"/>
        <v>0</v>
      </c>
      <c r="AC240" s="76">
        <f t="shared" si="324"/>
        <v>0</v>
      </c>
      <c r="AD240" s="76">
        <f t="shared" si="325"/>
        <v>0</v>
      </c>
      <c r="AE240" s="76">
        <f t="shared" si="326"/>
        <v>0</v>
      </c>
      <c r="AF240" s="59">
        <f t="shared" si="327"/>
        <v>0</v>
      </c>
      <c r="AG240" s="59">
        <f t="shared" si="328"/>
        <v>0</v>
      </c>
      <c r="AH240" s="59">
        <f t="shared" si="329"/>
        <v>0</v>
      </c>
      <c r="AI240" s="59">
        <f t="shared" si="330"/>
        <v>0</v>
      </c>
      <c r="AJ240" s="59">
        <f t="shared" si="331"/>
        <v>0</v>
      </c>
      <c r="AK240" s="76">
        <f t="shared" si="332"/>
        <v>0</v>
      </c>
      <c r="AL240" s="59">
        <f t="shared" si="357"/>
        <v>0</v>
      </c>
      <c r="AM240" s="59">
        <f t="shared" si="357"/>
        <v>0</v>
      </c>
      <c r="AN240" s="66">
        <f t="shared" si="357"/>
        <v>0</v>
      </c>
      <c r="AO240" s="62"/>
    </row>
    <row r="241" spans="1:41" x14ac:dyDescent="0.15">
      <c r="A241" s="58">
        <v>5421</v>
      </c>
      <c r="B241" s="48" t="s">
        <v>275</v>
      </c>
      <c r="C241" s="64" t="s">
        <v>62</v>
      </c>
      <c r="D241" s="59"/>
      <c r="E241" s="59"/>
      <c r="F241" s="59"/>
      <c r="G241" s="59"/>
      <c r="H241" s="59"/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  <c r="T241" s="59"/>
      <c r="U241" s="59"/>
      <c r="V241" s="59"/>
      <c r="W241" s="59"/>
      <c r="X241" s="59"/>
      <c r="Y241" s="59"/>
      <c r="Z241" s="59"/>
      <c r="AA241" s="59"/>
      <c r="AB241" s="59"/>
      <c r="AC241" s="76">
        <f t="shared" si="324"/>
        <v>0</v>
      </c>
      <c r="AD241" s="76">
        <f t="shared" si="325"/>
        <v>0</v>
      </c>
      <c r="AE241" s="76">
        <f t="shared" si="326"/>
        <v>0</v>
      </c>
      <c r="AF241" s="59">
        <f t="shared" si="327"/>
        <v>0</v>
      </c>
      <c r="AG241" s="59">
        <f t="shared" si="328"/>
        <v>0</v>
      </c>
      <c r="AH241" s="59">
        <f t="shared" si="329"/>
        <v>0</v>
      </c>
      <c r="AI241" s="59">
        <f t="shared" si="330"/>
        <v>0</v>
      </c>
      <c r="AJ241" s="59">
        <f t="shared" si="331"/>
        <v>0</v>
      </c>
      <c r="AK241" s="76">
        <f t="shared" si="332"/>
        <v>0</v>
      </c>
      <c r="AL241" s="59"/>
      <c r="AM241" s="59"/>
      <c r="AN241" s="66"/>
      <c r="AO241" s="62"/>
    </row>
    <row r="242" spans="1:41" ht="21" x14ac:dyDescent="0.15">
      <c r="A242" s="58">
        <v>0</v>
      </c>
      <c r="B242" s="48" t="s">
        <v>276</v>
      </c>
      <c r="C242" s="64" t="s">
        <v>62</v>
      </c>
      <c r="D242" s="59">
        <f t="shared" ref="D242:AN242" si="358">+D243</f>
        <v>0</v>
      </c>
      <c r="E242" s="59">
        <f t="shared" si="358"/>
        <v>0</v>
      </c>
      <c r="F242" s="59">
        <f t="shared" si="358"/>
        <v>0</v>
      </c>
      <c r="G242" s="59">
        <f t="shared" si="358"/>
        <v>0</v>
      </c>
      <c r="H242" s="59">
        <f t="shared" si="358"/>
        <v>0</v>
      </c>
      <c r="I242" s="59">
        <f t="shared" si="358"/>
        <v>0</v>
      </c>
      <c r="J242" s="59">
        <f t="shared" si="358"/>
        <v>0</v>
      </c>
      <c r="K242" s="59">
        <f t="shared" si="358"/>
        <v>0</v>
      </c>
      <c r="L242" s="59">
        <f t="shared" si="358"/>
        <v>0</v>
      </c>
      <c r="M242" s="59">
        <f t="shared" si="358"/>
        <v>0</v>
      </c>
      <c r="N242" s="59">
        <f t="shared" si="358"/>
        <v>0</v>
      </c>
      <c r="O242" s="59">
        <f t="shared" si="358"/>
        <v>0</v>
      </c>
      <c r="P242" s="59">
        <f t="shared" si="358"/>
        <v>0</v>
      </c>
      <c r="Q242" s="59">
        <f t="shared" si="358"/>
        <v>0</v>
      </c>
      <c r="R242" s="59">
        <f t="shared" si="358"/>
        <v>0</v>
      </c>
      <c r="S242" s="59">
        <f t="shared" si="358"/>
        <v>0</v>
      </c>
      <c r="T242" s="59">
        <f t="shared" si="358"/>
        <v>0</v>
      </c>
      <c r="U242" s="59">
        <f t="shared" si="358"/>
        <v>0</v>
      </c>
      <c r="V242" s="59">
        <f t="shared" si="358"/>
        <v>0</v>
      </c>
      <c r="W242" s="59">
        <f t="shared" si="358"/>
        <v>0</v>
      </c>
      <c r="X242" s="59">
        <f t="shared" si="358"/>
        <v>0</v>
      </c>
      <c r="Y242" s="59">
        <f t="shared" si="358"/>
        <v>0</v>
      </c>
      <c r="Z242" s="59">
        <f t="shared" si="358"/>
        <v>0</v>
      </c>
      <c r="AA242" s="59">
        <f t="shared" si="358"/>
        <v>0</v>
      </c>
      <c r="AB242" s="59">
        <f t="shared" si="358"/>
        <v>0</v>
      </c>
      <c r="AC242" s="76">
        <f t="shared" si="324"/>
        <v>0</v>
      </c>
      <c r="AD242" s="76">
        <f t="shared" si="325"/>
        <v>0</v>
      </c>
      <c r="AE242" s="76">
        <f t="shared" si="326"/>
        <v>0</v>
      </c>
      <c r="AF242" s="59">
        <f t="shared" si="327"/>
        <v>0</v>
      </c>
      <c r="AG242" s="59">
        <f t="shared" si="328"/>
        <v>0</v>
      </c>
      <c r="AH242" s="59">
        <f t="shared" si="329"/>
        <v>0</v>
      </c>
      <c r="AI242" s="59">
        <f t="shared" si="330"/>
        <v>0</v>
      </c>
      <c r="AJ242" s="59">
        <f t="shared" si="331"/>
        <v>0</v>
      </c>
      <c r="AK242" s="76">
        <f t="shared" si="332"/>
        <v>0</v>
      </c>
      <c r="AL242" s="59">
        <f t="shared" si="358"/>
        <v>0</v>
      </c>
      <c r="AM242" s="59">
        <f t="shared" si="358"/>
        <v>0</v>
      </c>
      <c r="AN242" s="66">
        <f t="shared" si="358"/>
        <v>0</v>
      </c>
      <c r="AO242" s="62"/>
    </row>
    <row r="243" spans="1:41" ht="21" x14ac:dyDescent="0.15">
      <c r="A243" s="58">
        <v>5431</v>
      </c>
      <c r="B243" s="48" t="s">
        <v>277</v>
      </c>
      <c r="C243" s="64" t="s">
        <v>62</v>
      </c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76">
        <f t="shared" si="324"/>
        <v>0</v>
      </c>
      <c r="AD243" s="76">
        <f t="shared" si="325"/>
        <v>0</v>
      </c>
      <c r="AE243" s="76">
        <f t="shared" si="326"/>
        <v>0</v>
      </c>
      <c r="AF243" s="59">
        <f t="shared" si="327"/>
        <v>0</v>
      </c>
      <c r="AG243" s="59">
        <f t="shared" si="328"/>
        <v>0</v>
      </c>
      <c r="AH243" s="59">
        <f t="shared" si="329"/>
        <v>0</v>
      </c>
      <c r="AI243" s="59">
        <f t="shared" si="330"/>
        <v>0</v>
      </c>
      <c r="AJ243" s="59">
        <f t="shared" si="331"/>
        <v>0</v>
      </c>
      <c r="AK243" s="76">
        <f t="shared" si="332"/>
        <v>0</v>
      </c>
      <c r="AL243" s="59"/>
      <c r="AM243" s="59"/>
      <c r="AN243" s="66"/>
      <c r="AO243" s="62"/>
    </row>
    <row r="244" spans="1:41" ht="21" x14ac:dyDescent="0.15">
      <c r="A244" s="58">
        <v>0</v>
      </c>
      <c r="B244" s="48" t="s">
        <v>278</v>
      </c>
      <c r="C244" s="64" t="s">
        <v>62</v>
      </c>
      <c r="D244" s="59">
        <f t="shared" ref="D244:AN244" si="359">+D245</f>
        <v>0</v>
      </c>
      <c r="E244" s="59">
        <f t="shared" si="359"/>
        <v>0</v>
      </c>
      <c r="F244" s="59">
        <f t="shared" si="359"/>
        <v>0</v>
      </c>
      <c r="G244" s="59">
        <f t="shared" si="359"/>
        <v>0</v>
      </c>
      <c r="H244" s="59">
        <f t="shared" si="359"/>
        <v>0</v>
      </c>
      <c r="I244" s="59">
        <f t="shared" si="359"/>
        <v>0</v>
      </c>
      <c r="J244" s="59">
        <f t="shared" si="359"/>
        <v>0</v>
      </c>
      <c r="K244" s="59">
        <f t="shared" si="359"/>
        <v>0</v>
      </c>
      <c r="L244" s="59">
        <f t="shared" si="359"/>
        <v>0</v>
      </c>
      <c r="M244" s="59">
        <f t="shared" si="359"/>
        <v>0</v>
      </c>
      <c r="N244" s="59">
        <f t="shared" si="359"/>
        <v>0</v>
      </c>
      <c r="O244" s="59">
        <f t="shared" si="359"/>
        <v>0</v>
      </c>
      <c r="P244" s="59">
        <f t="shared" si="359"/>
        <v>0</v>
      </c>
      <c r="Q244" s="59">
        <f t="shared" si="359"/>
        <v>0</v>
      </c>
      <c r="R244" s="59">
        <f t="shared" si="359"/>
        <v>0</v>
      </c>
      <c r="S244" s="59">
        <f t="shared" si="359"/>
        <v>0</v>
      </c>
      <c r="T244" s="59">
        <f t="shared" si="359"/>
        <v>0</v>
      </c>
      <c r="U244" s="59">
        <f t="shared" si="359"/>
        <v>0</v>
      </c>
      <c r="V244" s="59">
        <f t="shared" si="359"/>
        <v>0</v>
      </c>
      <c r="W244" s="59">
        <f t="shared" si="359"/>
        <v>0</v>
      </c>
      <c r="X244" s="59">
        <f t="shared" si="359"/>
        <v>0</v>
      </c>
      <c r="Y244" s="59">
        <f t="shared" si="359"/>
        <v>0</v>
      </c>
      <c r="Z244" s="59">
        <f t="shared" si="359"/>
        <v>0</v>
      </c>
      <c r="AA244" s="59">
        <f t="shared" si="359"/>
        <v>0</v>
      </c>
      <c r="AB244" s="59">
        <f t="shared" si="359"/>
        <v>0</v>
      </c>
      <c r="AC244" s="76">
        <f t="shared" si="324"/>
        <v>0</v>
      </c>
      <c r="AD244" s="76">
        <f t="shared" si="325"/>
        <v>0</v>
      </c>
      <c r="AE244" s="76">
        <f t="shared" si="326"/>
        <v>0</v>
      </c>
      <c r="AF244" s="59">
        <f t="shared" si="327"/>
        <v>0</v>
      </c>
      <c r="AG244" s="59">
        <f t="shared" si="328"/>
        <v>0</v>
      </c>
      <c r="AH244" s="59">
        <f t="shared" si="329"/>
        <v>0</v>
      </c>
      <c r="AI244" s="59">
        <f t="shared" si="330"/>
        <v>0</v>
      </c>
      <c r="AJ244" s="59">
        <f t="shared" si="331"/>
        <v>0</v>
      </c>
      <c r="AK244" s="76">
        <f t="shared" si="332"/>
        <v>0</v>
      </c>
      <c r="AL244" s="59">
        <f t="shared" si="359"/>
        <v>0</v>
      </c>
      <c r="AM244" s="59">
        <f t="shared" si="359"/>
        <v>0</v>
      </c>
      <c r="AN244" s="66">
        <f t="shared" si="359"/>
        <v>0</v>
      </c>
      <c r="AO244" s="62"/>
    </row>
    <row r="245" spans="1:41" ht="21" x14ac:dyDescent="0.15">
      <c r="A245" s="58">
        <v>5441</v>
      </c>
      <c r="B245" s="48" t="s">
        <v>279</v>
      </c>
      <c r="C245" s="64" t="s">
        <v>62</v>
      </c>
      <c r="D245" s="59"/>
      <c r="E245" s="59"/>
      <c r="F245" s="59"/>
      <c r="G245" s="59"/>
      <c r="H245" s="59"/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  <c r="T245" s="59"/>
      <c r="U245" s="59"/>
      <c r="V245" s="59"/>
      <c r="W245" s="59"/>
      <c r="X245" s="59"/>
      <c r="Y245" s="59"/>
      <c r="Z245" s="59"/>
      <c r="AA245" s="59"/>
      <c r="AB245" s="59"/>
      <c r="AC245" s="76">
        <f t="shared" si="324"/>
        <v>0</v>
      </c>
      <c r="AD245" s="76">
        <f t="shared" si="325"/>
        <v>0</v>
      </c>
      <c r="AE245" s="76">
        <f t="shared" si="326"/>
        <v>0</v>
      </c>
      <c r="AF245" s="59">
        <f t="shared" si="327"/>
        <v>0</v>
      </c>
      <c r="AG245" s="59">
        <f t="shared" si="328"/>
        <v>0</v>
      </c>
      <c r="AH245" s="59">
        <f t="shared" si="329"/>
        <v>0</v>
      </c>
      <c r="AI245" s="59">
        <f t="shared" si="330"/>
        <v>0</v>
      </c>
      <c r="AJ245" s="59">
        <f t="shared" si="331"/>
        <v>0</v>
      </c>
      <c r="AK245" s="76">
        <f t="shared" si="332"/>
        <v>0</v>
      </c>
      <c r="AL245" s="59"/>
      <c r="AM245" s="59"/>
      <c r="AN245" s="66"/>
      <c r="AO245" s="62"/>
    </row>
    <row r="246" spans="1:41" ht="31.5" x14ac:dyDescent="0.15">
      <c r="A246" s="58">
        <v>0</v>
      </c>
      <c r="B246" s="48" t="s">
        <v>280</v>
      </c>
      <c r="C246" s="64" t="s">
        <v>62</v>
      </c>
      <c r="D246" s="59">
        <f t="shared" ref="D246:V247" si="360">+D247</f>
        <v>0</v>
      </c>
      <c r="E246" s="59">
        <f t="shared" si="360"/>
        <v>0</v>
      </c>
      <c r="F246" s="59">
        <f t="shared" si="360"/>
        <v>0</v>
      </c>
      <c r="G246" s="59">
        <f t="shared" si="360"/>
        <v>0</v>
      </c>
      <c r="H246" s="59">
        <f t="shared" si="360"/>
        <v>0</v>
      </c>
      <c r="I246" s="59">
        <f t="shared" si="360"/>
        <v>0</v>
      </c>
      <c r="J246" s="59">
        <f t="shared" si="360"/>
        <v>0</v>
      </c>
      <c r="K246" s="59">
        <f t="shared" si="360"/>
        <v>0</v>
      </c>
      <c r="L246" s="59">
        <f t="shared" si="360"/>
        <v>0</v>
      </c>
      <c r="M246" s="59">
        <f t="shared" si="360"/>
        <v>0</v>
      </c>
      <c r="N246" s="59">
        <f t="shared" si="360"/>
        <v>0</v>
      </c>
      <c r="O246" s="59">
        <f t="shared" si="360"/>
        <v>0</v>
      </c>
      <c r="P246" s="59">
        <f t="shared" si="360"/>
        <v>0</v>
      </c>
      <c r="Q246" s="59">
        <f t="shared" si="360"/>
        <v>0</v>
      </c>
      <c r="R246" s="59">
        <f t="shared" si="360"/>
        <v>0</v>
      </c>
      <c r="S246" s="59">
        <f t="shared" si="360"/>
        <v>0</v>
      </c>
      <c r="T246" s="59">
        <f t="shared" si="360"/>
        <v>0</v>
      </c>
      <c r="U246" s="59">
        <f t="shared" ref="U246:AN247" si="361">+U247</f>
        <v>0</v>
      </c>
      <c r="V246" s="59">
        <f t="shared" si="360"/>
        <v>0</v>
      </c>
      <c r="W246" s="59">
        <f t="shared" ref="V246:X247" si="362">+W247</f>
        <v>0</v>
      </c>
      <c r="X246" s="59">
        <f t="shared" si="362"/>
        <v>0</v>
      </c>
      <c r="Y246" s="59">
        <f t="shared" si="361"/>
        <v>0</v>
      </c>
      <c r="Z246" s="59">
        <f t="shared" si="361"/>
        <v>0</v>
      </c>
      <c r="AA246" s="59">
        <f t="shared" si="361"/>
        <v>0</v>
      </c>
      <c r="AB246" s="59">
        <f t="shared" si="361"/>
        <v>0</v>
      </c>
      <c r="AC246" s="76">
        <f t="shared" si="324"/>
        <v>0</v>
      </c>
      <c r="AD246" s="76">
        <f t="shared" si="325"/>
        <v>0</v>
      </c>
      <c r="AE246" s="76">
        <f t="shared" si="326"/>
        <v>0</v>
      </c>
      <c r="AF246" s="59">
        <f t="shared" si="327"/>
        <v>0</v>
      </c>
      <c r="AG246" s="59">
        <f t="shared" si="328"/>
        <v>0</v>
      </c>
      <c r="AH246" s="59">
        <f t="shared" si="329"/>
        <v>0</v>
      </c>
      <c r="AI246" s="59">
        <f t="shared" si="330"/>
        <v>0</v>
      </c>
      <c r="AJ246" s="59">
        <f t="shared" si="331"/>
        <v>0</v>
      </c>
      <c r="AK246" s="76">
        <f t="shared" si="332"/>
        <v>0</v>
      </c>
      <c r="AL246" s="59">
        <f t="shared" si="361"/>
        <v>0</v>
      </c>
      <c r="AM246" s="59">
        <f t="shared" si="361"/>
        <v>0</v>
      </c>
      <c r="AN246" s="66">
        <f t="shared" si="361"/>
        <v>0</v>
      </c>
      <c r="AO246" s="62"/>
    </row>
    <row r="247" spans="1:41" ht="31.5" x14ac:dyDescent="0.15">
      <c r="A247" s="58">
        <v>0</v>
      </c>
      <c r="B247" s="48" t="s">
        <v>280</v>
      </c>
      <c r="C247" s="64" t="s">
        <v>62</v>
      </c>
      <c r="D247" s="59">
        <f t="shared" si="360"/>
        <v>0</v>
      </c>
      <c r="E247" s="59">
        <f t="shared" si="360"/>
        <v>0</v>
      </c>
      <c r="F247" s="59">
        <f t="shared" si="360"/>
        <v>0</v>
      </c>
      <c r="G247" s="59">
        <f t="shared" si="360"/>
        <v>0</v>
      </c>
      <c r="H247" s="59">
        <f t="shared" si="360"/>
        <v>0</v>
      </c>
      <c r="I247" s="59">
        <f t="shared" si="360"/>
        <v>0</v>
      </c>
      <c r="J247" s="59">
        <f t="shared" si="360"/>
        <v>0</v>
      </c>
      <c r="K247" s="59">
        <f t="shared" si="360"/>
        <v>0</v>
      </c>
      <c r="L247" s="59">
        <f t="shared" si="360"/>
        <v>0</v>
      </c>
      <c r="M247" s="59">
        <f t="shared" si="360"/>
        <v>0</v>
      </c>
      <c r="N247" s="59">
        <f t="shared" si="360"/>
        <v>0</v>
      </c>
      <c r="O247" s="59">
        <f t="shared" si="360"/>
        <v>0</v>
      </c>
      <c r="P247" s="59">
        <f t="shared" si="360"/>
        <v>0</v>
      </c>
      <c r="Q247" s="59">
        <f t="shared" si="360"/>
        <v>0</v>
      </c>
      <c r="R247" s="59">
        <f t="shared" si="360"/>
        <v>0</v>
      </c>
      <c r="S247" s="59">
        <f t="shared" si="360"/>
        <v>0</v>
      </c>
      <c r="T247" s="59">
        <f t="shared" si="360"/>
        <v>0</v>
      </c>
      <c r="U247" s="59">
        <f t="shared" si="361"/>
        <v>0</v>
      </c>
      <c r="V247" s="59">
        <f t="shared" si="362"/>
        <v>0</v>
      </c>
      <c r="W247" s="59">
        <f t="shared" si="362"/>
        <v>0</v>
      </c>
      <c r="X247" s="59">
        <f t="shared" si="362"/>
        <v>0</v>
      </c>
      <c r="Y247" s="59">
        <f t="shared" si="361"/>
        <v>0</v>
      </c>
      <c r="Z247" s="59">
        <f t="shared" si="361"/>
        <v>0</v>
      </c>
      <c r="AA247" s="59">
        <f t="shared" si="361"/>
        <v>0</v>
      </c>
      <c r="AB247" s="59">
        <f t="shared" si="361"/>
        <v>0</v>
      </c>
      <c r="AC247" s="76">
        <f t="shared" si="324"/>
        <v>0</v>
      </c>
      <c r="AD247" s="76">
        <f t="shared" si="325"/>
        <v>0</v>
      </c>
      <c r="AE247" s="76">
        <f t="shared" si="326"/>
        <v>0</v>
      </c>
      <c r="AF247" s="59">
        <f t="shared" si="327"/>
        <v>0</v>
      </c>
      <c r="AG247" s="59">
        <f t="shared" si="328"/>
        <v>0</v>
      </c>
      <c r="AH247" s="59">
        <f t="shared" si="329"/>
        <v>0</v>
      </c>
      <c r="AI247" s="59">
        <f t="shared" si="330"/>
        <v>0</v>
      </c>
      <c r="AJ247" s="59">
        <f t="shared" si="331"/>
        <v>0</v>
      </c>
      <c r="AK247" s="76">
        <f t="shared" si="332"/>
        <v>0</v>
      </c>
      <c r="AL247" s="59">
        <f t="shared" si="361"/>
        <v>0</v>
      </c>
      <c r="AM247" s="59">
        <f t="shared" si="361"/>
        <v>0</v>
      </c>
      <c r="AN247" s="66">
        <f t="shared" si="361"/>
        <v>0</v>
      </c>
      <c r="AO247" s="62"/>
    </row>
    <row r="248" spans="1:41" ht="29.25" customHeight="1" x14ac:dyDescent="0.15">
      <c r="A248" s="58">
        <v>5999</v>
      </c>
      <c r="B248" s="48" t="s">
        <v>281</v>
      </c>
      <c r="C248" s="64" t="s">
        <v>62</v>
      </c>
      <c r="D248" s="59"/>
      <c r="E248" s="59"/>
      <c r="F248" s="59"/>
      <c r="G248" s="59"/>
      <c r="H248" s="59"/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  <c r="T248" s="59"/>
      <c r="U248" s="59"/>
      <c r="V248" s="59"/>
      <c r="W248" s="59"/>
      <c r="X248" s="59"/>
      <c r="Y248" s="59"/>
      <c r="Z248" s="59"/>
      <c r="AA248" s="59"/>
      <c r="AB248" s="59"/>
      <c r="AC248" s="76">
        <f t="shared" si="324"/>
        <v>0</v>
      </c>
      <c r="AD248" s="76">
        <f t="shared" si="325"/>
        <v>0</v>
      </c>
      <c r="AE248" s="76">
        <f t="shared" si="326"/>
        <v>0</v>
      </c>
      <c r="AF248" s="59">
        <f t="shared" si="327"/>
        <v>0</v>
      </c>
      <c r="AG248" s="59">
        <f t="shared" si="328"/>
        <v>0</v>
      </c>
      <c r="AH248" s="59">
        <f t="shared" si="329"/>
        <v>0</v>
      </c>
      <c r="AI248" s="59">
        <f t="shared" si="330"/>
        <v>0</v>
      </c>
      <c r="AJ248" s="59">
        <f t="shared" si="331"/>
        <v>0</v>
      </c>
      <c r="AK248" s="76">
        <f t="shared" si="332"/>
        <v>0</v>
      </c>
      <c r="AL248" s="59"/>
      <c r="AM248" s="59"/>
      <c r="AN248" s="66"/>
      <c r="AO248" s="62"/>
    </row>
    <row r="249" spans="1:41" ht="21" x14ac:dyDescent="0.15">
      <c r="A249" s="58">
        <v>0</v>
      </c>
      <c r="B249" s="48" t="s">
        <v>243</v>
      </c>
      <c r="C249" s="64" t="s">
        <v>62</v>
      </c>
      <c r="D249" s="59">
        <f t="shared" ref="D249:V250" si="363">+D250</f>
        <v>0</v>
      </c>
      <c r="E249" s="59">
        <f t="shared" si="363"/>
        <v>0</v>
      </c>
      <c r="F249" s="59">
        <f t="shared" si="363"/>
        <v>0</v>
      </c>
      <c r="G249" s="59">
        <f t="shared" si="363"/>
        <v>0</v>
      </c>
      <c r="H249" s="59">
        <f t="shared" si="363"/>
        <v>0</v>
      </c>
      <c r="I249" s="59">
        <f t="shared" si="363"/>
        <v>0</v>
      </c>
      <c r="J249" s="59">
        <f t="shared" si="363"/>
        <v>0</v>
      </c>
      <c r="K249" s="59">
        <f t="shared" si="363"/>
        <v>0</v>
      </c>
      <c r="L249" s="59">
        <f t="shared" si="363"/>
        <v>0</v>
      </c>
      <c r="M249" s="59">
        <f t="shared" si="363"/>
        <v>0</v>
      </c>
      <c r="N249" s="59">
        <f t="shared" si="363"/>
        <v>0</v>
      </c>
      <c r="O249" s="59">
        <f t="shared" si="363"/>
        <v>0</v>
      </c>
      <c r="P249" s="59">
        <f t="shared" si="363"/>
        <v>0</v>
      </c>
      <c r="Q249" s="59">
        <f t="shared" si="363"/>
        <v>0</v>
      </c>
      <c r="R249" s="59">
        <f t="shared" si="363"/>
        <v>0</v>
      </c>
      <c r="S249" s="59">
        <f t="shared" si="363"/>
        <v>0</v>
      </c>
      <c r="T249" s="59">
        <f t="shared" si="363"/>
        <v>0</v>
      </c>
      <c r="U249" s="59">
        <f t="shared" ref="U249:AN250" si="364">+U250</f>
        <v>0</v>
      </c>
      <c r="V249" s="59">
        <f t="shared" si="363"/>
        <v>0</v>
      </c>
      <c r="W249" s="59">
        <f t="shared" ref="V249:X250" si="365">+W250</f>
        <v>0</v>
      </c>
      <c r="X249" s="59">
        <f t="shared" si="365"/>
        <v>0</v>
      </c>
      <c r="Y249" s="59">
        <f t="shared" si="364"/>
        <v>0</v>
      </c>
      <c r="Z249" s="59">
        <f t="shared" si="364"/>
        <v>0</v>
      </c>
      <c r="AA249" s="59">
        <f t="shared" si="364"/>
        <v>0</v>
      </c>
      <c r="AB249" s="59">
        <f t="shared" si="364"/>
        <v>0</v>
      </c>
      <c r="AC249" s="76">
        <f t="shared" si="324"/>
        <v>0</v>
      </c>
      <c r="AD249" s="76">
        <f t="shared" si="325"/>
        <v>0</v>
      </c>
      <c r="AE249" s="76">
        <f t="shared" si="326"/>
        <v>0</v>
      </c>
      <c r="AF249" s="59">
        <f t="shared" si="327"/>
        <v>0</v>
      </c>
      <c r="AG249" s="59">
        <f t="shared" si="328"/>
        <v>0</v>
      </c>
      <c r="AH249" s="59">
        <f t="shared" si="329"/>
        <v>0</v>
      </c>
      <c r="AI249" s="59">
        <f t="shared" si="330"/>
        <v>0</v>
      </c>
      <c r="AJ249" s="59">
        <f t="shared" si="331"/>
        <v>0</v>
      </c>
      <c r="AK249" s="76">
        <f t="shared" si="332"/>
        <v>0</v>
      </c>
      <c r="AL249" s="59">
        <f t="shared" si="364"/>
        <v>0</v>
      </c>
      <c r="AM249" s="59">
        <f t="shared" si="364"/>
        <v>0</v>
      </c>
      <c r="AN249" s="66">
        <f t="shared" si="364"/>
        <v>0</v>
      </c>
      <c r="AO249" s="62"/>
    </row>
    <row r="250" spans="1:41" ht="21" x14ac:dyDescent="0.15">
      <c r="A250" s="58">
        <v>0</v>
      </c>
      <c r="B250" s="48" t="s">
        <v>282</v>
      </c>
      <c r="C250" s="64" t="s">
        <v>62</v>
      </c>
      <c r="D250" s="59">
        <f t="shared" si="363"/>
        <v>0</v>
      </c>
      <c r="E250" s="59">
        <f t="shared" si="363"/>
        <v>0</v>
      </c>
      <c r="F250" s="59">
        <f t="shared" si="363"/>
        <v>0</v>
      </c>
      <c r="G250" s="59">
        <f t="shared" si="363"/>
        <v>0</v>
      </c>
      <c r="H250" s="59">
        <f t="shared" si="363"/>
        <v>0</v>
      </c>
      <c r="I250" s="59">
        <f t="shared" si="363"/>
        <v>0</v>
      </c>
      <c r="J250" s="59">
        <f t="shared" si="363"/>
        <v>0</v>
      </c>
      <c r="K250" s="59">
        <f t="shared" si="363"/>
        <v>0</v>
      </c>
      <c r="L250" s="59">
        <f t="shared" si="363"/>
        <v>0</v>
      </c>
      <c r="M250" s="59">
        <f t="shared" si="363"/>
        <v>0</v>
      </c>
      <c r="N250" s="59">
        <f t="shared" si="363"/>
        <v>0</v>
      </c>
      <c r="O250" s="59">
        <f t="shared" si="363"/>
        <v>0</v>
      </c>
      <c r="P250" s="59">
        <f t="shared" si="363"/>
        <v>0</v>
      </c>
      <c r="Q250" s="59">
        <f t="shared" si="363"/>
        <v>0</v>
      </c>
      <c r="R250" s="59">
        <f t="shared" si="363"/>
        <v>0</v>
      </c>
      <c r="S250" s="59">
        <f t="shared" si="363"/>
        <v>0</v>
      </c>
      <c r="T250" s="59">
        <f t="shared" si="363"/>
        <v>0</v>
      </c>
      <c r="U250" s="59">
        <f t="shared" si="364"/>
        <v>0</v>
      </c>
      <c r="V250" s="59">
        <f t="shared" si="365"/>
        <v>0</v>
      </c>
      <c r="W250" s="59">
        <f t="shared" si="365"/>
        <v>0</v>
      </c>
      <c r="X250" s="59">
        <f t="shared" si="365"/>
        <v>0</v>
      </c>
      <c r="Y250" s="59">
        <f t="shared" si="364"/>
        <v>0</v>
      </c>
      <c r="Z250" s="59">
        <f t="shared" si="364"/>
        <v>0</v>
      </c>
      <c r="AA250" s="59">
        <f t="shared" si="364"/>
        <v>0</v>
      </c>
      <c r="AB250" s="59">
        <f t="shared" si="364"/>
        <v>0</v>
      </c>
      <c r="AC250" s="76">
        <f t="shared" si="324"/>
        <v>0</v>
      </c>
      <c r="AD250" s="76">
        <f t="shared" si="325"/>
        <v>0</v>
      </c>
      <c r="AE250" s="76">
        <f t="shared" si="326"/>
        <v>0</v>
      </c>
      <c r="AF250" s="59">
        <f t="shared" si="327"/>
        <v>0</v>
      </c>
      <c r="AG250" s="59">
        <f t="shared" si="328"/>
        <v>0</v>
      </c>
      <c r="AH250" s="59">
        <f t="shared" si="329"/>
        <v>0</v>
      </c>
      <c r="AI250" s="59">
        <f t="shared" si="330"/>
        <v>0</v>
      </c>
      <c r="AJ250" s="59">
        <f t="shared" si="331"/>
        <v>0</v>
      </c>
      <c r="AK250" s="76">
        <f t="shared" si="332"/>
        <v>0</v>
      </c>
      <c r="AL250" s="59">
        <f t="shared" si="364"/>
        <v>0</v>
      </c>
      <c r="AM250" s="59">
        <f t="shared" si="364"/>
        <v>0</v>
      </c>
      <c r="AN250" s="66">
        <f t="shared" si="364"/>
        <v>0</v>
      </c>
      <c r="AO250" s="62"/>
    </row>
    <row r="251" spans="1:41" ht="21" x14ac:dyDescent="0.15">
      <c r="A251" s="85">
        <v>6501</v>
      </c>
      <c r="B251" s="48" t="s">
        <v>283</v>
      </c>
      <c r="C251" s="64" t="s">
        <v>62</v>
      </c>
      <c r="D251" s="60"/>
      <c r="E251" s="60"/>
      <c r="F251" s="60"/>
      <c r="G251" s="60"/>
      <c r="H251" s="60"/>
      <c r="I251" s="60"/>
      <c r="J251" s="60"/>
      <c r="K251" s="60"/>
      <c r="L251" s="60"/>
      <c r="M251" s="60"/>
      <c r="N251" s="60"/>
      <c r="O251" s="60"/>
      <c r="P251" s="60"/>
      <c r="Q251" s="60"/>
      <c r="R251" s="60"/>
      <c r="S251" s="60"/>
      <c r="T251" s="60"/>
      <c r="U251" s="60"/>
      <c r="V251" s="60"/>
      <c r="W251" s="60"/>
      <c r="X251" s="60"/>
      <c r="Y251" s="60"/>
      <c r="Z251" s="60"/>
      <c r="AA251" s="60"/>
      <c r="AB251" s="60"/>
      <c r="AC251" s="76">
        <f t="shared" si="324"/>
        <v>0</v>
      </c>
      <c r="AD251" s="76">
        <f t="shared" si="325"/>
        <v>0</v>
      </c>
      <c r="AE251" s="76">
        <f t="shared" si="326"/>
        <v>0</v>
      </c>
      <c r="AF251" s="59">
        <f t="shared" si="327"/>
        <v>0</v>
      </c>
      <c r="AG251" s="59">
        <f t="shared" si="328"/>
        <v>0</v>
      </c>
      <c r="AH251" s="59">
        <f t="shared" si="329"/>
        <v>0</v>
      </c>
      <c r="AI251" s="59">
        <f t="shared" si="330"/>
        <v>0</v>
      </c>
      <c r="AJ251" s="59">
        <f t="shared" si="331"/>
        <v>0</v>
      </c>
      <c r="AK251" s="76">
        <f t="shared" si="332"/>
        <v>0</v>
      </c>
      <c r="AL251" s="60"/>
      <c r="AM251" s="60"/>
      <c r="AN251" s="61"/>
      <c r="AO251" s="88"/>
    </row>
    <row r="252" spans="1:41" ht="13.5" customHeight="1" x14ac:dyDescent="0.15">
      <c r="A252" s="85">
        <v>6502</v>
      </c>
      <c r="B252" s="87" t="s">
        <v>284</v>
      </c>
      <c r="C252" s="64" t="s">
        <v>62</v>
      </c>
      <c r="D252" s="60"/>
      <c r="E252" s="60"/>
      <c r="F252" s="60"/>
      <c r="G252" s="60"/>
      <c r="H252" s="60"/>
      <c r="I252" s="60"/>
      <c r="J252" s="60"/>
      <c r="K252" s="60"/>
      <c r="L252" s="60"/>
      <c r="M252" s="60"/>
      <c r="N252" s="60"/>
      <c r="O252" s="60"/>
      <c r="P252" s="60"/>
      <c r="Q252" s="60"/>
      <c r="R252" s="60"/>
      <c r="S252" s="60"/>
      <c r="T252" s="60"/>
      <c r="U252" s="60"/>
      <c r="V252" s="60"/>
      <c r="W252" s="60"/>
      <c r="X252" s="60"/>
      <c r="Y252" s="60"/>
      <c r="Z252" s="60"/>
      <c r="AA252" s="60"/>
      <c r="AB252" s="60"/>
      <c r="AC252" s="76">
        <f t="shared" si="324"/>
        <v>0</v>
      </c>
      <c r="AD252" s="76">
        <f t="shared" si="325"/>
        <v>0</v>
      </c>
      <c r="AE252" s="76">
        <f t="shared" si="326"/>
        <v>0</v>
      </c>
      <c r="AF252" s="59">
        <f t="shared" si="327"/>
        <v>0</v>
      </c>
      <c r="AG252" s="59">
        <f t="shared" si="328"/>
        <v>0</v>
      </c>
      <c r="AH252" s="59">
        <f t="shared" si="329"/>
        <v>0</v>
      </c>
      <c r="AI252" s="59">
        <f t="shared" si="330"/>
        <v>0</v>
      </c>
      <c r="AJ252" s="59">
        <f t="shared" si="331"/>
        <v>0</v>
      </c>
      <c r="AK252" s="76">
        <f t="shared" si="332"/>
        <v>0</v>
      </c>
      <c r="AL252" s="60"/>
      <c r="AM252" s="60"/>
      <c r="AN252" s="61"/>
      <c r="AO252" s="88"/>
    </row>
    <row r="253" spans="1:41" ht="11.25" thickBot="1" x14ac:dyDescent="0.2">
      <c r="A253" s="91"/>
      <c r="B253" s="92"/>
      <c r="C253" s="92"/>
      <c r="D253" s="93"/>
      <c r="E253" s="93"/>
      <c r="F253" s="93"/>
      <c r="G253" s="93"/>
      <c r="H253" s="93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93"/>
      <c r="AA253" s="93"/>
      <c r="AB253" s="93"/>
      <c r="AC253" s="76">
        <f t="shared" si="324"/>
        <v>0</v>
      </c>
      <c r="AD253" s="76">
        <f t="shared" si="325"/>
        <v>0</v>
      </c>
      <c r="AE253" s="76">
        <f t="shared" si="326"/>
        <v>0</v>
      </c>
      <c r="AF253" s="59">
        <f t="shared" si="327"/>
        <v>0</v>
      </c>
      <c r="AG253" s="59">
        <f t="shared" si="328"/>
        <v>0</v>
      </c>
      <c r="AH253" s="59">
        <f t="shared" si="329"/>
        <v>0</v>
      </c>
      <c r="AI253" s="59">
        <f t="shared" si="330"/>
        <v>0</v>
      </c>
      <c r="AJ253" s="59">
        <f t="shared" si="331"/>
        <v>0</v>
      </c>
      <c r="AK253" s="76">
        <f t="shared" si="332"/>
        <v>0</v>
      </c>
      <c r="AL253" s="93"/>
      <c r="AM253" s="93"/>
      <c r="AN253" s="94"/>
      <c r="AO253" s="95"/>
    </row>
    <row r="254" spans="1:41" s="46" customFormat="1" ht="19.5" customHeight="1" x14ac:dyDescent="0.3">
      <c r="B254" s="96" t="s">
        <v>285</v>
      </c>
      <c r="C254" s="97"/>
      <c r="D254" s="98"/>
      <c r="E254" s="98"/>
      <c r="F254" s="98"/>
      <c r="G254" s="98"/>
      <c r="H254" s="98"/>
      <c r="I254" s="98"/>
      <c r="M254" s="98"/>
    </row>
    <row r="255" spans="1:41" s="46" customFormat="1" ht="87" customHeight="1" x14ac:dyDescent="0.25">
      <c r="B255" s="113" t="s">
        <v>286</v>
      </c>
      <c r="C255" s="114"/>
      <c r="D255" s="114"/>
      <c r="E255" s="114"/>
      <c r="F255" s="114"/>
      <c r="G255" s="114"/>
      <c r="H255" s="114"/>
      <c r="I255" s="114"/>
      <c r="J255" s="114"/>
      <c r="K255" s="114"/>
      <c r="L255" s="114"/>
      <c r="M255" s="114"/>
    </row>
    <row r="256" spans="1:41" s="46" customFormat="1" ht="91.5" customHeight="1" x14ac:dyDescent="0.2">
      <c r="B256" s="113" t="s">
        <v>354</v>
      </c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  <c r="M256" s="116"/>
    </row>
    <row r="257" spans="2:13" s="46" customFormat="1" ht="99.75" customHeight="1" x14ac:dyDescent="0.2">
      <c r="B257" s="113" t="s">
        <v>355</v>
      </c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  <c r="M257" s="116"/>
    </row>
    <row r="258" spans="2:13" s="46" customFormat="1" ht="75" customHeight="1" x14ac:dyDescent="0.2">
      <c r="B258" s="113" t="s">
        <v>356</v>
      </c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  <c r="M258" s="116"/>
    </row>
    <row r="259" spans="2:13" s="46" customFormat="1" ht="79.5" customHeight="1" x14ac:dyDescent="0.2">
      <c r="B259" s="117" t="s">
        <v>357</v>
      </c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  <c r="M259" s="116"/>
    </row>
  </sheetData>
  <mergeCells count="38">
    <mergeCell ref="B256:M256"/>
    <mergeCell ref="B257:M257"/>
    <mergeCell ref="B258:M258"/>
    <mergeCell ref="B259:M259"/>
    <mergeCell ref="AK5:AK6"/>
    <mergeCell ref="Z5:AB5"/>
    <mergeCell ref="I5:I6"/>
    <mergeCell ref="J5:J6"/>
    <mergeCell ref="K5:K6"/>
    <mergeCell ref="L5:L6"/>
    <mergeCell ref="M5:M6"/>
    <mergeCell ref="N5:P5"/>
    <mergeCell ref="AL5:AL6"/>
    <mergeCell ref="AM5:AM6"/>
    <mergeCell ref="AN5:AN6"/>
    <mergeCell ref="AO5:AO6"/>
    <mergeCell ref="B255:M255"/>
    <mergeCell ref="AC5:AE5"/>
    <mergeCell ref="AF5:AF6"/>
    <mergeCell ref="AG5:AG6"/>
    <mergeCell ref="AH5:AH6"/>
    <mergeCell ref="AI5:AI6"/>
    <mergeCell ref="AJ5:AJ6"/>
    <mergeCell ref="Q5:Q6"/>
    <mergeCell ref="R5:T5"/>
    <mergeCell ref="U5:U6"/>
    <mergeCell ref="V5:X5"/>
    <mergeCell ref="Y5:Y6"/>
    <mergeCell ref="D2:M2"/>
    <mergeCell ref="A5:A6"/>
    <mergeCell ref="B5:B6"/>
    <mergeCell ref="C5:C6"/>
    <mergeCell ref="D5:D6"/>
    <mergeCell ref="E5:E6"/>
    <mergeCell ref="F5:F6"/>
    <mergeCell ref="G5:G6"/>
    <mergeCell ref="H5:H6"/>
    <mergeCell ref="D3:R3"/>
  </mergeCells>
  <pageMargins left="0" right="0" top="0" bottom="0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V51"/>
  <sheetViews>
    <sheetView topLeftCell="D19" zoomScale="115" zoomScaleNormal="115" workbookViewId="0">
      <selection activeCell="R33" sqref="R33"/>
    </sheetView>
  </sheetViews>
  <sheetFormatPr defaultRowHeight="16.5" x14ac:dyDescent="0.3"/>
  <cols>
    <col min="1" max="1" width="43.5703125" style="1" customWidth="1"/>
    <col min="2" max="2" width="14.140625" style="1" customWidth="1"/>
    <col min="3" max="3" width="10.85546875" style="1" customWidth="1"/>
    <col min="4" max="4" width="13" style="1" customWidth="1"/>
    <col min="5" max="6" width="10.140625" style="1" bestFit="1" customWidth="1"/>
    <col min="7" max="7" width="11.5703125" style="1" bestFit="1" customWidth="1"/>
    <col min="8" max="8" width="14.28515625" style="1" customWidth="1"/>
    <col min="9" max="9" width="12.85546875" style="1" customWidth="1"/>
    <col min="10" max="10" width="18.140625" style="1" customWidth="1"/>
    <col min="11" max="11" width="9.28515625" style="1" bestFit="1" customWidth="1"/>
    <col min="12" max="12" width="13.42578125" style="1" bestFit="1" customWidth="1"/>
    <col min="13" max="13" width="14.140625" style="1" customWidth="1"/>
    <col min="14" max="16" width="12.7109375" style="1" customWidth="1"/>
    <col min="17" max="256" width="9.140625" style="1"/>
    <col min="257" max="257" width="36.28515625" style="1" customWidth="1"/>
    <col min="258" max="258" width="10.5703125" style="1" customWidth="1"/>
    <col min="259" max="259" width="10.85546875" style="1" customWidth="1"/>
    <col min="260" max="260" width="13" style="1" customWidth="1"/>
    <col min="261" max="262" width="10.140625" style="1" bestFit="1" customWidth="1"/>
    <col min="263" max="263" width="11.5703125" style="1" bestFit="1" customWidth="1"/>
    <col min="264" max="264" width="14.28515625" style="1" customWidth="1"/>
    <col min="265" max="265" width="12.85546875" style="1" customWidth="1"/>
    <col min="266" max="266" width="13.85546875" style="1" customWidth="1"/>
    <col min="267" max="267" width="9.28515625" style="1" bestFit="1" customWidth="1"/>
    <col min="268" max="268" width="9.7109375" style="1" bestFit="1" customWidth="1"/>
    <col min="269" max="269" width="10.7109375" style="1" bestFit="1" customWidth="1"/>
    <col min="270" max="272" width="9.28515625" style="1" bestFit="1" customWidth="1"/>
    <col min="273" max="512" width="9.140625" style="1"/>
    <col min="513" max="513" width="36.28515625" style="1" customWidth="1"/>
    <col min="514" max="514" width="10.5703125" style="1" customWidth="1"/>
    <col min="515" max="515" width="10.85546875" style="1" customWidth="1"/>
    <col min="516" max="516" width="13" style="1" customWidth="1"/>
    <col min="517" max="518" width="10.140625" style="1" bestFit="1" customWidth="1"/>
    <col min="519" max="519" width="11.5703125" style="1" bestFit="1" customWidth="1"/>
    <col min="520" max="520" width="14.28515625" style="1" customWidth="1"/>
    <col min="521" max="521" width="12.85546875" style="1" customWidth="1"/>
    <col min="522" max="522" width="13.85546875" style="1" customWidth="1"/>
    <col min="523" max="523" width="9.28515625" style="1" bestFit="1" customWidth="1"/>
    <col min="524" max="524" width="9.7109375" style="1" bestFit="1" customWidth="1"/>
    <col min="525" max="525" width="10.7109375" style="1" bestFit="1" customWidth="1"/>
    <col min="526" max="528" width="9.28515625" style="1" bestFit="1" customWidth="1"/>
    <col min="529" max="768" width="9.140625" style="1"/>
    <col min="769" max="769" width="36.28515625" style="1" customWidth="1"/>
    <col min="770" max="770" width="10.5703125" style="1" customWidth="1"/>
    <col min="771" max="771" width="10.85546875" style="1" customWidth="1"/>
    <col min="772" max="772" width="13" style="1" customWidth="1"/>
    <col min="773" max="774" width="10.140625" style="1" bestFit="1" customWidth="1"/>
    <col min="775" max="775" width="11.5703125" style="1" bestFit="1" customWidth="1"/>
    <col min="776" max="776" width="14.28515625" style="1" customWidth="1"/>
    <col min="777" max="777" width="12.85546875" style="1" customWidth="1"/>
    <col min="778" max="778" width="13.85546875" style="1" customWidth="1"/>
    <col min="779" max="779" width="9.28515625" style="1" bestFit="1" customWidth="1"/>
    <col min="780" max="780" width="9.7109375" style="1" bestFit="1" customWidth="1"/>
    <col min="781" max="781" width="10.7109375" style="1" bestFit="1" customWidth="1"/>
    <col min="782" max="784" width="9.28515625" style="1" bestFit="1" customWidth="1"/>
    <col min="785" max="1024" width="9.140625" style="1"/>
    <col min="1025" max="1025" width="36.28515625" style="1" customWidth="1"/>
    <col min="1026" max="1026" width="10.5703125" style="1" customWidth="1"/>
    <col min="1027" max="1027" width="10.85546875" style="1" customWidth="1"/>
    <col min="1028" max="1028" width="13" style="1" customWidth="1"/>
    <col min="1029" max="1030" width="10.140625" style="1" bestFit="1" customWidth="1"/>
    <col min="1031" max="1031" width="11.5703125" style="1" bestFit="1" customWidth="1"/>
    <col min="1032" max="1032" width="14.28515625" style="1" customWidth="1"/>
    <col min="1033" max="1033" width="12.85546875" style="1" customWidth="1"/>
    <col min="1034" max="1034" width="13.85546875" style="1" customWidth="1"/>
    <col min="1035" max="1035" width="9.28515625" style="1" bestFit="1" customWidth="1"/>
    <col min="1036" max="1036" width="9.7109375" style="1" bestFit="1" customWidth="1"/>
    <col min="1037" max="1037" width="10.7109375" style="1" bestFit="1" customWidth="1"/>
    <col min="1038" max="1040" width="9.28515625" style="1" bestFit="1" customWidth="1"/>
    <col min="1041" max="1280" width="9.140625" style="1"/>
    <col min="1281" max="1281" width="36.28515625" style="1" customWidth="1"/>
    <col min="1282" max="1282" width="10.5703125" style="1" customWidth="1"/>
    <col min="1283" max="1283" width="10.85546875" style="1" customWidth="1"/>
    <col min="1284" max="1284" width="13" style="1" customWidth="1"/>
    <col min="1285" max="1286" width="10.140625" style="1" bestFit="1" customWidth="1"/>
    <col min="1287" max="1287" width="11.5703125" style="1" bestFit="1" customWidth="1"/>
    <col min="1288" max="1288" width="14.28515625" style="1" customWidth="1"/>
    <col min="1289" max="1289" width="12.85546875" style="1" customWidth="1"/>
    <col min="1290" max="1290" width="13.85546875" style="1" customWidth="1"/>
    <col min="1291" max="1291" width="9.28515625" style="1" bestFit="1" customWidth="1"/>
    <col min="1292" max="1292" width="9.7109375" style="1" bestFit="1" customWidth="1"/>
    <col min="1293" max="1293" width="10.7109375" style="1" bestFit="1" customWidth="1"/>
    <col min="1294" max="1296" width="9.28515625" style="1" bestFit="1" customWidth="1"/>
    <col min="1297" max="1536" width="9.140625" style="1"/>
    <col min="1537" max="1537" width="36.28515625" style="1" customWidth="1"/>
    <col min="1538" max="1538" width="10.5703125" style="1" customWidth="1"/>
    <col min="1539" max="1539" width="10.85546875" style="1" customWidth="1"/>
    <col min="1540" max="1540" width="13" style="1" customWidth="1"/>
    <col min="1541" max="1542" width="10.140625" style="1" bestFit="1" customWidth="1"/>
    <col min="1543" max="1543" width="11.5703125" style="1" bestFit="1" customWidth="1"/>
    <col min="1544" max="1544" width="14.28515625" style="1" customWidth="1"/>
    <col min="1545" max="1545" width="12.85546875" style="1" customWidth="1"/>
    <col min="1546" max="1546" width="13.85546875" style="1" customWidth="1"/>
    <col min="1547" max="1547" width="9.28515625" style="1" bestFit="1" customWidth="1"/>
    <col min="1548" max="1548" width="9.7109375" style="1" bestFit="1" customWidth="1"/>
    <col min="1549" max="1549" width="10.7109375" style="1" bestFit="1" customWidth="1"/>
    <col min="1550" max="1552" width="9.28515625" style="1" bestFit="1" customWidth="1"/>
    <col min="1553" max="1792" width="9.140625" style="1"/>
    <col min="1793" max="1793" width="36.28515625" style="1" customWidth="1"/>
    <col min="1794" max="1794" width="10.5703125" style="1" customWidth="1"/>
    <col min="1795" max="1795" width="10.85546875" style="1" customWidth="1"/>
    <col min="1796" max="1796" width="13" style="1" customWidth="1"/>
    <col min="1797" max="1798" width="10.140625" style="1" bestFit="1" customWidth="1"/>
    <col min="1799" max="1799" width="11.5703125" style="1" bestFit="1" customWidth="1"/>
    <col min="1800" max="1800" width="14.28515625" style="1" customWidth="1"/>
    <col min="1801" max="1801" width="12.85546875" style="1" customWidth="1"/>
    <col min="1802" max="1802" width="13.85546875" style="1" customWidth="1"/>
    <col min="1803" max="1803" width="9.28515625" style="1" bestFit="1" customWidth="1"/>
    <col min="1804" max="1804" width="9.7109375" style="1" bestFit="1" customWidth="1"/>
    <col min="1805" max="1805" width="10.7109375" style="1" bestFit="1" customWidth="1"/>
    <col min="1806" max="1808" width="9.28515625" style="1" bestFit="1" customWidth="1"/>
    <col min="1809" max="2048" width="9.140625" style="1"/>
    <col min="2049" max="2049" width="36.28515625" style="1" customWidth="1"/>
    <col min="2050" max="2050" width="10.5703125" style="1" customWidth="1"/>
    <col min="2051" max="2051" width="10.85546875" style="1" customWidth="1"/>
    <col min="2052" max="2052" width="13" style="1" customWidth="1"/>
    <col min="2053" max="2054" width="10.140625" style="1" bestFit="1" customWidth="1"/>
    <col min="2055" max="2055" width="11.5703125" style="1" bestFit="1" customWidth="1"/>
    <col min="2056" max="2056" width="14.28515625" style="1" customWidth="1"/>
    <col min="2057" max="2057" width="12.85546875" style="1" customWidth="1"/>
    <col min="2058" max="2058" width="13.85546875" style="1" customWidth="1"/>
    <col min="2059" max="2059" width="9.28515625" style="1" bestFit="1" customWidth="1"/>
    <col min="2060" max="2060" width="9.7109375" style="1" bestFit="1" customWidth="1"/>
    <col min="2061" max="2061" width="10.7109375" style="1" bestFit="1" customWidth="1"/>
    <col min="2062" max="2064" width="9.28515625" style="1" bestFit="1" customWidth="1"/>
    <col min="2065" max="2304" width="9.140625" style="1"/>
    <col min="2305" max="2305" width="36.28515625" style="1" customWidth="1"/>
    <col min="2306" max="2306" width="10.5703125" style="1" customWidth="1"/>
    <col min="2307" max="2307" width="10.85546875" style="1" customWidth="1"/>
    <col min="2308" max="2308" width="13" style="1" customWidth="1"/>
    <col min="2309" max="2310" width="10.140625" style="1" bestFit="1" customWidth="1"/>
    <col min="2311" max="2311" width="11.5703125" style="1" bestFit="1" customWidth="1"/>
    <col min="2312" max="2312" width="14.28515625" style="1" customWidth="1"/>
    <col min="2313" max="2313" width="12.85546875" style="1" customWidth="1"/>
    <col min="2314" max="2314" width="13.85546875" style="1" customWidth="1"/>
    <col min="2315" max="2315" width="9.28515625" style="1" bestFit="1" customWidth="1"/>
    <col min="2316" max="2316" width="9.7109375" style="1" bestFit="1" customWidth="1"/>
    <col min="2317" max="2317" width="10.7109375" style="1" bestFit="1" customWidth="1"/>
    <col min="2318" max="2320" width="9.28515625" style="1" bestFit="1" customWidth="1"/>
    <col min="2321" max="2560" width="9.140625" style="1"/>
    <col min="2561" max="2561" width="36.28515625" style="1" customWidth="1"/>
    <col min="2562" max="2562" width="10.5703125" style="1" customWidth="1"/>
    <col min="2563" max="2563" width="10.85546875" style="1" customWidth="1"/>
    <col min="2564" max="2564" width="13" style="1" customWidth="1"/>
    <col min="2565" max="2566" width="10.140625" style="1" bestFit="1" customWidth="1"/>
    <col min="2567" max="2567" width="11.5703125" style="1" bestFit="1" customWidth="1"/>
    <col min="2568" max="2568" width="14.28515625" style="1" customWidth="1"/>
    <col min="2569" max="2569" width="12.85546875" style="1" customWidth="1"/>
    <col min="2570" max="2570" width="13.85546875" style="1" customWidth="1"/>
    <col min="2571" max="2571" width="9.28515625" style="1" bestFit="1" customWidth="1"/>
    <col min="2572" max="2572" width="9.7109375" style="1" bestFit="1" customWidth="1"/>
    <col min="2573" max="2573" width="10.7109375" style="1" bestFit="1" customWidth="1"/>
    <col min="2574" max="2576" width="9.28515625" style="1" bestFit="1" customWidth="1"/>
    <col min="2577" max="2816" width="9.140625" style="1"/>
    <col min="2817" max="2817" width="36.28515625" style="1" customWidth="1"/>
    <col min="2818" max="2818" width="10.5703125" style="1" customWidth="1"/>
    <col min="2819" max="2819" width="10.85546875" style="1" customWidth="1"/>
    <col min="2820" max="2820" width="13" style="1" customWidth="1"/>
    <col min="2821" max="2822" width="10.140625" style="1" bestFit="1" customWidth="1"/>
    <col min="2823" max="2823" width="11.5703125" style="1" bestFit="1" customWidth="1"/>
    <col min="2824" max="2824" width="14.28515625" style="1" customWidth="1"/>
    <col min="2825" max="2825" width="12.85546875" style="1" customWidth="1"/>
    <col min="2826" max="2826" width="13.85546875" style="1" customWidth="1"/>
    <col min="2827" max="2827" width="9.28515625" style="1" bestFit="1" customWidth="1"/>
    <col min="2828" max="2828" width="9.7109375" style="1" bestFit="1" customWidth="1"/>
    <col min="2829" max="2829" width="10.7109375" style="1" bestFit="1" customWidth="1"/>
    <col min="2830" max="2832" width="9.28515625" style="1" bestFit="1" customWidth="1"/>
    <col min="2833" max="3072" width="9.140625" style="1"/>
    <col min="3073" max="3073" width="36.28515625" style="1" customWidth="1"/>
    <col min="3074" max="3074" width="10.5703125" style="1" customWidth="1"/>
    <col min="3075" max="3075" width="10.85546875" style="1" customWidth="1"/>
    <col min="3076" max="3076" width="13" style="1" customWidth="1"/>
    <col min="3077" max="3078" width="10.140625" style="1" bestFit="1" customWidth="1"/>
    <col min="3079" max="3079" width="11.5703125" style="1" bestFit="1" customWidth="1"/>
    <col min="3080" max="3080" width="14.28515625" style="1" customWidth="1"/>
    <col min="3081" max="3081" width="12.85546875" style="1" customWidth="1"/>
    <col min="3082" max="3082" width="13.85546875" style="1" customWidth="1"/>
    <col min="3083" max="3083" width="9.28515625" style="1" bestFit="1" customWidth="1"/>
    <col min="3084" max="3084" width="9.7109375" style="1" bestFit="1" customWidth="1"/>
    <col min="3085" max="3085" width="10.7109375" style="1" bestFit="1" customWidth="1"/>
    <col min="3086" max="3088" width="9.28515625" style="1" bestFit="1" customWidth="1"/>
    <col min="3089" max="3328" width="9.140625" style="1"/>
    <col min="3329" max="3329" width="36.28515625" style="1" customWidth="1"/>
    <col min="3330" max="3330" width="10.5703125" style="1" customWidth="1"/>
    <col min="3331" max="3331" width="10.85546875" style="1" customWidth="1"/>
    <col min="3332" max="3332" width="13" style="1" customWidth="1"/>
    <col min="3333" max="3334" width="10.140625" style="1" bestFit="1" customWidth="1"/>
    <col min="3335" max="3335" width="11.5703125" style="1" bestFit="1" customWidth="1"/>
    <col min="3336" max="3336" width="14.28515625" style="1" customWidth="1"/>
    <col min="3337" max="3337" width="12.85546875" style="1" customWidth="1"/>
    <col min="3338" max="3338" width="13.85546875" style="1" customWidth="1"/>
    <col min="3339" max="3339" width="9.28515625" style="1" bestFit="1" customWidth="1"/>
    <col min="3340" max="3340" width="9.7109375" style="1" bestFit="1" customWidth="1"/>
    <col min="3341" max="3341" width="10.7109375" style="1" bestFit="1" customWidth="1"/>
    <col min="3342" max="3344" width="9.28515625" style="1" bestFit="1" customWidth="1"/>
    <col min="3345" max="3584" width="9.140625" style="1"/>
    <col min="3585" max="3585" width="36.28515625" style="1" customWidth="1"/>
    <col min="3586" max="3586" width="10.5703125" style="1" customWidth="1"/>
    <col min="3587" max="3587" width="10.85546875" style="1" customWidth="1"/>
    <col min="3588" max="3588" width="13" style="1" customWidth="1"/>
    <col min="3589" max="3590" width="10.140625" style="1" bestFit="1" customWidth="1"/>
    <col min="3591" max="3591" width="11.5703125" style="1" bestFit="1" customWidth="1"/>
    <col min="3592" max="3592" width="14.28515625" style="1" customWidth="1"/>
    <col min="3593" max="3593" width="12.85546875" style="1" customWidth="1"/>
    <col min="3594" max="3594" width="13.85546875" style="1" customWidth="1"/>
    <col min="3595" max="3595" width="9.28515625" style="1" bestFit="1" customWidth="1"/>
    <col min="3596" max="3596" width="9.7109375" style="1" bestFit="1" customWidth="1"/>
    <col min="3597" max="3597" width="10.7109375" style="1" bestFit="1" customWidth="1"/>
    <col min="3598" max="3600" width="9.28515625" style="1" bestFit="1" customWidth="1"/>
    <col min="3601" max="3840" width="9.140625" style="1"/>
    <col min="3841" max="3841" width="36.28515625" style="1" customWidth="1"/>
    <col min="3842" max="3842" width="10.5703125" style="1" customWidth="1"/>
    <col min="3843" max="3843" width="10.85546875" style="1" customWidth="1"/>
    <col min="3844" max="3844" width="13" style="1" customWidth="1"/>
    <col min="3845" max="3846" width="10.140625" style="1" bestFit="1" customWidth="1"/>
    <col min="3847" max="3847" width="11.5703125" style="1" bestFit="1" customWidth="1"/>
    <col min="3848" max="3848" width="14.28515625" style="1" customWidth="1"/>
    <col min="3849" max="3849" width="12.85546875" style="1" customWidth="1"/>
    <col min="3850" max="3850" width="13.85546875" style="1" customWidth="1"/>
    <col min="3851" max="3851" width="9.28515625" style="1" bestFit="1" customWidth="1"/>
    <col min="3852" max="3852" width="9.7109375" style="1" bestFit="1" customWidth="1"/>
    <col min="3853" max="3853" width="10.7109375" style="1" bestFit="1" customWidth="1"/>
    <col min="3854" max="3856" width="9.28515625" style="1" bestFit="1" customWidth="1"/>
    <col min="3857" max="4096" width="9.140625" style="1"/>
    <col min="4097" max="4097" width="36.28515625" style="1" customWidth="1"/>
    <col min="4098" max="4098" width="10.5703125" style="1" customWidth="1"/>
    <col min="4099" max="4099" width="10.85546875" style="1" customWidth="1"/>
    <col min="4100" max="4100" width="13" style="1" customWidth="1"/>
    <col min="4101" max="4102" width="10.140625" style="1" bestFit="1" customWidth="1"/>
    <col min="4103" max="4103" width="11.5703125" style="1" bestFit="1" customWidth="1"/>
    <col min="4104" max="4104" width="14.28515625" style="1" customWidth="1"/>
    <col min="4105" max="4105" width="12.85546875" style="1" customWidth="1"/>
    <col min="4106" max="4106" width="13.85546875" style="1" customWidth="1"/>
    <col min="4107" max="4107" width="9.28515625" style="1" bestFit="1" customWidth="1"/>
    <col min="4108" max="4108" width="9.7109375" style="1" bestFit="1" customWidth="1"/>
    <col min="4109" max="4109" width="10.7109375" style="1" bestFit="1" customWidth="1"/>
    <col min="4110" max="4112" width="9.28515625" style="1" bestFit="1" customWidth="1"/>
    <col min="4113" max="4352" width="9.140625" style="1"/>
    <col min="4353" max="4353" width="36.28515625" style="1" customWidth="1"/>
    <col min="4354" max="4354" width="10.5703125" style="1" customWidth="1"/>
    <col min="4355" max="4355" width="10.85546875" style="1" customWidth="1"/>
    <col min="4356" max="4356" width="13" style="1" customWidth="1"/>
    <col min="4357" max="4358" width="10.140625" style="1" bestFit="1" customWidth="1"/>
    <col min="4359" max="4359" width="11.5703125" style="1" bestFit="1" customWidth="1"/>
    <col min="4360" max="4360" width="14.28515625" style="1" customWidth="1"/>
    <col min="4361" max="4361" width="12.85546875" style="1" customWidth="1"/>
    <col min="4362" max="4362" width="13.85546875" style="1" customWidth="1"/>
    <col min="4363" max="4363" width="9.28515625" style="1" bestFit="1" customWidth="1"/>
    <col min="4364" max="4364" width="9.7109375" style="1" bestFit="1" customWidth="1"/>
    <col min="4365" max="4365" width="10.7109375" style="1" bestFit="1" customWidth="1"/>
    <col min="4366" max="4368" width="9.28515625" style="1" bestFit="1" customWidth="1"/>
    <col min="4369" max="4608" width="9.140625" style="1"/>
    <col min="4609" max="4609" width="36.28515625" style="1" customWidth="1"/>
    <col min="4610" max="4610" width="10.5703125" style="1" customWidth="1"/>
    <col min="4611" max="4611" width="10.85546875" style="1" customWidth="1"/>
    <col min="4612" max="4612" width="13" style="1" customWidth="1"/>
    <col min="4613" max="4614" width="10.140625" style="1" bestFit="1" customWidth="1"/>
    <col min="4615" max="4615" width="11.5703125" style="1" bestFit="1" customWidth="1"/>
    <col min="4616" max="4616" width="14.28515625" style="1" customWidth="1"/>
    <col min="4617" max="4617" width="12.85546875" style="1" customWidth="1"/>
    <col min="4618" max="4618" width="13.85546875" style="1" customWidth="1"/>
    <col min="4619" max="4619" width="9.28515625" style="1" bestFit="1" customWidth="1"/>
    <col min="4620" max="4620" width="9.7109375" style="1" bestFit="1" customWidth="1"/>
    <col min="4621" max="4621" width="10.7109375" style="1" bestFit="1" customWidth="1"/>
    <col min="4622" max="4624" width="9.28515625" style="1" bestFit="1" customWidth="1"/>
    <col min="4625" max="4864" width="9.140625" style="1"/>
    <col min="4865" max="4865" width="36.28515625" style="1" customWidth="1"/>
    <col min="4866" max="4866" width="10.5703125" style="1" customWidth="1"/>
    <col min="4867" max="4867" width="10.85546875" style="1" customWidth="1"/>
    <col min="4868" max="4868" width="13" style="1" customWidth="1"/>
    <col min="4869" max="4870" width="10.140625" style="1" bestFit="1" customWidth="1"/>
    <col min="4871" max="4871" width="11.5703125" style="1" bestFit="1" customWidth="1"/>
    <col min="4872" max="4872" width="14.28515625" style="1" customWidth="1"/>
    <col min="4873" max="4873" width="12.85546875" style="1" customWidth="1"/>
    <col min="4874" max="4874" width="13.85546875" style="1" customWidth="1"/>
    <col min="4875" max="4875" width="9.28515625" style="1" bestFit="1" customWidth="1"/>
    <col min="4876" max="4876" width="9.7109375" style="1" bestFit="1" customWidth="1"/>
    <col min="4877" max="4877" width="10.7109375" style="1" bestFit="1" customWidth="1"/>
    <col min="4878" max="4880" width="9.28515625" style="1" bestFit="1" customWidth="1"/>
    <col min="4881" max="5120" width="9.140625" style="1"/>
    <col min="5121" max="5121" width="36.28515625" style="1" customWidth="1"/>
    <col min="5122" max="5122" width="10.5703125" style="1" customWidth="1"/>
    <col min="5123" max="5123" width="10.85546875" style="1" customWidth="1"/>
    <col min="5124" max="5124" width="13" style="1" customWidth="1"/>
    <col min="5125" max="5126" width="10.140625" style="1" bestFit="1" customWidth="1"/>
    <col min="5127" max="5127" width="11.5703125" style="1" bestFit="1" customWidth="1"/>
    <col min="5128" max="5128" width="14.28515625" style="1" customWidth="1"/>
    <col min="5129" max="5129" width="12.85546875" style="1" customWidth="1"/>
    <col min="5130" max="5130" width="13.85546875" style="1" customWidth="1"/>
    <col min="5131" max="5131" width="9.28515625" style="1" bestFit="1" customWidth="1"/>
    <col min="5132" max="5132" width="9.7109375" style="1" bestFit="1" customWidth="1"/>
    <col min="5133" max="5133" width="10.7109375" style="1" bestFit="1" customWidth="1"/>
    <col min="5134" max="5136" width="9.28515625" style="1" bestFit="1" customWidth="1"/>
    <col min="5137" max="5376" width="9.140625" style="1"/>
    <col min="5377" max="5377" width="36.28515625" style="1" customWidth="1"/>
    <col min="5378" max="5378" width="10.5703125" style="1" customWidth="1"/>
    <col min="5379" max="5379" width="10.85546875" style="1" customWidth="1"/>
    <col min="5380" max="5380" width="13" style="1" customWidth="1"/>
    <col min="5381" max="5382" width="10.140625" style="1" bestFit="1" customWidth="1"/>
    <col min="5383" max="5383" width="11.5703125" style="1" bestFit="1" customWidth="1"/>
    <col min="5384" max="5384" width="14.28515625" style="1" customWidth="1"/>
    <col min="5385" max="5385" width="12.85546875" style="1" customWidth="1"/>
    <col min="5386" max="5386" width="13.85546875" style="1" customWidth="1"/>
    <col min="5387" max="5387" width="9.28515625" style="1" bestFit="1" customWidth="1"/>
    <col min="5388" max="5388" width="9.7109375" style="1" bestFit="1" customWidth="1"/>
    <col min="5389" max="5389" width="10.7109375" style="1" bestFit="1" customWidth="1"/>
    <col min="5390" max="5392" width="9.28515625" style="1" bestFit="1" customWidth="1"/>
    <col min="5393" max="5632" width="9.140625" style="1"/>
    <col min="5633" max="5633" width="36.28515625" style="1" customWidth="1"/>
    <col min="5634" max="5634" width="10.5703125" style="1" customWidth="1"/>
    <col min="5635" max="5635" width="10.85546875" style="1" customWidth="1"/>
    <col min="5636" max="5636" width="13" style="1" customWidth="1"/>
    <col min="5637" max="5638" width="10.140625" style="1" bestFit="1" customWidth="1"/>
    <col min="5639" max="5639" width="11.5703125" style="1" bestFit="1" customWidth="1"/>
    <col min="5640" max="5640" width="14.28515625" style="1" customWidth="1"/>
    <col min="5641" max="5641" width="12.85546875" style="1" customWidth="1"/>
    <col min="5642" max="5642" width="13.85546875" style="1" customWidth="1"/>
    <col min="5643" max="5643" width="9.28515625" style="1" bestFit="1" customWidth="1"/>
    <col min="5644" max="5644" width="9.7109375" style="1" bestFit="1" customWidth="1"/>
    <col min="5645" max="5645" width="10.7109375" style="1" bestFit="1" customWidth="1"/>
    <col min="5646" max="5648" width="9.28515625" style="1" bestFit="1" customWidth="1"/>
    <col min="5649" max="5888" width="9.140625" style="1"/>
    <col min="5889" max="5889" width="36.28515625" style="1" customWidth="1"/>
    <col min="5890" max="5890" width="10.5703125" style="1" customWidth="1"/>
    <col min="5891" max="5891" width="10.85546875" style="1" customWidth="1"/>
    <col min="5892" max="5892" width="13" style="1" customWidth="1"/>
    <col min="5893" max="5894" width="10.140625" style="1" bestFit="1" customWidth="1"/>
    <col min="5895" max="5895" width="11.5703125" style="1" bestFit="1" customWidth="1"/>
    <col min="5896" max="5896" width="14.28515625" style="1" customWidth="1"/>
    <col min="5897" max="5897" width="12.85546875" style="1" customWidth="1"/>
    <col min="5898" max="5898" width="13.85546875" style="1" customWidth="1"/>
    <col min="5899" max="5899" width="9.28515625" style="1" bestFit="1" customWidth="1"/>
    <col min="5900" max="5900" width="9.7109375" style="1" bestFit="1" customWidth="1"/>
    <col min="5901" max="5901" width="10.7109375" style="1" bestFit="1" customWidth="1"/>
    <col min="5902" max="5904" width="9.28515625" style="1" bestFit="1" customWidth="1"/>
    <col min="5905" max="6144" width="9.140625" style="1"/>
    <col min="6145" max="6145" width="36.28515625" style="1" customWidth="1"/>
    <col min="6146" max="6146" width="10.5703125" style="1" customWidth="1"/>
    <col min="6147" max="6147" width="10.85546875" style="1" customWidth="1"/>
    <col min="6148" max="6148" width="13" style="1" customWidth="1"/>
    <col min="6149" max="6150" width="10.140625" style="1" bestFit="1" customWidth="1"/>
    <col min="6151" max="6151" width="11.5703125" style="1" bestFit="1" customWidth="1"/>
    <col min="6152" max="6152" width="14.28515625" style="1" customWidth="1"/>
    <col min="6153" max="6153" width="12.85546875" style="1" customWidth="1"/>
    <col min="6154" max="6154" width="13.85546875" style="1" customWidth="1"/>
    <col min="6155" max="6155" width="9.28515625" style="1" bestFit="1" customWidth="1"/>
    <col min="6156" max="6156" width="9.7109375" style="1" bestFit="1" customWidth="1"/>
    <col min="6157" max="6157" width="10.7109375" style="1" bestFit="1" customWidth="1"/>
    <col min="6158" max="6160" width="9.28515625" style="1" bestFit="1" customWidth="1"/>
    <col min="6161" max="6400" width="9.140625" style="1"/>
    <col min="6401" max="6401" width="36.28515625" style="1" customWidth="1"/>
    <col min="6402" max="6402" width="10.5703125" style="1" customWidth="1"/>
    <col min="6403" max="6403" width="10.85546875" style="1" customWidth="1"/>
    <col min="6404" max="6404" width="13" style="1" customWidth="1"/>
    <col min="6405" max="6406" width="10.140625" style="1" bestFit="1" customWidth="1"/>
    <col min="6407" max="6407" width="11.5703125" style="1" bestFit="1" customWidth="1"/>
    <col min="6408" max="6408" width="14.28515625" style="1" customWidth="1"/>
    <col min="6409" max="6409" width="12.85546875" style="1" customWidth="1"/>
    <col min="6410" max="6410" width="13.85546875" style="1" customWidth="1"/>
    <col min="6411" max="6411" width="9.28515625" style="1" bestFit="1" customWidth="1"/>
    <col min="6412" max="6412" width="9.7109375" style="1" bestFit="1" customWidth="1"/>
    <col min="6413" max="6413" width="10.7109375" style="1" bestFit="1" customWidth="1"/>
    <col min="6414" max="6416" width="9.28515625" style="1" bestFit="1" customWidth="1"/>
    <col min="6417" max="6656" width="9.140625" style="1"/>
    <col min="6657" max="6657" width="36.28515625" style="1" customWidth="1"/>
    <col min="6658" max="6658" width="10.5703125" style="1" customWidth="1"/>
    <col min="6659" max="6659" width="10.85546875" style="1" customWidth="1"/>
    <col min="6660" max="6660" width="13" style="1" customWidth="1"/>
    <col min="6661" max="6662" width="10.140625" style="1" bestFit="1" customWidth="1"/>
    <col min="6663" max="6663" width="11.5703125" style="1" bestFit="1" customWidth="1"/>
    <col min="6664" max="6664" width="14.28515625" style="1" customWidth="1"/>
    <col min="6665" max="6665" width="12.85546875" style="1" customWidth="1"/>
    <col min="6666" max="6666" width="13.85546875" style="1" customWidth="1"/>
    <col min="6667" max="6667" width="9.28515625" style="1" bestFit="1" customWidth="1"/>
    <col min="6668" max="6668" width="9.7109375" style="1" bestFit="1" customWidth="1"/>
    <col min="6669" max="6669" width="10.7109375" style="1" bestFit="1" customWidth="1"/>
    <col min="6670" max="6672" width="9.28515625" style="1" bestFit="1" customWidth="1"/>
    <col min="6673" max="6912" width="9.140625" style="1"/>
    <col min="6913" max="6913" width="36.28515625" style="1" customWidth="1"/>
    <col min="6914" max="6914" width="10.5703125" style="1" customWidth="1"/>
    <col min="6915" max="6915" width="10.85546875" style="1" customWidth="1"/>
    <col min="6916" max="6916" width="13" style="1" customWidth="1"/>
    <col min="6917" max="6918" width="10.140625" style="1" bestFit="1" customWidth="1"/>
    <col min="6919" max="6919" width="11.5703125" style="1" bestFit="1" customWidth="1"/>
    <col min="6920" max="6920" width="14.28515625" style="1" customWidth="1"/>
    <col min="6921" max="6921" width="12.85546875" style="1" customWidth="1"/>
    <col min="6922" max="6922" width="13.85546875" style="1" customWidth="1"/>
    <col min="6923" max="6923" width="9.28515625" style="1" bestFit="1" customWidth="1"/>
    <col min="6924" max="6924" width="9.7109375" style="1" bestFit="1" customWidth="1"/>
    <col min="6925" max="6925" width="10.7109375" style="1" bestFit="1" customWidth="1"/>
    <col min="6926" max="6928" width="9.28515625" style="1" bestFit="1" customWidth="1"/>
    <col min="6929" max="7168" width="9.140625" style="1"/>
    <col min="7169" max="7169" width="36.28515625" style="1" customWidth="1"/>
    <col min="7170" max="7170" width="10.5703125" style="1" customWidth="1"/>
    <col min="7171" max="7171" width="10.85546875" style="1" customWidth="1"/>
    <col min="7172" max="7172" width="13" style="1" customWidth="1"/>
    <col min="7173" max="7174" width="10.140625" style="1" bestFit="1" customWidth="1"/>
    <col min="7175" max="7175" width="11.5703125" style="1" bestFit="1" customWidth="1"/>
    <col min="7176" max="7176" width="14.28515625" style="1" customWidth="1"/>
    <col min="7177" max="7177" width="12.85546875" style="1" customWidth="1"/>
    <col min="7178" max="7178" width="13.85546875" style="1" customWidth="1"/>
    <col min="7179" max="7179" width="9.28515625" style="1" bestFit="1" customWidth="1"/>
    <col min="7180" max="7180" width="9.7109375" style="1" bestFit="1" customWidth="1"/>
    <col min="7181" max="7181" width="10.7109375" style="1" bestFit="1" customWidth="1"/>
    <col min="7182" max="7184" width="9.28515625" style="1" bestFit="1" customWidth="1"/>
    <col min="7185" max="7424" width="9.140625" style="1"/>
    <col min="7425" max="7425" width="36.28515625" style="1" customWidth="1"/>
    <col min="7426" max="7426" width="10.5703125" style="1" customWidth="1"/>
    <col min="7427" max="7427" width="10.85546875" style="1" customWidth="1"/>
    <col min="7428" max="7428" width="13" style="1" customWidth="1"/>
    <col min="7429" max="7430" width="10.140625" style="1" bestFit="1" customWidth="1"/>
    <col min="7431" max="7431" width="11.5703125" style="1" bestFit="1" customWidth="1"/>
    <col min="7432" max="7432" width="14.28515625" style="1" customWidth="1"/>
    <col min="7433" max="7433" width="12.85546875" style="1" customWidth="1"/>
    <col min="7434" max="7434" width="13.85546875" style="1" customWidth="1"/>
    <col min="7435" max="7435" width="9.28515625" style="1" bestFit="1" customWidth="1"/>
    <col min="7436" max="7436" width="9.7109375" style="1" bestFit="1" customWidth="1"/>
    <col min="7437" max="7437" width="10.7109375" style="1" bestFit="1" customWidth="1"/>
    <col min="7438" max="7440" width="9.28515625" style="1" bestFit="1" customWidth="1"/>
    <col min="7441" max="7680" width="9.140625" style="1"/>
    <col min="7681" max="7681" width="36.28515625" style="1" customWidth="1"/>
    <col min="7682" max="7682" width="10.5703125" style="1" customWidth="1"/>
    <col min="7683" max="7683" width="10.85546875" style="1" customWidth="1"/>
    <col min="7684" max="7684" width="13" style="1" customWidth="1"/>
    <col min="7685" max="7686" width="10.140625" style="1" bestFit="1" customWidth="1"/>
    <col min="7687" max="7687" width="11.5703125" style="1" bestFit="1" customWidth="1"/>
    <col min="7688" max="7688" width="14.28515625" style="1" customWidth="1"/>
    <col min="7689" max="7689" width="12.85546875" style="1" customWidth="1"/>
    <col min="7690" max="7690" width="13.85546875" style="1" customWidth="1"/>
    <col min="7691" max="7691" width="9.28515625" style="1" bestFit="1" customWidth="1"/>
    <col min="7692" max="7692" width="9.7109375" style="1" bestFit="1" customWidth="1"/>
    <col min="7693" max="7693" width="10.7109375" style="1" bestFit="1" customWidth="1"/>
    <col min="7694" max="7696" width="9.28515625" style="1" bestFit="1" customWidth="1"/>
    <col min="7697" max="7936" width="9.140625" style="1"/>
    <col min="7937" max="7937" width="36.28515625" style="1" customWidth="1"/>
    <col min="7938" max="7938" width="10.5703125" style="1" customWidth="1"/>
    <col min="7939" max="7939" width="10.85546875" style="1" customWidth="1"/>
    <col min="7940" max="7940" width="13" style="1" customWidth="1"/>
    <col min="7941" max="7942" width="10.140625" style="1" bestFit="1" customWidth="1"/>
    <col min="7943" max="7943" width="11.5703125" style="1" bestFit="1" customWidth="1"/>
    <col min="7944" max="7944" width="14.28515625" style="1" customWidth="1"/>
    <col min="7945" max="7945" width="12.85546875" style="1" customWidth="1"/>
    <col min="7946" max="7946" width="13.85546875" style="1" customWidth="1"/>
    <col min="7947" max="7947" width="9.28515625" style="1" bestFit="1" customWidth="1"/>
    <col min="7948" max="7948" width="9.7109375" style="1" bestFit="1" customWidth="1"/>
    <col min="7949" max="7949" width="10.7109375" style="1" bestFit="1" customWidth="1"/>
    <col min="7950" max="7952" width="9.28515625" style="1" bestFit="1" customWidth="1"/>
    <col min="7953" max="8192" width="9.140625" style="1"/>
    <col min="8193" max="8193" width="36.28515625" style="1" customWidth="1"/>
    <col min="8194" max="8194" width="10.5703125" style="1" customWidth="1"/>
    <col min="8195" max="8195" width="10.85546875" style="1" customWidth="1"/>
    <col min="8196" max="8196" width="13" style="1" customWidth="1"/>
    <col min="8197" max="8198" width="10.140625" style="1" bestFit="1" customWidth="1"/>
    <col min="8199" max="8199" width="11.5703125" style="1" bestFit="1" customWidth="1"/>
    <col min="8200" max="8200" width="14.28515625" style="1" customWidth="1"/>
    <col min="8201" max="8201" width="12.85546875" style="1" customWidth="1"/>
    <col min="8202" max="8202" width="13.85546875" style="1" customWidth="1"/>
    <col min="8203" max="8203" width="9.28515625" style="1" bestFit="1" customWidth="1"/>
    <col min="8204" max="8204" width="9.7109375" style="1" bestFit="1" customWidth="1"/>
    <col min="8205" max="8205" width="10.7109375" style="1" bestFit="1" customWidth="1"/>
    <col min="8206" max="8208" width="9.28515625" style="1" bestFit="1" customWidth="1"/>
    <col min="8209" max="8448" width="9.140625" style="1"/>
    <col min="8449" max="8449" width="36.28515625" style="1" customWidth="1"/>
    <col min="8450" max="8450" width="10.5703125" style="1" customWidth="1"/>
    <col min="8451" max="8451" width="10.85546875" style="1" customWidth="1"/>
    <col min="8452" max="8452" width="13" style="1" customWidth="1"/>
    <col min="8453" max="8454" width="10.140625" style="1" bestFit="1" customWidth="1"/>
    <col min="8455" max="8455" width="11.5703125" style="1" bestFit="1" customWidth="1"/>
    <col min="8456" max="8456" width="14.28515625" style="1" customWidth="1"/>
    <col min="8457" max="8457" width="12.85546875" style="1" customWidth="1"/>
    <col min="8458" max="8458" width="13.85546875" style="1" customWidth="1"/>
    <col min="8459" max="8459" width="9.28515625" style="1" bestFit="1" customWidth="1"/>
    <col min="8460" max="8460" width="9.7109375" style="1" bestFit="1" customWidth="1"/>
    <col min="8461" max="8461" width="10.7109375" style="1" bestFit="1" customWidth="1"/>
    <col min="8462" max="8464" width="9.28515625" style="1" bestFit="1" customWidth="1"/>
    <col min="8465" max="8704" width="9.140625" style="1"/>
    <col min="8705" max="8705" width="36.28515625" style="1" customWidth="1"/>
    <col min="8706" max="8706" width="10.5703125" style="1" customWidth="1"/>
    <col min="8707" max="8707" width="10.85546875" style="1" customWidth="1"/>
    <col min="8708" max="8708" width="13" style="1" customWidth="1"/>
    <col min="8709" max="8710" width="10.140625" style="1" bestFit="1" customWidth="1"/>
    <col min="8711" max="8711" width="11.5703125" style="1" bestFit="1" customWidth="1"/>
    <col min="8712" max="8712" width="14.28515625" style="1" customWidth="1"/>
    <col min="8713" max="8713" width="12.85546875" style="1" customWidth="1"/>
    <col min="8714" max="8714" width="13.85546875" style="1" customWidth="1"/>
    <col min="8715" max="8715" width="9.28515625" style="1" bestFit="1" customWidth="1"/>
    <col min="8716" max="8716" width="9.7109375" style="1" bestFit="1" customWidth="1"/>
    <col min="8717" max="8717" width="10.7109375" style="1" bestFit="1" customWidth="1"/>
    <col min="8718" max="8720" width="9.28515625" style="1" bestFit="1" customWidth="1"/>
    <col min="8721" max="8960" width="9.140625" style="1"/>
    <col min="8961" max="8961" width="36.28515625" style="1" customWidth="1"/>
    <col min="8962" max="8962" width="10.5703125" style="1" customWidth="1"/>
    <col min="8963" max="8963" width="10.85546875" style="1" customWidth="1"/>
    <col min="8964" max="8964" width="13" style="1" customWidth="1"/>
    <col min="8965" max="8966" width="10.140625" style="1" bestFit="1" customWidth="1"/>
    <col min="8967" max="8967" width="11.5703125" style="1" bestFit="1" customWidth="1"/>
    <col min="8968" max="8968" width="14.28515625" style="1" customWidth="1"/>
    <col min="8969" max="8969" width="12.85546875" style="1" customWidth="1"/>
    <col min="8970" max="8970" width="13.85546875" style="1" customWidth="1"/>
    <col min="8971" max="8971" width="9.28515625" style="1" bestFit="1" customWidth="1"/>
    <col min="8972" max="8972" width="9.7109375" style="1" bestFit="1" customWidth="1"/>
    <col min="8973" max="8973" width="10.7109375" style="1" bestFit="1" customWidth="1"/>
    <col min="8974" max="8976" width="9.28515625" style="1" bestFit="1" customWidth="1"/>
    <col min="8977" max="9216" width="9.140625" style="1"/>
    <col min="9217" max="9217" width="36.28515625" style="1" customWidth="1"/>
    <col min="9218" max="9218" width="10.5703125" style="1" customWidth="1"/>
    <col min="9219" max="9219" width="10.85546875" style="1" customWidth="1"/>
    <col min="9220" max="9220" width="13" style="1" customWidth="1"/>
    <col min="9221" max="9222" width="10.140625" style="1" bestFit="1" customWidth="1"/>
    <col min="9223" max="9223" width="11.5703125" style="1" bestFit="1" customWidth="1"/>
    <col min="9224" max="9224" width="14.28515625" style="1" customWidth="1"/>
    <col min="9225" max="9225" width="12.85546875" style="1" customWidth="1"/>
    <col min="9226" max="9226" width="13.85546875" style="1" customWidth="1"/>
    <col min="9227" max="9227" width="9.28515625" style="1" bestFit="1" customWidth="1"/>
    <col min="9228" max="9228" width="9.7109375" style="1" bestFit="1" customWidth="1"/>
    <col min="9229" max="9229" width="10.7109375" style="1" bestFit="1" customWidth="1"/>
    <col min="9230" max="9232" width="9.28515625" style="1" bestFit="1" customWidth="1"/>
    <col min="9233" max="9472" width="9.140625" style="1"/>
    <col min="9473" max="9473" width="36.28515625" style="1" customWidth="1"/>
    <col min="9474" max="9474" width="10.5703125" style="1" customWidth="1"/>
    <col min="9475" max="9475" width="10.85546875" style="1" customWidth="1"/>
    <col min="9476" max="9476" width="13" style="1" customWidth="1"/>
    <col min="9477" max="9478" width="10.140625" style="1" bestFit="1" customWidth="1"/>
    <col min="9479" max="9479" width="11.5703125" style="1" bestFit="1" customWidth="1"/>
    <col min="9480" max="9480" width="14.28515625" style="1" customWidth="1"/>
    <col min="9481" max="9481" width="12.85546875" style="1" customWidth="1"/>
    <col min="9482" max="9482" width="13.85546875" style="1" customWidth="1"/>
    <col min="9483" max="9483" width="9.28515625" style="1" bestFit="1" customWidth="1"/>
    <col min="9484" max="9484" width="9.7109375" style="1" bestFit="1" customWidth="1"/>
    <col min="9485" max="9485" width="10.7109375" style="1" bestFit="1" customWidth="1"/>
    <col min="9486" max="9488" width="9.28515625" style="1" bestFit="1" customWidth="1"/>
    <col min="9489" max="9728" width="9.140625" style="1"/>
    <col min="9729" max="9729" width="36.28515625" style="1" customWidth="1"/>
    <col min="9730" max="9730" width="10.5703125" style="1" customWidth="1"/>
    <col min="9731" max="9731" width="10.85546875" style="1" customWidth="1"/>
    <col min="9732" max="9732" width="13" style="1" customWidth="1"/>
    <col min="9733" max="9734" width="10.140625" style="1" bestFit="1" customWidth="1"/>
    <col min="9735" max="9735" width="11.5703125" style="1" bestFit="1" customWidth="1"/>
    <col min="9736" max="9736" width="14.28515625" style="1" customWidth="1"/>
    <col min="9737" max="9737" width="12.85546875" style="1" customWidth="1"/>
    <col min="9738" max="9738" width="13.85546875" style="1" customWidth="1"/>
    <col min="9739" max="9739" width="9.28515625" style="1" bestFit="1" customWidth="1"/>
    <col min="9740" max="9740" width="9.7109375" style="1" bestFit="1" customWidth="1"/>
    <col min="9741" max="9741" width="10.7109375" style="1" bestFit="1" customWidth="1"/>
    <col min="9742" max="9744" width="9.28515625" style="1" bestFit="1" customWidth="1"/>
    <col min="9745" max="9984" width="9.140625" style="1"/>
    <col min="9985" max="9985" width="36.28515625" style="1" customWidth="1"/>
    <col min="9986" max="9986" width="10.5703125" style="1" customWidth="1"/>
    <col min="9987" max="9987" width="10.85546875" style="1" customWidth="1"/>
    <col min="9988" max="9988" width="13" style="1" customWidth="1"/>
    <col min="9989" max="9990" width="10.140625" style="1" bestFit="1" customWidth="1"/>
    <col min="9991" max="9991" width="11.5703125" style="1" bestFit="1" customWidth="1"/>
    <col min="9992" max="9992" width="14.28515625" style="1" customWidth="1"/>
    <col min="9993" max="9993" width="12.85546875" style="1" customWidth="1"/>
    <col min="9994" max="9994" width="13.85546875" style="1" customWidth="1"/>
    <col min="9995" max="9995" width="9.28515625" style="1" bestFit="1" customWidth="1"/>
    <col min="9996" max="9996" width="9.7109375" style="1" bestFit="1" customWidth="1"/>
    <col min="9997" max="9997" width="10.7109375" style="1" bestFit="1" customWidth="1"/>
    <col min="9998" max="10000" width="9.28515625" style="1" bestFit="1" customWidth="1"/>
    <col min="10001" max="10240" width="9.140625" style="1"/>
    <col min="10241" max="10241" width="36.28515625" style="1" customWidth="1"/>
    <col min="10242" max="10242" width="10.5703125" style="1" customWidth="1"/>
    <col min="10243" max="10243" width="10.85546875" style="1" customWidth="1"/>
    <col min="10244" max="10244" width="13" style="1" customWidth="1"/>
    <col min="10245" max="10246" width="10.140625" style="1" bestFit="1" customWidth="1"/>
    <col min="10247" max="10247" width="11.5703125" style="1" bestFit="1" customWidth="1"/>
    <col min="10248" max="10248" width="14.28515625" style="1" customWidth="1"/>
    <col min="10249" max="10249" width="12.85546875" style="1" customWidth="1"/>
    <col min="10250" max="10250" width="13.85546875" style="1" customWidth="1"/>
    <col min="10251" max="10251" width="9.28515625" style="1" bestFit="1" customWidth="1"/>
    <col min="10252" max="10252" width="9.7109375" style="1" bestFit="1" customWidth="1"/>
    <col min="10253" max="10253" width="10.7109375" style="1" bestFit="1" customWidth="1"/>
    <col min="10254" max="10256" width="9.28515625" style="1" bestFit="1" customWidth="1"/>
    <col min="10257" max="10496" width="9.140625" style="1"/>
    <col min="10497" max="10497" width="36.28515625" style="1" customWidth="1"/>
    <col min="10498" max="10498" width="10.5703125" style="1" customWidth="1"/>
    <col min="10499" max="10499" width="10.85546875" style="1" customWidth="1"/>
    <col min="10500" max="10500" width="13" style="1" customWidth="1"/>
    <col min="10501" max="10502" width="10.140625" style="1" bestFit="1" customWidth="1"/>
    <col min="10503" max="10503" width="11.5703125" style="1" bestFit="1" customWidth="1"/>
    <col min="10504" max="10504" width="14.28515625" style="1" customWidth="1"/>
    <col min="10505" max="10505" width="12.85546875" style="1" customWidth="1"/>
    <col min="10506" max="10506" width="13.85546875" style="1" customWidth="1"/>
    <col min="10507" max="10507" width="9.28515625" style="1" bestFit="1" customWidth="1"/>
    <col min="10508" max="10508" width="9.7109375" style="1" bestFit="1" customWidth="1"/>
    <col min="10509" max="10509" width="10.7109375" style="1" bestFit="1" customWidth="1"/>
    <col min="10510" max="10512" width="9.28515625" style="1" bestFit="1" customWidth="1"/>
    <col min="10513" max="10752" width="9.140625" style="1"/>
    <col min="10753" max="10753" width="36.28515625" style="1" customWidth="1"/>
    <col min="10754" max="10754" width="10.5703125" style="1" customWidth="1"/>
    <col min="10755" max="10755" width="10.85546875" style="1" customWidth="1"/>
    <col min="10756" max="10756" width="13" style="1" customWidth="1"/>
    <col min="10757" max="10758" width="10.140625" style="1" bestFit="1" customWidth="1"/>
    <col min="10759" max="10759" width="11.5703125" style="1" bestFit="1" customWidth="1"/>
    <col min="10760" max="10760" width="14.28515625" style="1" customWidth="1"/>
    <col min="10761" max="10761" width="12.85546875" style="1" customWidth="1"/>
    <col min="10762" max="10762" width="13.85546875" style="1" customWidth="1"/>
    <col min="10763" max="10763" width="9.28515625" style="1" bestFit="1" customWidth="1"/>
    <col min="10764" max="10764" width="9.7109375" style="1" bestFit="1" customWidth="1"/>
    <col min="10765" max="10765" width="10.7109375" style="1" bestFit="1" customWidth="1"/>
    <col min="10766" max="10768" width="9.28515625" style="1" bestFit="1" customWidth="1"/>
    <col min="10769" max="11008" width="9.140625" style="1"/>
    <col min="11009" max="11009" width="36.28515625" style="1" customWidth="1"/>
    <col min="11010" max="11010" width="10.5703125" style="1" customWidth="1"/>
    <col min="11011" max="11011" width="10.85546875" style="1" customWidth="1"/>
    <col min="11012" max="11012" width="13" style="1" customWidth="1"/>
    <col min="11013" max="11014" width="10.140625" style="1" bestFit="1" customWidth="1"/>
    <col min="11015" max="11015" width="11.5703125" style="1" bestFit="1" customWidth="1"/>
    <col min="11016" max="11016" width="14.28515625" style="1" customWidth="1"/>
    <col min="11017" max="11017" width="12.85546875" style="1" customWidth="1"/>
    <col min="11018" max="11018" width="13.85546875" style="1" customWidth="1"/>
    <col min="11019" max="11019" width="9.28515625" style="1" bestFit="1" customWidth="1"/>
    <col min="11020" max="11020" width="9.7109375" style="1" bestFit="1" customWidth="1"/>
    <col min="11021" max="11021" width="10.7109375" style="1" bestFit="1" customWidth="1"/>
    <col min="11022" max="11024" width="9.28515625" style="1" bestFit="1" customWidth="1"/>
    <col min="11025" max="11264" width="9.140625" style="1"/>
    <col min="11265" max="11265" width="36.28515625" style="1" customWidth="1"/>
    <col min="11266" max="11266" width="10.5703125" style="1" customWidth="1"/>
    <col min="11267" max="11267" width="10.85546875" style="1" customWidth="1"/>
    <col min="11268" max="11268" width="13" style="1" customWidth="1"/>
    <col min="11269" max="11270" width="10.140625" style="1" bestFit="1" customWidth="1"/>
    <col min="11271" max="11271" width="11.5703125" style="1" bestFit="1" customWidth="1"/>
    <col min="11272" max="11272" width="14.28515625" style="1" customWidth="1"/>
    <col min="11273" max="11273" width="12.85546875" style="1" customWidth="1"/>
    <col min="11274" max="11274" width="13.85546875" style="1" customWidth="1"/>
    <col min="11275" max="11275" width="9.28515625" style="1" bestFit="1" customWidth="1"/>
    <col min="11276" max="11276" width="9.7109375" style="1" bestFit="1" customWidth="1"/>
    <col min="11277" max="11277" width="10.7109375" style="1" bestFit="1" customWidth="1"/>
    <col min="11278" max="11280" width="9.28515625" style="1" bestFit="1" customWidth="1"/>
    <col min="11281" max="11520" width="9.140625" style="1"/>
    <col min="11521" max="11521" width="36.28515625" style="1" customWidth="1"/>
    <col min="11522" max="11522" width="10.5703125" style="1" customWidth="1"/>
    <col min="11523" max="11523" width="10.85546875" style="1" customWidth="1"/>
    <col min="11524" max="11524" width="13" style="1" customWidth="1"/>
    <col min="11525" max="11526" width="10.140625" style="1" bestFit="1" customWidth="1"/>
    <col min="11527" max="11527" width="11.5703125" style="1" bestFit="1" customWidth="1"/>
    <col min="11528" max="11528" width="14.28515625" style="1" customWidth="1"/>
    <col min="11529" max="11529" width="12.85546875" style="1" customWidth="1"/>
    <col min="11530" max="11530" width="13.85546875" style="1" customWidth="1"/>
    <col min="11531" max="11531" width="9.28515625" style="1" bestFit="1" customWidth="1"/>
    <col min="11532" max="11532" width="9.7109375" style="1" bestFit="1" customWidth="1"/>
    <col min="11533" max="11533" width="10.7109375" style="1" bestFit="1" customWidth="1"/>
    <col min="11534" max="11536" width="9.28515625" style="1" bestFit="1" customWidth="1"/>
    <col min="11537" max="11776" width="9.140625" style="1"/>
    <col min="11777" max="11777" width="36.28515625" style="1" customWidth="1"/>
    <col min="11778" max="11778" width="10.5703125" style="1" customWidth="1"/>
    <col min="11779" max="11779" width="10.85546875" style="1" customWidth="1"/>
    <col min="11780" max="11780" width="13" style="1" customWidth="1"/>
    <col min="11781" max="11782" width="10.140625" style="1" bestFit="1" customWidth="1"/>
    <col min="11783" max="11783" width="11.5703125" style="1" bestFit="1" customWidth="1"/>
    <col min="11784" max="11784" width="14.28515625" style="1" customWidth="1"/>
    <col min="11785" max="11785" width="12.85546875" style="1" customWidth="1"/>
    <col min="11786" max="11786" width="13.85546875" style="1" customWidth="1"/>
    <col min="11787" max="11787" width="9.28515625" style="1" bestFit="1" customWidth="1"/>
    <col min="11788" max="11788" width="9.7109375" style="1" bestFit="1" customWidth="1"/>
    <col min="11789" max="11789" width="10.7109375" style="1" bestFit="1" customWidth="1"/>
    <col min="11790" max="11792" width="9.28515625" style="1" bestFit="1" customWidth="1"/>
    <col min="11793" max="12032" width="9.140625" style="1"/>
    <col min="12033" max="12033" width="36.28515625" style="1" customWidth="1"/>
    <col min="12034" max="12034" width="10.5703125" style="1" customWidth="1"/>
    <col min="12035" max="12035" width="10.85546875" style="1" customWidth="1"/>
    <col min="12036" max="12036" width="13" style="1" customWidth="1"/>
    <col min="12037" max="12038" width="10.140625" style="1" bestFit="1" customWidth="1"/>
    <col min="12039" max="12039" width="11.5703125" style="1" bestFit="1" customWidth="1"/>
    <col min="12040" max="12040" width="14.28515625" style="1" customWidth="1"/>
    <col min="12041" max="12041" width="12.85546875" style="1" customWidth="1"/>
    <col min="12042" max="12042" width="13.85546875" style="1" customWidth="1"/>
    <col min="12043" max="12043" width="9.28515625" style="1" bestFit="1" customWidth="1"/>
    <col min="12044" max="12044" width="9.7109375" style="1" bestFit="1" customWidth="1"/>
    <col min="12045" max="12045" width="10.7109375" style="1" bestFit="1" customWidth="1"/>
    <col min="12046" max="12048" width="9.28515625" style="1" bestFit="1" customWidth="1"/>
    <col min="12049" max="12288" width="9.140625" style="1"/>
    <col min="12289" max="12289" width="36.28515625" style="1" customWidth="1"/>
    <col min="12290" max="12290" width="10.5703125" style="1" customWidth="1"/>
    <col min="12291" max="12291" width="10.85546875" style="1" customWidth="1"/>
    <col min="12292" max="12292" width="13" style="1" customWidth="1"/>
    <col min="12293" max="12294" width="10.140625" style="1" bestFit="1" customWidth="1"/>
    <col min="12295" max="12295" width="11.5703125" style="1" bestFit="1" customWidth="1"/>
    <col min="12296" max="12296" width="14.28515625" style="1" customWidth="1"/>
    <col min="12297" max="12297" width="12.85546875" style="1" customWidth="1"/>
    <col min="12298" max="12298" width="13.85546875" style="1" customWidth="1"/>
    <col min="12299" max="12299" width="9.28515625" style="1" bestFit="1" customWidth="1"/>
    <col min="12300" max="12300" width="9.7109375" style="1" bestFit="1" customWidth="1"/>
    <col min="12301" max="12301" width="10.7109375" style="1" bestFit="1" customWidth="1"/>
    <col min="12302" max="12304" width="9.28515625" style="1" bestFit="1" customWidth="1"/>
    <col min="12305" max="12544" width="9.140625" style="1"/>
    <col min="12545" max="12545" width="36.28515625" style="1" customWidth="1"/>
    <col min="12546" max="12546" width="10.5703125" style="1" customWidth="1"/>
    <col min="12547" max="12547" width="10.85546875" style="1" customWidth="1"/>
    <col min="12548" max="12548" width="13" style="1" customWidth="1"/>
    <col min="12549" max="12550" width="10.140625" style="1" bestFit="1" customWidth="1"/>
    <col min="12551" max="12551" width="11.5703125" style="1" bestFit="1" customWidth="1"/>
    <col min="12552" max="12552" width="14.28515625" style="1" customWidth="1"/>
    <col min="12553" max="12553" width="12.85546875" style="1" customWidth="1"/>
    <col min="12554" max="12554" width="13.85546875" style="1" customWidth="1"/>
    <col min="12555" max="12555" width="9.28515625" style="1" bestFit="1" customWidth="1"/>
    <col min="12556" max="12556" width="9.7109375" style="1" bestFit="1" customWidth="1"/>
    <col min="12557" max="12557" width="10.7109375" style="1" bestFit="1" customWidth="1"/>
    <col min="12558" max="12560" width="9.28515625" style="1" bestFit="1" customWidth="1"/>
    <col min="12561" max="12800" width="9.140625" style="1"/>
    <col min="12801" max="12801" width="36.28515625" style="1" customWidth="1"/>
    <col min="12802" max="12802" width="10.5703125" style="1" customWidth="1"/>
    <col min="12803" max="12803" width="10.85546875" style="1" customWidth="1"/>
    <col min="12804" max="12804" width="13" style="1" customWidth="1"/>
    <col min="12805" max="12806" width="10.140625" style="1" bestFit="1" customWidth="1"/>
    <col min="12807" max="12807" width="11.5703125" style="1" bestFit="1" customWidth="1"/>
    <col min="12808" max="12808" width="14.28515625" style="1" customWidth="1"/>
    <col min="12809" max="12809" width="12.85546875" style="1" customWidth="1"/>
    <col min="12810" max="12810" width="13.85546875" style="1" customWidth="1"/>
    <col min="12811" max="12811" width="9.28515625" style="1" bestFit="1" customWidth="1"/>
    <col min="12812" max="12812" width="9.7109375" style="1" bestFit="1" customWidth="1"/>
    <col min="12813" max="12813" width="10.7109375" style="1" bestFit="1" customWidth="1"/>
    <col min="12814" max="12816" width="9.28515625" style="1" bestFit="1" customWidth="1"/>
    <col min="12817" max="13056" width="9.140625" style="1"/>
    <col min="13057" max="13057" width="36.28515625" style="1" customWidth="1"/>
    <col min="13058" max="13058" width="10.5703125" style="1" customWidth="1"/>
    <col min="13059" max="13059" width="10.85546875" style="1" customWidth="1"/>
    <col min="13060" max="13060" width="13" style="1" customWidth="1"/>
    <col min="13061" max="13062" width="10.140625" style="1" bestFit="1" customWidth="1"/>
    <col min="13063" max="13063" width="11.5703125" style="1" bestFit="1" customWidth="1"/>
    <col min="13064" max="13064" width="14.28515625" style="1" customWidth="1"/>
    <col min="13065" max="13065" width="12.85546875" style="1" customWidth="1"/>
    <col min="13066" max="13066" width="13.85546875" style="1" customWidth="1"/>
    <col min="13067" max="13067" width="9.28515625" style="1" bestFit="1" customWidth="1"/>
    <col min="13068" max="13068" width="9.7109375" style="1" bestFit="1" customWidth="1"/>
    <col min="13069" max="13069" width="10.7109375" style="1" bestFit="1" customWidth="1"/>
    <col min="13070" max="13072" width="9.28515625" style="1" bestFit="1" customWidth="1"/>
    <col min="13073" max="13312" width="9.140625" style="1"/>
    <col min="13313" max="13313" width="36.28515625" style="1" customWidth="1"/>
    <col min="13314" max="13314" width="10.5703125" style="1" customWidth="1"/>
    <col min="13315" max="13315" width="10.85546875" style="1" customWidth="1"/>
    <col min="13316" max="13316" width="13" style="1" customWidth="1"/>
    <col min="13317" max="13318" width="10.140625" style="1" bestFit="1" customWidth="1"/>
    <col min="13319" max="13319" width="11.5703125" style="1" bestFit="1" customWidth="1"/>
    <col min="13320" max="13320" width="14.28515625" style="1" customWidth="1"/>
    <col min="13321" max="13321" width="12.85546875" style="1" customWidth="1"/>
    <col min="13322" max="13322" width="13.85546875" style="1" customWidth="1"/>
    <col min="13323" max="13323" width="9.28515625" style="1" bestFit="1" customWidth="1"/>
    <col min="13324" max="13324" width="9.7109375" style="1" bestFit="1" customWidth="1"/>
    <col min="13325" max="13325" width="10.7109375" style="1" bestFit="1" customWidth="1"/>
    <col min="13326" max="13328" width="9.28515625" style="1" bestFit="1" customWidth="1"/>
    <col min="13329" max="13568" width="9.140625" style="1"/>
    <col min="13569" max="13569" width="36.28515625" style="1" customWidth="1"/>
    <col min="13570" max="13570" width="10.5703125" style="1" customWidth="1"/>
    <col min="13571" max="13571" width="10.85546875" style="1" customWidth="1"/>
    <col min="13572" max="13572" width="13" style="1" customWidth="1"/>
    <col min="13573" max="13574" width="10.140625" style="1" bestFit="1" customWidth="1"/>
    <col min="13575" max="13575" width="11.5703125" style="1" bestFit="1" customWidth="1"/>
    <col min="13576" max="13576" width="14.28515625" style="1" customWidth="1"/>
    <col min="13577" max="13577" width="12.85546875" style="1" customWidth="1"/>
    <col min="13578" max="13578" width="13.85546875" style="1" customWidth="1"/>
    <col min="13579" max="13579" width="9.28515625" style="1" bestFit="1" customWidth="1"/>
    <col min="13580" max="13580" width="9.7109375" style="1" bestFit="1" customWidth="1"/>
    <col min="13581" max="13581" width="10.7109375" style="1" bestFit="1" customWidth="1"/>
    <col min="13582" max="13584" width="9.28515625" style="1" bestFit="1" customWidth="1"/>
    <col min="13585" max="13824" width="9.140625" style="1"/>
    <col min="13825" max="13825" width="36.28515625" style="1" customWidth="1"/>
    <col min="13826" max="13826" width="10.5703125" style="1" customWidth="1"/>
    <col min="13827" max="13827" width="10.85546875" style="1" customWidth="1"/>
    <col min="13828" max="13828" width="13" style="1" customWidth="1"/>
    <col min="13829" max="13830" width="10.140625" style="1" bestFit="1" customWidth="1"/>
    <col min="13831" max="13831" width="11.5703125" style="1" bestFit="1" customWidth="1"/>
    <col min="13832" max="13832" width="14.28515625" style="1" customWidth="1"/>
    <col min="13833" max="13833" width="12.85546875" style="1" customWidth="1"/>
    <col min="13834" max="13834" width="13.85546875" style="1" customWidth="1"/>
    <col min="13835" max="13835" width="9.28515625" style="1" bestFit="1" customWidth="1"/>
    <col min="13836" max="13836" width="9.7109375" style="1" bestFit="1" customWidth="1"/>
    <col min="13837" max="13837" width="10.7109375" style="1" bestFit="1" customWidth="1"/>
    <col min="13838" max="13840" width="9.28515625" style="1" bestFit="1" customWidth="1"/>
    <col min="13841" max="14080" width="9.140625" style="1"/>
    <col min="14081" max="14081" width="36.28515625" style="1" customWidth="1"/>
    <col min="14082" max="14082" width="10.5703125" style="1" customWidth="1"/>
    <col min="14083" max="14083" width="10.85546875" style="1" customWidth="1"/>
    <col min="14084" max="14084" width="13" style="1" customWidth="1"/>
    <col min="14085" max="14086" width="10.140625" style="1" bestFit="1" customWidth="1"/>
    <col min="14087" max="14087" width="11.5703125" style="1" bestFit="1" customWidth="1"/>
    <col min="14088" max="14088" width="14.28515625" style="1" customWidth="1"/>
    <col min="14089" max="14089" width="12.85546875" style="1" customWidth="1"/>
    <col min="14090" max="14090" width="13.85546875" style="1" customWidth="1"/>
    <col min="14091" max="14091" width="9.28515625" style="1" bestFit="1" customWidth="1"/>
    <col min="14092" max="14092" width="9.7109375" style="1" bestFit="1" customWidth="1"/>
    <col min="14093" max="14093" width="10.7109375" style="1" bestFit="1" customWidth="1"/>
    <col min="14094" max="14096" width="9.28515625" style="1" bestFit="1" customWidth="1"/>
    <col min="14097" max="14336" width="9.140625" style="1"/>
    <col min="14337" max="14337" width="36.28515625" style="1" customWidth="1"/>
    <col min="14338" max="14338" width="10.5703125" style="1" customWidth="1"/>
    <col min="14339" max="14339" width="10.85546875" style="1" customWidth="1"/>
    <col min="14340" max="14340" width="13" style="1" customWidth="1"/>
    <col min="14341" max="14342" width="10.140625" style="1" bestFit="1" customWidth="1"/>
    <col min="14343" max="14343" width="11.5703125" style="1" bestFit="1" customWidth="1"/>
    <col min="14344" max="14344" width="14.28515625" style="1" customWidth="1"/>
    <col min="14345" max="14345" width="12.85546875" style="1" customWidth="1"/>
    <col min="14346" max="14346" width="13.85546875" style="1" customWidth="1"/>
    <col min="14347" max="14347" width="9.28515625" style="1" bestFit="1" customWidth="1"/>
    <col min="14348" max="14348" width="9.7109375" style="1" bestFit="1" customWidth="1"/>
    <col min="14349" max="14349" width="10.7109375" style="1" bestFit="1" customWidth="1"/>
    <col min="14350" max="14352" width="9.28515625" style="1" bestFit="1" customWidth="1"/>
    <col min="14353" max="14592" width="9.140625" style="1"/>
    <col min="14593" max="14593" width="36.28515625" style="1" customWidth="1"/>
    <col min="14594" max="14594" width="10.5703125" style="1" customWidth="1"/>
    <col min="14595" max="14595" width="10.85546875" style="1" customWidth="1"/>
    <col min="14596" max="14596" width="13" style="1" customWidth="1"/>
    <col min="14597" max="14598" width="10.140625" style="1" bestFit="1" customWidth="1"/>
    <col min="14599" max="14599" width="11.5703125" style="1" bestFit="1" customWidth="1"/>
    <col min="14600" max="14600" width="14.28515625" style="1" customWidth="1"/>
    <col min="14601" max="14601" width="12.85546875" style="1" customWidth="1"/>
    <col min="14602" max="14602" width="13.85546875" style="1" customWidth="1"/>
    <col min="14603" max="14603" width="9.28515625" style="1" bestFit="1" customWidth="1"/>
    <col min="14604" max="14604" width="9.7109375" style="1" bestFit="1" customWidth="1"/>
    <col min="14605" max="14605" width="10.7109375" style="1" bestFit="1" customWidth="1"/>
    <col min="14606" max="14608" width="9.28515625" style="1" bestFit="1" customWidth="1"/>
    <col min="14609" max="14848" width="9.140625" style="1"/>
    <col min="14849" max="14849" width="36.28515625" style="1" customWidth="1"/>
    <col min="14850" max="14850" width="10.5703125" style="1" customWidth="1"/>
    <col min="14851" max="14851" width="10.85546875" style="1" customWidth="1"/>
    <col min="14852" max="14852" width="13" style="1" customWidth="1"/>
    <col min="14853" max="14854" width="10.140625" style="1" bestFit="1" customWidth="1"/>
    <col min="14855" max="14855" width="11.5703125" style="1" bestFit="1" customWidth="1"/>
    <col min="14856" max="14856" width="14.28515625" style="1" customWidth="1"/>
    <col min="14857" max="14857" width="12.85546875" style="1" customWidth="1"/>
    <col min="14858" max="14858" width="13.85546875" style="1" customWidth="1"/>
    <col min="14859" max="14859" width="9.28515625" style="1" bestFit="1" customWidth="1"/>
    <col min="14860" max="14860" width="9.7109375" style="1" bestFit="1" customWidth="1"/>
    <col min="14861" max="14861" width="10.7109375" style="1" bestFit="1" customWidth="1"/>
    <col min="14862" max="14864" width="9.28515625" style="1" bestFit="1" customWidth="1"/>
    <col min="14865" max="15104" width="9.140625" style="1"/>
    <col min="15105" max="15105" width="36.28515625" style="1" customWidth="1"/>
    <col min="15106" max="15106" width="10.5703125" style="1" customWidth="1"/>
    <col min="15107" max="15107" width="10.85546875" style="1" customWidth="1"/>
    <col min="15108" max="15108" width="13" style="1" customWidth="1"/>
    <col min="15109" max="15110" width="10.140625" style="1" bestFit="1" customWidth="1"/>
    <col min="15111" max="15111" width="11.5703125" style="1" bestFit="1" customWidth="1"/>
    <col min="15112" max="15112" width="14.28515625" style="1" customWidth="1"/>
    <col min="15113" max="15113" width="12.85546875" style="1" customWidth="1"/>
    <col min="15114" max="15114" width="13.85546875" style="1" customWidth="1"/>
    <col min="15115" max="15115" width="9.28515625" style="1" bestFit="1" customWidth="1"/>
    <col min="15116" max="15116" width="9.7109375" style="1" bestFit="1" customWidth="1"/>
    <col min="15117" max="15117" width="10.7109375" style="1" bestFit="1" customWidth="1"/>
    <col min="15118" max="15120" width="9.28515625" style="1" bestFit="1" customWidth="1"/>
    <col min="15121" max="15360" width="9.140625" style="1"/>
    <col min="15361" max="15361" width="36.28515625" style="1" customWidth="1"/>
    <col min="15362" max="15362" width="10.5703125" style="1" customWidth="1"/>
    <col min="15363" max="15363" width="10.85546875" style="1" customWidth="1"/>
    <col min="15364" max="15364" width="13" style="1" customWidth="1"/>
    <col min="15365" max="15366" width="10.140625" style="1" bestFit="1" customWidth="1"/>
    <col min="15367" max="15367" width="11.5703125" style="1" bestFit="1" customWidth="1"/>
    <col min="15368" max="15368" width="14.28515625" style="1" customWidth="1"/>
    <col min="15369" max="15369" width="12.85546875" style="1" customWidth="1"/>
    <col min="15370" max="15370" width="13.85546875" style="1" customWidth="1"/>
    <col min="15371" max="15371" width="9.28515625" style="1" bestFit="1" customWidth="1"/>
    <col min="15372" max="15372" width="9.7109375" style="1" bestFit="1" customWidth="1"/>
    <col min="15373" max="15373" width="10.7109375" style="1" bestFit="1" customWidth="1"/>
    <col min="15374" max="15376" width="9.28515625" style="1" bestFit="1" customWidth="1"/>
    <col min="15377" max="15616" width="9.140625" style="1"/>
    <col min="15617" max="15617" width="36.28515625" style="1" customWidth="1"/>
    <col min="15618" max="15618" width="10.5703125" style="1" customWidth="1"/>
    <col min="15619" max="15619" width="10.85546875" style="1" customWidth="1"/>
    <col min="15620" max="15620" width="13" style="1" customWidth="1"/>
    <col min="15621" max="15622" width="10.140625" style="1" bestFit="1" customWidth="1"/>
    <col min="15623" max="15623" width="11.5703125" style="1" bestFit="1" customWidth="1"/>
    <col min="15624" max="15624" width="14.28515625" style="1" customWidth="1"/>
    <col min="15625" max="15625" width="12.85546875" style="1" customWidth="1"/>
    <col min="15626" max="15626" width="13.85546875" style="1" customWidth="1"/>
    <col min="15627" max="15627" width="9.28515625" style="1" bestFit="1" customWidth="1"/>
    <col min="15628" max="15628" width="9.7109375" style="1" bestFit="1" customWidth="1"/>
    <col min="15629" max="15629" width="10.7109375" style="1" bestFit="1" customWidth="1"/>
    <col min="15630" max="15632" width="9.28515625" style="1" bestFit="1" customWidth="1"/>
    <col min="15633" max="15872" width="9.140625" style="1"/>
    <col min="15873" max="15873" width="36.28515625" style="1" customWidth="1"/>
    <col min="15874" max="15874" width="10.5703125" style="1" customWidth="1"/>
    <col min="15875" max="15875" width="10.85546875" style="1" customWidth="1"/>
    <col min="15876" max="15876" width="13" style="1" customWidth="1"/>
    <col min="15877" max="15878" width="10.140625" style="1" bestFit="1" customWidth="1"/>
    <col min="15879" max="15879" width="11.5703125" style="1" bestFit="1" customWidth="1"/>
    <col min="15880" max="15880" width="14.28515625" style="1" customWidth="1"/>
    <col min="15881" max="15881" width="12.85546875" style="1" customWidth="1"/>
    <col min="15882" max="15882" width="13.85546875" style="1" customWidth="1"/>
    <col min="15883" max="15883" width="9.28515625" style="1" bestFit="1" customWidth="1"/>
    <col min="15884" max="15884" width="9.7109375" style="1" bestFit="1" customWidth="1"/>
    <col min="15885" max="15885" width="10.7109375" style="1" bestFit="1" customWidth="1"/>
    <col min="15886" max="15888" width="9.28515625" style="1" bestFit="1" customWidth="1"/>
    <col min="15889" max="16128" width="9.140625" style="1"/>
    <col min="16129" max="16129" width="36.28515625" style="1" customWidth="1"/>
    <col min="16130" max="16130" width="10.5703125" style="1" customWidth="1"/>
    <col min="16131" max="16131" width="10.85546875" style="1" customWidth="1"/>
    <col min="16132" max="16132" width="13" style="1" customWidth="1"/>
    <col min="16133" max="16134" width="10.140625" style="1" bestFit="1" customWidth="1"/>
    <col min="16135" max="16135" width="11.5703125" style="1" bestFit="1" customWidth="1"/>
    <col min="16136" max="16136" width="14.28515625" style="1" customWidth="1"/>
    <col min="16137" max="16137" width="12.85546875" style="1" customWidth="1"/>
    <col min="16138" max="16138" width="13.85546875" style="1" customWidth="1"/>
    <col min="16139" max="16139" width="9.28515625" style="1" bestFit="1" customWidth="1"/>
    <col min="16140" max="16140" width="9.7109375" style="1" bestFit="1" customWidth="1"/>
    <col min="16141" max="16141" width="10.7109375" style="1" bestFit="1" customWidth="1"/>
    <col min="16142" max="16144" width="9.28515625" style="1" bestFit="1" customWidth="1"/>
    <col min="16145" max="16384" width="9.140625" style="1"/>
  </cols>
  <sheetData>
    <row r="2" spans="1:10" ht="19.5" x14ac:dyDescent="0.3">
      <c r="A2" s="119" t="s">
        <v>292</v>
      </c>
      <c r="B2" s="119"/>
      <c r="C2" s="119"/>
      <c r="D2" s="119"/>
      <c r="E2" s="119"/>
      <c r="F2" s="119"/>
      <c r="G2" s="119"/>
      <c r="H2" s="119"/>
      <c r="I2" s="119"/>
      <c r="J2" s="119"/>
    </row>
    <row r="5" spans="1:10" ht="31.5" customHeight="1" x14ac:dyDescent="0.3">
      <c r="A5" s="2" t="s">
        <v>349</v>
      </c>
      <c r="B5" s="120" t="s">
        <v>350</v>
      </c>
      <c r="C5" s="120"/>
      <c r="D5" s="120"/>
      <c r="E5" s="120"/>
      <c r="F5" s="120"/>
      <c r="G5" s="120"/>
    </row>
    <row r="6" spans="1:10" ht="42" customHeight="1" x14ac:dyDescent="0.3">
      <c r="A6" s="2" t="s">
        <v>351</v>
      </c>
      <c r="B6" s="120" t="s">
        <v>348</v>
      </c>
      <c r="C6" s="120"/>
      <c r="D6" s="120"/>
      <c r="E6" s="120"/>
      <c r="F6" s="120"/>
      <c r="G6" s="120"/>
    </row>
    <row r="7" spans="1:10" ht="28.5" x14ac:dyDescent="0.3">
      <c r="A7" s="2" t="s">
        <v>293</v>
      </c>
      <c r="B7" s="120" t="s">
        <v>294</v>
      </c>
      <c r="C7" s="120"/>
      <c r="D7" s="120"/>
      <c r="E7" s="120"/>
      <c r="F7" s="120"/>
      <c r="G7" s="120"/>
    </row>
    <row r="9" spans="1:10" ht="17.25" thickBot="1" x14ac:dyDescent="0.35">
      <c r="A9" s="3" t="s">
        <v>295</v>
      </c>
    </row>
    <row r="10" spans="1:10" ht="45.75" customHeight="1" thickBot="1" x14ac:dyDescent="0.35">
      <c r="A10" s="121" t="s">
        <v>296</v>
      </c>
      <c r="B10" s="121" t="s">
        <v>297</v>
      </c>
      <c r="C10" s="121" t="s">
        <v>298</v>
      </c>
      <c r="D10" s="121" t="s">
        <v>299</v>
      </c>
      <c r="E10" s="123" t="s">
        <v>300</v>
      </c>
      <c r="F10" s="124"/>
      <c r="G10" s="124"/>
      <c r="H10" s="124"/>
      <c r="I10" s="125"/>
      <c r="J10" s="121" t="s">
        <v>301</v>
      </c>
    </row>
    <row r="11" spans="1:10" ht="43.5" customHeight="1" thickBot="1" x14ac:dyDescent="0.35">
      <c r="A11" s="122"/>
      <c r="B11" s="122"/>
      <c r="C11" s="122"/>
      <c r="D11" s="122"/>
      <c r="E11" s="4" t="s">
        <v>302</v>
      </c>
      <c r="F11" s="4" t="s">
        <v>303</v>
      </c>
      <c r="G11" s="4" t="s">
        <v>304</v>
      </c>
      <c r="H11" s="4" t="s">
        <v>305</v>
      </c>
      <c r="I11" s="4" t="s">
        <v>306</v>
      </c>
      <c r="J11" s="122"/>
    </row>
    <row r="12" spans="1:10" x14ac:dyDescent="0.3">
      <c r="A12" s="5" t="s">
        <v>307</v>
      </c>
      <c r="B12" s="6"/>
      <c r="C12" s="6"/>
      <c r="D12" s="6"/>
      <c r="E12" s="6"/>
      <c r="F12" s="6"/>
      <c r="G12" s="6"/>
      <c r="H12" s="6"/>
      <c r="I12" s="6"/>
      <c r="J12" s="7"/>
    </row>
    <row r="13" spans="1:10" ht="48" customHeight="1" x14ac:dyDescent="0.3">
      <c r="A13" s="8" t="s">
        <v>310</v>
      </c>
      <c r="B13" s="8" t="s">
        <v>311</v>
      </c>
      <c r="C13" s="8" t="s">
        <v>312</v>
      </c>
      <c r="D13" s="8" t="s">
        <v>309</v>
      </c>
      <c r="E13" s="10">
        <f>Սոցբնակֆոնդ!H24/1000</f>
        <v>105.77833333333332</v>
      </c>
      <c r="F13" s="10">
        <f>Սոցբնակֆոնդ!H24/1000</f>
        <v>105.77833333333332</v>
      </c>
      <c r="G13" s="11">
        <f>Սոցբնակֆոնդ!P24/1000</f>
        <v>105.77833333333332</v>
      </c>
      <c r="H13" s="11">
        <f>Սոցբնակֆոնդ!T24/1000</f>
        <v>105.77833333333332</v>
      </c>
      <c r="I13" s="11">
        <f>Սոցբնակֆոնդ!X24/1000</f>
        <v>105.77833333333332</v>
      </c>
      <c r="J13" s="9" t="s">
        <v>313</v>
      </c>
    </row>
    <row r="14" spans="1:10" ht="43.5" customHeight="1" x14ac:dyDescent="0.3">
      <c r="A14" s="8" t="s">
        <v>314</v>
      </c>
      <c r="B14" s="8" t="s">
        <v>311</v>
      </c>
      <c r="C14" s="8" t="s">
        <v>315</v>
      </c>
      <c r="D14" s="8" t="s">
        <v>309</v>
      </c>
      <c r="E14" s="12">
        <v>40</v>
      </c>
      <c r="F14" s="12">
        <v>40</v>
      </c>
      <c r="G14" s="8">
        <v>44.48</v>
      </c>
      <c r="H14" s="8">
        <v>44.48</v>
      </c>
      <c r="I14" s="8">
        <v>44.48</v>
      </c>
      <c r="J14" s="9" t="s">
        <v>316</v>
      </c>
    </row>
    <row r="15" spans="1:10" x14ac:dyDescent="0.3">
      <c r="A15" s="13" t="s">
        <v>317</v>
      </c>
      <c r="B15" s="14"/>
      <c r="C15" s="14"/>
      <c r="D15" s="14"/>
      <c r="E15" s="14"/>
      <c r="F15" s="14"/>
      <c r="G15" s="14"/>
      <c r="H15" s="14"/>
      <c r="I15" s="14"/>
      <c r="J15" s="15"/>
    </row>
    <row r="18" spans="1:22" ht="15.6" customHeight="1" x14ac:dyDescent="0.3">
      <c r="A18" s="3" t="s">
        <v>318</v>
      </c>
    </row>
    <row r="19" spans="1:22" ht="17.25" thickBot="1" x14ac:dyDescent="0.35"/>
    <row r="20" spans="1:22" ht="25.5" customHeight="1" x14ac:dyDescent="0.3">
      <c r="A20" s="126" t="s">
        <v>319</v>
      </c>
      <c r="B20" s="129" t="s">
        <v>308</v>
      </c>
      <c r="C20" s="130"/>
      <c r="D20" s="130"/>
      <c r="E20" s="130"/>
      <c r="F20" s="131"/>
      <c r="G20" s="129" t="s">
        <v>320</v>
      </c>
      <c r="H20" s="130"/>
      <c r="I20" s="130"/>
      <c r="J20" s="130"/>
      <c r="K20" s="131"/>
      <c r="L20" s="138" t="s">
        <v>321</v>
      </c>
      <c r="M20" s="139"/>
      <c r="N20" s="139"/>
      <c r="O20" s="139"/>
      <c r="P20" s="140"/>
    </row>
    <row r="21" spans="1:22" ht="17.25" thickBot="1" x14ac:dyDescent="0.35">
      <c r="A21" s="127"/>
      <c r="B21" s="132"/>
      <c r="C21" s="133"/>
      <c r="D21" s="133"/>
      <c r="E21" s="133"/>
      <c r="F21" s="134"/>
      <c r="G21" s="135"/>
      <c r="H21" s="136"/>
      <c r="I21" s="136"/>
      <c r="J21" s="136"/>
      <c r="K21" s="137"/>
      <c r="L21" s="141"/>
      <c r="M21" s="142"/>
      <c r="N21" s="142"/>
      <c r="O21" s="142"/>
      <c r="P21" s="143"/>
    </row>
    <row r="22" spans="1:22" ht="17.25" thickBot="1" x14ac:dyDescent="0.35">
      <c r="A22" s="128"/>
      <c r="B22" s="16" t="s">
        <v>322</v>
      </c>
      <c r="C22" s="16" t="s">
        <v>323</v>
      </c>
      <c r="D22" s="16" t="s">
        <v>304</v>
      </c>
      <c r="E22" s="16" t="s">
        <v>305</v>
      </c>
      <c r="F22" s="16" t="s">
        <v>306</v>
      </c>
      <c r="G22" s="16" t="s">
        <v>322</v>
      </c>
      <c r="H22" s="16" t="s">
        <v>323</v>
      </c>
      <c r="I22" s="16" t="s">
        <v>304</v>
      </c>
      <c r="J22" s="16" t="s">
        <v>305</v>
      </c>
      <c r="K22" s="16" t="s">
        <v>306</v>
      </c>
      <c r="L22" s="16" t="s">
        <v>322</v>
      </c>
      <c r="M22" s="16" t="s">
        <v>323</v>
      </c>
      <c r="N22" s="16" t="s">
        <v>304</v>
      </c>
      <c r="O22" s="16" t="s">
        <v>305</v>
      </c>
      <c r="P22" s="16" t="s">
        <v>306</v>
      </c>
    </row>
    <row r="23" spans="1:22" ht="26.25" x14ac:dyDescent="0.3">
      <c r="A23" s="17" t="s">
        <v>324</v>
      </c>
      <c r="B23" s="144" t="s">
        <v>325</v>
      </c>
      <c r="C23" s="146" t="s">
        <v>325</v>
      </c>
      <c r="D23" s="146" t="s">
        <v>325</v>
      </c>
      <c r="E23" s="146" t="s">
        <v>325</v>
      </c>
      <c r="F23" s="148" t="s">
        <v>325</v>
      </c>
      <c r="G23" s="144" t="s">
        <v>325</v>
      </c>
      <c r="H23" s="146" t="s">
        <v>325</v>
      </c>
      <c r="I23" s="146" t="s">
        <v>325</v>
      </c>
      <c r="J23" s="146" t="s">
        <v>325</v>
      </c>
      <c r="K23" s="148" t="s">
        <v>325</v>
      </c>
      <c r="L23" s="150" t="s">
        <v>326</v>
      </c>
      <c r="M23" s="150" t="s">
        <v>326</v>
      </c>
      <c r="N23" s="150" t="s">
        <v>326</v>
      </c>
      <c r="O23" s="150" t="s">
        <v>326</v>
      </c>
      <c r="P23" s="150" t="s">
        <v>326</v>
      </c>
    </row>
    <row r="24" spans="1:22" ht="17.25" thickBot="1" x14ac:dyDescent="0.35">
      <c r="A24" s="18" t="s">
        <v>327</v>
      </c>
      <c r="B24" s="145"/>
      <c r="C24" s="147"/>
      <c r="D24" s="147"/>
      <c r="E24" s="147"/>
      <c r="F24" s="149"/>
      <c r="G24" s="145"/>
      <c r="H24" s="147"/>
      <c r="I24" s="147"/>
      <c r="J24" s="147"/>
      <c r="K24" s="149"/>
      <c r="L24" s="151"/>
      <c r="M24" s="151"/>
      <c r="N24" s="151"/>
      <c r="O24" s="151"/>
      <c r="P24" s="151"/>
    </row>
    <row r="25" spans="1:22" ht="17.25" thickBot="1" x14ac:dyDescent="0.35">
      <c r="A25" s="19" t="s">
        <v>328</v>
      </c>
      <c r="B25" s="20"/>
      <c r="C25" s="20"/>
      <c r="D25" s="20">
        <f>G14</f>
        <v>44.48</v>
      </c>
      <c r="E25" s="20">
        <f>H14</f>
        <v>44.48</v>
      </c>
      <c r="F25" s="20">
        <f>I14</f>
        <v>44.48</v>
      </c>
      <c r="G25" s="21">
        <f>Սոցբնակֆոնդ!F46</f>
        <v>1240.3</v>
      </c>
      <c r="H25" s="21">
        <f>Սոցբնակֆոնդ!H46</f>
        <v>1151</v>
      </c>
      <c r="I25" s="21">
        <f>Սոցբնակֆոնդ!P46</f>
        <v>1391</v>
      </c>
      <c r="J25" s="21">
        <f>Սոցբնակֆոնդ!T46</f>
        <v>1391</v>
      </c>
      <c r="K25" s="21">
        <f>Սոցբնակֆոնդ!X46</f>
        <v>1391</v>
      </c>
      <c r="L25" s="22">
        <v>1240.3</v>
      </c>
      <c r="M25" s="22">
        <v>1151</v>
      </c>
      <c r="N25" s="22">
        <v>1391</v>
      </c>
      <c r="O25" s="22">
        <v>1391</v>
      </c>
      <c r="P25" s="22">
        <v>1391</v>
      </c>
    </row>
    <row r="26" spans="1:22" ht="27" thickBot="1" x14ac:dyDescent="0.35">
      <c r="A26" s="18" t="s">
        <v>329</v>
      </c>
      <c r="B26" s="24" t="s">
        <v>325</v>
      </c>
      <c r="C26" s="24" t="s">
        <v>325</v>
      </c>
      <c r="D26" s="24" t="s">
        <v>325</v>
      </c>
      <c r="E26" s="24" t="s">
        <v>325</v>
      </c>
      <c r="F26" s="25" t="s">
        <v>325</v>
      </c>
      <c r="G26" s="26" t="s">
        <v>325</v>
      </c>
      <c r="H26" s="26" t="s">
        <v>325</v>
      </c>
      <c r="I26" s="26" t="s">
        <v>325</v>
      </c>
      <c r="J26" s="26" t="s">
        <v>325</v>
      </c>
      <c r="K26" s="27" t="s">
        <v>325</v>
      </c>
      <c r="L26" s="22">
        <v>16644.7</v>
      </c>
      <c r="M26" s="22">
        <v>17553.3</v>
      </c>
      <c r="N26" s="22">
        <v>17313.300000000003</v>
      </c>
      <c r="O26" s="22">
        <v>17313.300000000003</v>
      </c>
      <c r="P26" s="22">
        <v>17313.300000000003</v>
      </c>
    </row>
    <row r="27" spans="1:22" ht="17.25" thickBot="1" x14ac:dyDescent="0.35">
      <c r="A27" s="18" t="s">
        <v>330</v>
      </c>
      <c r="B27" s="24" t="s">
        <v>325</v>
      </c>
      <c r="C27" s="24" t="s">
        <v>325</v>
      </c>
      <c r="D27" s="24" t="s">
        <v>325</v>
      </c>
      <c r="E27" s="24" t="s">
        <v>325</v>
      </c>
      <c r="F27" s="25" t="s">
        <v>325</v>
      </c>
      <c r="G27" s="26" t="s">
        <v>325</v>
      </c>
      <c r="H27" s="26" t="s">
        <v>325</v>
      </c>
      <c r="I27" s="26" t="s">
        <v>325</v>
      </c>
      <c r="J27" s="26" t="s">
        <v>325</v>
      </c>
      <c r="K27" s="27" t="s">
        <v>325</v>
      </c>
      <c r="L27" s="22">
        <f>L25+L26</f>
        <v>17885</v>
      </c>
      <c r="M27" s="22">
        <f t="shared" ref="M27:P27" si="0">M25+M26</f>
        <v>18704.3</v>
      </c>
      <c r="N27" s="22">
        <f t="shared" si="0"/>
        <v>18704.300000000003</v>
      </c>
      <c r="O27" s="22">
        <f t="shared" si="0"/>
        <v>18704.300000000003</v>
      </c>
      <c r="P27" s="22">
        <f t="shared" si="0"/>
        <v>18704.300000000003</v>
      </c>
    </row>
    <row r="29" spans="1:22" x14ac:dyDescent="0.3">
      <c r="A29" s="3" t="s">
        <v>331</v>
      </c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</row>
    <row r="30" spans="1:22" x14ac:dyDescent="0.3">
      <c r="M30" s="28"/>
      <c r="N30" s="29">
        <f>N29-N27</f>
        <v>-18704.300000000003</v>
      </c>
      <c r="O30" s="29">
        <f t="shared" ref="O30:P30" si="1">O29-O27</f>
        <v>-18704.300000000003</v>
      </c>
      <c r="P30" s="29">
        <f t="shared" si="1"/>
        <v>-18704.300000000003</v>
      </c>
    </row>
    <row r="31" spans="1:22" ht="17.25" thickBot="1" x14ac:dyDescent="0.35">
      <c r="A31" s="30" t="s">
        <v>332</v>
      </c>
      <c r="L31" s="23"/>
      <c r="M31" s="23"/>
      <c r="N31" s="23"/>
      <c r="O31" s="23"/>
      <c r="P31" s="23"/>
    </row>
    <row r="32" spans="1:22" ht="18" thickTop="1" thickBot="1" x14ac:dyDescent="0.35">
      <c r="A32" s="31"/>
      <c r="B32" s="152" t="s">
        <v>333</v>
      </c>
      <c r="C32" s="153"/>
      <c r="D32" s="153"/>
      <c r="E32" s="153"/>
      <c r="F32" s="153"/>
      <c r="G32" s="153"/>
      <c r="H32" s="153"/>
      <c r="I32" s="153"/>
      <c r="J32" s="153"/>
      <c r="M32" s="32"/>
      <c r="N32" s="32"/>
      <c r="O32" s="32"/>
    </row>
    <row r="33" spans="1:10" ht="18" thickTop="1" thickBot="1" x14ac:dyDescent="0.35">
      <c r="A33" s="33"/>
      <c r="B33" s="34"/>
      <c r="C33" s="34"/>
    </row>
    <row r="34" spans="1:10" ht="18" thickTop="1" thickBot="1" x14ac:dyDescent="0.35">
      <c r="A34" s="35"/>
      <c r="B34" s="152" t="s">
        <v>334</v>
      </c>
      <c r="C34" s="153"/>
      <c r="D34" s="153"/>
      <c r="E34" s="153"/>
      <c r="F34" s="153"/>
      <c r="G34" s="153"/>
      <c r="H34" s="153"/>
      <c r="I34" s="153"/>
      <c r="J34" s="153"/>
    </row>
    <row r="35" spans="1:10" ht="18" thickTop="1" thickBot="1" x14ac:dyDescent="0.35">
      <c r="A35" s="33"/>
      <c r="B35" s="34"/>
      <c r="C35" s="34"/>
    </row>
    <row r="36" spans="1:10" ht="18" thickTop="1" thickBot="1" x14ac:dyDescent="0.35">
      <c r="A36" s="35"/>
      <c r="B36" s="152" t="s">
        <v>335</v>
      </c>
      <c r="C36" s="153"/>
      <c r="D36" s="153"/>
      <c r="E36" s="153"/>
      <c r="F36" s="153"/>
      <c r="G36" s="153"/>
      <c r="H36" s="153"/>
      <c r="I36" s="153"/>
      <c r="J36" s="153"/>
    </row>
    <row r="37" spans="1:10" ht="18" thickTop="1" thickBot="1" x14ac:dyDescent="0.35">
      <c r="A37" s="33"/>
      <c r="B37" s="34"/>
      <c r="C37" s="34"/>
    </row>
    <row r="38" spans="1:10" ht="18" thickTop="1" thickBot="1" x14ac:dyDescent="0.35">
      <c r="A38" s="35"/>
      <c r="B38" s="152" t="s">
        <v>336</v>
      </c>
      <c r="C38" s="153"/>
      <c r="D38" s="153"/>
      <c r="E38" s="153"/>
      <c r="F38" s="153"/>
      <c r="G38" s="153"/>
      <c r="H38" s="153"/>
      <c r="I38" s="153"/>
      <c r="J38" s="153"/>
    </row>
    <row r="39" spans="1:10" ht="17.25" thickTop="1" x14ac:dyDescent="0.3">
      <c r="A39" s="30"/>
    </row>
    <row r="40" spans="1:10" x14ac:dyDescent="0.3">
      <c r="A40" s="30" t="s">
        <v>337</v>
      </c>
    </row>
    <row r="41" spans="1:10" x14ac:dyDescent="0.3">
      <c r="A41" s="154"/>
      <c r="B41" s="155"/>
      <c r="C41" s="155"/>
      <c r="D41" s="155"/>
      <c r="E41" s="155"/>
      <c r="F41" s="155"/>
      <c r="G41" s="155"/>
      <c r="H41" s="155"/>
      <c r="I41" s="155"/>
      <c r="J41" s="156"/>
    </row>
    <row r="42" spans="1:10" x14ac:dyDescent="0.3">
      <c r="A42" s="36"/>
    </row>
    <row r="43" spans="1:10" x14ac:dyDescent="0.3">
      <c r="A43" s="30"/>
    </row>
    <row r="44" spans="1:10" ht="37.5" customHeight="1" x14ac:dyDescent="0.3">
      <c r="A44" s="30" t="s">
        <v>338</v>
      </c>
    </row>
    <row r="45" spans="1:10" ht="17.25" thickBot="1" x14ac:dyDescent="0.35"/>
    <row r="46" spans="1:10" ht="17.25" thickBot="1" x14ac:dyDescent="0.35">
      <c r="A46" s="157" t="s">
        <v>339</v>
      </c>
      <c r="B46" s="159" t="s">
        <v>340</v>
      </c>
      <c r="C46" s="160"/>
      <c r="D46" s="161"/>
      <c r="E46" s="159" t="s">
        <v>341</v>
      </c>
      <c r="F46" s="160"/>
      <c r="G46" s="161"/>
      <c r="H46" s="159" t="s">
        <v>342</v>
      </c>
      <c r="I46" s="160"/>
      <c r="J46" s="161"/>
    </row>
    <row r="47" spans="1:10" ht="17.25" thickBot="1" x14ac:dyDescent="0.35">
      <c r="A47" s="158"/>
      <c r="B47" s="37" t="s">
        <v>343</v>
      </c>
      <c r="C47" s="37" t="s">
        <v>344</v>
      </c>
      <c r="D47" s="38" t="s">
        <v>345</v>
      </c>
      <c r="E47" s="37" t="s">
        <v>343</v>
      </c>
      <c r="F47" s="37" t="s">
        <v>344</v>
      </c>
      <c r="G47" s="38" t="s">
        <v>345</v>
      </c>
      <c r="H47" s="37" t="s">
        <v>343</v>
      </c>
      <c r="I47" s="37" t="s">
        <v>344</v>
      </c>
      <c r="J47" s="38" t="s">
        <v>345</v>
      </c>
    </row>
    <row r="48" spans="1:10" ht="41.25" thickBot="1" x14ac:dyDescent="0.35">
      <c r="A48" s="39" t="s">
        <v>346</v>
      </c>
      <c r="B48" s="40"/>
      <c r="C48" s="40"/>
      <c r="D48" s="41"/>
      <c r="E48" s="40"/>
      <c r="F48" s="40"/>
      <c r="G48" s="41"/>
      <c r="H48" s="40"/>
      <c r="I48" s="40"/>
      <c r="J48" s="41"/>
    </row>
    <row r="49" spans="1:10" ht="41.25" thickBot="1" x14ac:dyDescent="0.35">
      <c r="A49" s="39" t="s">
        <v>346</v>
      </c>
      <c r="B49" s="40"/>
      <c r="C49" s="40"/>
      <c r="D49" s="41"/>
      <c r="E49" s="40"/>
      <c r="F49" s="40"/>
      <c r="G49" s="41"/>
      <c r="H49" s="40"/>
      <c r="I49" s="40"/>
      <c r="J49" s="41"/>
    </row>
    <row r="50" spans="1:10" ht="18" thickBot="1" x14ac:dyDescent="0.35">
      <c r="A50" s="42" t="s">
        <v>326</v>
      </c>
      <c r="B50" s="43"/>
      <c r="C50" s="43"/>
      <c r="D50" s="44"/>
      <c r="E50" s="43"/>
      <c r="F50" s="43"/>
      <c r="G50" s="44"/>
      <c r="H50" s="43"/>
      <c r="I50" s="43"/>
      <c r="J50" s="44"/>
    </row>
    <row r="51" spans="1:10" ht="18" thickBot="1" x14ac:dyDescent="0.35">
      <c r="A51" s="45" t="s">
        <v>347</v>
      </c>
      <c r="B51" s="43"/>
      <c r="C51" s="43"/>
      <c r="D51" s="44"/>
      <c r="E51" s="43"/>
      <c r="F51" s="43"/>
      <c r="G51" s="44"/>
      <c r="H51" s="43"/>
      <c r="I51" s="43"/>
      <c r="J51" s="44"/>
    </row>
  </sheetData>
  <mergeCells count="38">
    <mergeCell ref="B38:J38"/>
    <mergeCell ref="A41:J41"/>
    <mergeCell ref="A46:A47"/>
    <mergeCell ref="B46:D46"/>
    <mergeCell ref="E46:G46"/>
    <mergeCell ref="H46:J46"/>
    <mergeCell ref="B36:J36"/>
    <mergeCell ref="H23:H24"/>
    <mergeCell ref="I23:I24"/>
    <mergeCell ref="J23:J24"/>
    <mergeCell ref="K23:K24"/>
    <mergeCell ref="B32:J32"/>
    <mergeCell ref="B34:J34"/>
    <mergeCell ref="A20:A22"/>
    <mergeCell ref="B20:F21"/>
    <mergeCell ref="G20:K21"/>
    <mergeCell ref="L20:P21"/>
    <mergeCell ref="B23:B24"/>
    <mergeCell ref="C23:C24"/>
    <mergeCell ref="D23:D24"/>
    <mergeCell ref="E23:E24"/>
    <mergeCell ref="F23:F24"/>
    <mergeCell ref="G23:G24"/>
    <mergeCell ref="N23:N24"/>
    <mergeCell ref="O23:O24"/>
    <mergeCell ref="P23:P24"/>
    <mergeCell ref="L23:L24"/>
    <mergeCell ref="M23:M24"/>
    <mergeCell ref="A2:J2"/>
    <mergeCell ref="B5:G5"/>
    <mergeCell ref="B6:G6"/>
    <mergeCell ref="B7:G7"/>
    <mergeCell ref="A10:A11"/>
    <mergeCell ref="B10:B11"/>
    <mergeCell ref="C10:C11"/>
    <mergeCell ref="D10:D11"/>
    <mergeCell ref="E10:I10"/>
    <mergeCell ref="J10:J1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Սոցբնակֆոնդ</vt:lpstr>
      <vt:lpstr>հավելված1 Ծեր․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2022-06-09T11:04:24Z</dcterms:modified>
</cp:coreProperties>
</file>