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610" activeTab="1"/>
  </bookViews>
  <sheets>
    <sheet name="Anotevan" sheetId="11" r:id="rId1"/>
    <sheet name="հավելված1,անօթևան" sheetId="12" r:id="rId2"/>
  </sheets>
  <definedNames>
    <definedName name="n" localSheetId="1">#REF!</definedName>
    <definedName name="n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0" i="11" l="1"/>
  <c r="AD10" i="11"/>
  <c r="AE10" i="11"/>
  <c r="AC11" i="11"/>
  <c r="AD11" i="11"/>
  <c r="AE11" i="11"/>
  <c r="AC12" i="11"/>
  <c r="AD12" i="11"/>
  <c r="AE12" i="11"/>
  <c r="AC13" i="11"/>
  <c r="AD13" i="11"/>
  <c r="AE13" i="11"/>
  <c r="AC14" i="11"/>
  <c r="AD14" i="11"/>
  <c r="AE14" i="11"/>
  <c r="AC15" i="11"/>
  <c r="AD15" i="11"/>
  <c r="AE15" i="11"/>
  <c r="AC16" i="11"/>
  <c r="AD16" i="11"/>
  <c r="AE16" i="11"/>
  <c r="AC17" i="11"/>
  <c r="AD17" i="11"/>
  <c r="AE17" i="11"/>
  <c r="AC18" i="11"/>
  <c r="AD18" i="11"/>
  <c r="AE18" i="11"/>
  <c r="AC19" i="11"/>
  <c r="AD19" i="11"/>
  <c r="AE19" i="11"/>
  <c r="AC20" i="11"/>
  <c r="AD20" i="11"/>
  <c r="AE20" i="11"/>
  <c r="AC21" i="11"/>
  <c r="AD21" i="11"/>
  <c r="AE21" i="11"/>
  <c r="AC22" i="11"/>
  <c r="AD22" i="11"/>
  <c r="AE22" i="11"/>
  <c r="AC23" i="11"/>
  <c r="AD23" i="11"/>
  <c r="AE23" i="11"/>
  <c r="AC24" i="11"/>
  <c r="AD24" i="11"/>
  <c r="AE24" i="11"/>
  <c r="AC25" i="11"/>
  <c r="AD25" i="11"/>
  <c r="AE25" i="11"/>
  <c r="AC26" i="11"/>
  <c r="AD26" i="11"/>
  <c r="AE26" i="11"/>
  <c r="AC27" i="11"/>
  <c r="AD27" i="11"/>
  <c r="AE27" i="11"/>
  <c r="AC28" i="11"/>
  <c r="AD28" i="11"/>
  <c r="AE28" i="11"/>
  <c r="AC29" i="11"/>
  <c r="AD29" i="11"/>
  <c r="AE29" i="11"/>
  <c r="AC30" i="11"/>
  <c r="AD30" i="11"/>
  <c r="AE30" i="11"/>
  <c r="AC31" i="11"/>
  <c r="AD31" i="11"/>
  <c r="AE31" i="11"/>
  <c r="AC32" i="11"/>
  <c r="AD32" i="11"/>
  <c r="AE32" i="11"/>
  <c r="AC33" i="11"/>
  <c r="AD33" i="11"/>
  <c r="AE33" i="11"/>
  <c r="AC34" i="11"/>
  <c r="AD34" i="11"/>
  <c r="AE34" i="11"/>
  <c r="AC35" i="11"/>
  <c r="AD35" i="11"/>
  <c r="AE35" i="11"/>
  <c r="AC36" i="11"/>
  <c r="AD36" i="11"/>
  <c r="AE36" i="11"/>
  <c r="AC37" i="11"/>
  <c r="AD37" i="11"/>
  <c r="AE37" i="11"/>
  <c r="AC38" i="11"/>
  <c r="AD38" i="11"/>
  <c r="AE38" i="11"/>
  <c r="AC39" i="11"/>
  <c r="AD39" i="11"/>
  <c r="AE39" i="11"/>
  <c r="AC40" i="11"/>
  <c r="AD40" i="11"/>
  <c r="AE40" i="11"/>
  <c r="AC41" i="11"/>
  <c r="AD41" i="11"/>
  <c r="AE41" i="11"/>
  <c r="AC42" i="11"/>
  <c r="AD42" i="11"/>
  <c r="AE42" i="11"/>
  <c r="AC43" i="11"/>
  <c r="AD43" i="11"/>
  <c r="AE43" i="11"/>
  <c r="AC44" i="11"/>
  <c r="AD44" i="11"/>
  <c r="AE44" i="11"/>
  <c r="AC45" i="11"/>
  <c r="AD45" i="11"/>
  <c r="AE45" i="11"/>
  <c r="AC46" i="11"/>
  <c r="AD46" i="11"/>
  <c r="AE46" i="11"/>
  <c r="AC47" i="11"/>
  <c r="AD47" i="11"/>
  <c r="AE47" i="11"/>
  <c r="AC48" i="11"/>
  <c r="AD48" i="11"/>
  <c r="AE48" i="11"/>
  <c r="AC49" i="11"/>
  <c r="AD49" i="11"/>
  <c r="AE49" i="11"/>
  <c r="AC50" i="11"/>
  <c r="AD50" i="11"/>
  <c r="AE50" i="11"/>
  <c r="AC51" i="11"/>
  <c r="AD51" i="11"/>
  <c r="AE51" i="11"/>
  <c r="AC52" i="11"/>
  <c r="AD52" i="11"/>
  <c r="AE52" i="11"/>
  <c r="AC53" i="11"/>
  <c r="AD53" i="11"/>
  <c r="AE53" i="11"/>
  <c r="AC54" i="11"/>
  <c r="AD54" i="11"/>
  <c r="AE54" i="11"/>
  <c r="AC55" i="11"/>
  <c r="AD55" i="11"/>
  <c r="AE55" i="11"/>
  <c r="AC56" i="11"/>
  <c r="AD56" i="11"/>
  <c r="AE56" i="11"/>
  <c r="AC57" i="11"/>
  <c r="AD57" i="11"/>
  <c r="AE57" i="11"/>
  <c r="AC58" i="11"/>
  <c r="AD58" i="11"/>
  <c r="AE58" i="11"/>
  <c r="AC59" i="11"/>
  <c r="AD59" i="11"/>
  <c r="AE59" i="11"/>
  <c r="AC60" i="11"/>
  <c r="AD60" i="11"/>
  <c r="AE60" i="11"/>
  <c r="AC61" i="11"/>
  <c r="AD61" i="11"/>
  <c r="AE61" i="11"/>
  <c r="AC62" i="11"/>
  <c r="AD62" i="11"/>
  <c r="AE62" i="11"/>
  <c r="AC63" i="11"/>
  <c r="AD63" i="11"/>
  <c r="AE63" i="11"/>
  <c r="AC64" i="11"/>
  <c r="AD64" i="11"/>
  <c r="AE64" i="11"/>
  <c r="AC65" i="11"/>
  <c r="AD65" i="11"/>
  <c r="AE65" i="11"/>
  <c r="AC66" i="11"/>
  <c r="AD66" i="11"/>
  <c r="AE66" i="11"/>
  <c r="AC67" i="11"/>
  <c r="AD67" i="11"/>
  <c r="AE67" i="11"/>
  <c r="AC68" i="11"/>
  <c r="AD68" i="11"/>
  <c r="AE68" i="11"/>
  <c r="AC69" i="11"/>
  <c r="AD69" i="11"/>
  <c r="AE69" i="11"/>
  <c r="AC70" i="11"/>
  <c r="AD70" i="11"/>
  <c r="AE70" i="11"/>
  <c r="AC71" i="11"/>
  <c r="AD71" i="11"/>
  <c r="AE71" i="11"/>
  <c r="AC72" i="11"/>
  <c r="AD72" i="11"/>
  <c r="AE72" i="11"/>
  <c r="AC73" i="11"/>
  <c r="AD73" i="11"/>
  <c r="AE73" i="11"/>
  <c r="AC74" i="11"/>
  <c r="AD74" i="11"/>
  <c r="AE74" i="11"/>
  <c r="AC75" i="11"/>
  <c r="AD75" i="11"/>
  <c r="AE75" i="11"/>
  <c r="AC76" i="11"/>
  <c r="AD76" i="11"/>
  <c r="AE76" i="11"/>
  <c r="AC77" i="11"/>
  <c r="AD77" i="11"/>
  <c r="AE77" i="11"/>
  <c r="AC78" i="11"/>
  <c r="AD78" i="11"/>
  <c r="AE78" i="11"/>
  <c r="AC79" i="11"/>
  <c r="AD79" i="11"/>
  <c r="AE79" i="11"/>
  <c r="AC80" i="11"/>
  <c r="AD80" i="11"/>
  <c r="AE80" i="11"/>
  <c r="AC81" i="11"/>
  <c r="AD81" i="11"/>
  <c r="AE81" i="11"/>
  <c r="AC82" i="11"/>
  <c r="AD82" i="11"/>
  <c r="AE82" i="11"/>
  <c r="AC83" i="11"/>
  <c r="AD83" i="11"/>
  <c r="AE83" i="11"/>
  <c r="AC84" i="11"/>
  <c r="AD84" i="11"/>
  <c r="AE84" i="11"/>
  <c r="AC85" i="11"/>
  <c r="AD85" i="11"/>
  <c r="AE85" i="11"/>
  <c r="AC86" i="11"/>
  <c r="AD86" i="11"/>
  <c r="AE86" i="11"/>
  <c r="AC87" i="11"/>
  <c r="AD87" i="11"/>
  <c r="AE87" i="11"/>
  <c r="AC88" i="11"/>
  <c r="AD88" i="11"/>
  <c r="AE88" i="11"/>
  <c r="AC89" i="11"/>
  <c r="AD89" i="11"/>
  <c r="AE89" i="11"/>
  <c r="AC90" i="11"/>
  <c r="AD90" i="11"/>
  <c r="AE90" i="11"/>
  <c r="AC91" i="11"/>
  <c r="AD91" i="11"/>
  <c r="AE91" i="11"/>
  <c r="AC92" i="11"/>
  <c r="AD92" i="11"/>
  <c r="AE92" i="11"/>
  <c r="AC93" i="11"/>
  <c r="AD93" i="11"/>
  <c r="AE93" i="11"/>
  <c r="AC94" i="11"/>
  <c r="AD94" i="11"/>
  <c r="AE94" i="11"/>
  <c r="AC95" i="11"/>
  <c r="AD95" i="11"/>
  <c r="AE95" i="11"/>
  <c r="AC96" i="11"/>
  <c r="AD96" i="11"/>
  <c r="AE96" i="11"/>
  <c r="AC97" i="11"/>
  <c r="AD97" i="11"/>
  <c r="AE97" i="11"/>
  <c r="AC98" i="11"/>
  <c r="AD98" i="11"/>
  <c r="AE98" i="11"/>
  <c r="AC99" i="11"/>
  <c r="AD99" i="11"/>
  <c r="AE99" i="11"/>
  <c r="AC100" i="11"/>
  <c r="AD100" i="11"/>
  <c r="AE100" i="11"/>
  <c r="AC101" i="11"/>
  <c r="AD101" i="11"/>
  <c r="AE101" i="11"/>
  <c r="AC102" i="11"/>
  <c r="AD102" i="11"/>
  <c r="AE102" i="11"/>
  <c r="AC103" i="11"/>
  <c r="AD103" i="11"/>
  <c r="AE103" i="11"/>
  <c r="AC104" i="11"/>
  <c r="AD104" i="11"/>
  <c r="AE104" i="11"/>
  <c r="AC105" i="11"/>
  <c r="AD105" i="11"/>
  <c r="AE105" i="11"/>
  <c r="AC106" i="11"/>
  <c r="AD106" i="11"/>
  <c r="AE106" i="11"/>
  <c r="AC107" i="11"/>
  <c r="AD107" i="11"/>
  <c r="AE107" i="11"/>
  <c r="AC108" i="11"/>
  <c r="AD108" i="11"/>
  <c r="AE108" i="11"/>
  <c r="AC109" i="11"/>
  <c r="AD109" i="11"/>
  <c r="AE109" i="11"/>
  <c r="AC110" i="11"/>
  <c r="AD110" i="11"/>
  <c r="AE110" i="11"/>
  <c r="AC111" i="11"/>
  <c r="AD111" i="11"/>
  <c r="AE111" i="11"/>
  <c r="AC112" i="11"/>
  <c r="AD112" i="11"/>
  <c r="AE112" i="11"/>
  <c r="AC113" i="11"/>
  <c r="AD113" i="11"/>
  <c r="AE113" i="11"/>
  <c r="AC114" i="11"/>
  <c r="AD114" i="11"/>
  <c r="AE114" i="11"/>
  <c r="AC115" i="11"/>
  <c r="AD115" i="11"/>
  <c r="AE115" i="11"/>
  <c r="AC116" i="11"/>
  <c r="AD116" i="11"/>
  <c r="AE116" i="11"/>
  <c r="AC117" i="11"/>
  <c r="AD117" i="11"/>
  <c r="AE117" i="11"/>
  <c r="AC118" i="11"/>
  <c r="AD118" i="11"/>
  <c r="AE118" i="11"/>
  <c r="AC119" i="11"/>
  <c r="AD119" i="11"/>
  <c r="AE119" i="11"/>
  <c r="AC120" i="11"/>
  <c r="AD120" i="11"/>
  <c r="AE120" i="11"/>
  <c r="AC121" i="11"/>
  <c r="AD121" i="11"/>
  <c r="AE121" i="11"/>
  <c r="AC122" i="11"/>
  <c r="AD122" i="11"/>
  <c r="AE122" i="11"/>
  <c r="AC123" i="11"/>
  <c r="AD123" i="11"/>
  <c r="AE123" i="11"/>
  <c r="AC124" i="11"/>
  <c r="AD124" i="11"/>
  <c r="AE124" i="11"/>
  <c r="AC125" i="11"/>
  <c r="AD125" i="11"/>
  <c r="AE125" i="11"/>
  <c r="AC126" i="11"/>
  <c r="AD126" i="11"/>
  <c r="AE126" i="11"/>
  <c r="AC127" i="11"/>
  <c r="AD127" i="11"/>
  <c r="AE127" i="11"/>
  <c r="AC128" i="11"/>
  <c r="AD128" i="11"/>
  <c r="AE128" i="11"/>
  <c r="AC129" i="11"/>
  <c r="AD129" i="11"/>
  <c r="AE129" i="11"/>
  <c r="AC130" i="11"/>
  <c r="AD130" i="11"/>
  <c r="AE130" i="11"/>
  <c r="AC131" i="11"/>
  <c r="AD131" i="11"/>
  <c r="AE131" i="11"/>
  <c r="AC132" i="11"/>
  <c r="AD132" i="11"/>
  <c r="AE132" i="11"/>
  <c r="AC133" i="11"/>
  <c r="AD133" i="11"/>
  <c r="AE133" i="11"/>
  <c r="AC134" i="11"/>
  <c r="AD134" i="11"/>
  <c r="AE134" i="11"/>
  <c r="AC135" i="11"/>
  <c r="AD135" i="11"/>
  <c r="AE135" i="11"/>
  <c r="AC136" i="11"/>
  <c r="AD136" i="11"/>
  <c r="AE136" i="11"/>
  <c r="AC137" i="11"/>
  <c r="AD137" i="11"/>
  <c r="AE137" i="11"/>
  <c r="AC138" i="11"/>
  <c r="AD138" i="11"/>
  <c r="AE138" i="11"/>
  <c r="AC139" i="11"/>
  <c r="AD139" i="11"/>
  <c r="AE139" i="11"/>
  <c r="AC140" i="11"/>
  <c r="AD140" i="11"/>
  <c r="AE140" i="11"/>
  <c r="AC141" i="11"/>
  <c r="AD141" i="11"/>
  <c r="AE141" i="11"/>
  <c r="AC142" i="11"/>
  <c r="AD142" i="11"/>
  <c r="AE142" i="11"/>
  <c r="AC143" i="11"/>
  <c r="AD143" i="11"/>
  <c r="AE143" i="11"/>
  <c r="AC144" i="11"/>
  <c r="AD144" i="11"/>
  <c r="AE144" i="11"/>
  <c r="AC145" i="11"/>
  <c r="AD145" i="11"/>
  <c r="AE145" i="11"/>
  <c r="AC146" i="11"/>
  <c r="AD146" i="11"/>
  <c r="AE146" i="11"/>
  <c r="AC147" i="11"/>
  <c r="AD147" i="11"/>
  <c r="AE147" i="11"/>
  <c r="AC148" i="11"/>
  <c r="AD148" i="11"/>
  <c r="AE148" i="11"/>
  <c r="AC149" i="11"/>
  <c r="AD149" i="11"/>
  <c r="AE149" i="11"/>
  <c r="AC150" i="11"/>
  <c r="AD150" i="11"/>
  <c r="AE150" i="11"/>
  <c r="AC151" i="11"/>
  <c r="AD151" i="11"/>
  <c r="AE151" i="11"/>
  <c r="AC152" i="11"/>
  <c r="AD152" i="11"/>
  <c r="AE152" i="11"/>
  <c r="AC153" i="11"/>
  <c r="AD153" i="11"/>
  <c r="AE153" i="11"/>
  <c r="AC154" i="11"/>
  <c r="AD154" i="11"/>
  <c r="AE154" i="11"/>
  <c r="AC155" i="11"/>
  <c r="AD155" i="11"/>
  <c r="AE155" i="11"/>
  <c r="AC156" i="11"/>
  <c r="AD156" i="11"/>
  <c r="AE156" i="11"/>
  <c r="AC157" i="11"/>
  <c r="AD157" i="11"/>
  <c r="AE157" i="11"/>
  <c r="AC158" i="11"/>
  <c r="AD158" i="11"/>
  <c r="AE158" i="11"/>
  <c r="AC159" i="11"/>
  <c r="AD159" i="11"/>
  <c r="AE159" i="11"/>
  <c r="AC160" i="11"/>
  <c r="AD160" i="11"/>
  <c r="AE160" i="11"/>
  <c r="AC161" i="11"/>
  <c r="AD161" i="11"/>
  <c r="AE161" i="11"/>
  <c r="AC162" i="11"/>
  <c r="AD162" i="11"/>
  <c r="AE162" i="11"/>
  <c r="AC163" i="11"/>
  <c r="AD163" i="11"/>
  <c r="AE163" i="11"/>
  <c r="AC164" i="11"/>
  <c r="AD164" i="11"/>
  <c r="AE164" i="11"/>
  <c r="AC165" i="11"/>
  <c r="AD165" i="11"/>
  <c r="AE165" i="11"/>
  <c r="AC166" i="11"/>
  <c r="AD166" i="11"/>
  <c r="AE166" i="11"/>
  <c r="AC167" i="11"/>
  <c r="AD167" i="11"/>
  <c r="AE167" i="11"/>
  <c r="AC168" i="11"/>
  <c r="AD168" i="11"/>
  <c r="AE168" i="11"/>
  <c r="AC169" i="11"/>
  <c r="AD169" i="11"/>
  <c r="AE169" i="11"/>
  <c r="AC170" i="11"/>
  <c r="AD170" i="11"/>
  <c r="AE170" i="11"/>
  <c r="AC171" i="11"/>
  <c r="AD171" i="11"/>
  <c r="AE171" i="11"/>
  <c r="AC172" i="11"/>
  <c r="AD172" i="11"/>
  <c r="AE172" i="11"/>
  <c r="AC173" i="11"/>
  <c r="AD173" i="11"/>
  <c r="AE173" i="11"/>
  <c r="AC174" i="11"/>
  <c r="AD174" i="11"/>
  <c r="AE174" i="11"/>
  <c r="AC175" i="11"/>
  <c r="AD175" i="11"/>
  <c r="AE175" i="11"/>
  <c r="AC176" i="11"/>
  <c r="AD176" i="11"/>
  <c r="AE176" i="11"/>
  <c r="AC177" i="11"/>
  <c r="AD177" i="11"/>
  <c r="AE177" i="11"/>
  <c r="AC178" i="11"/>
  <c r="AD178" i="11"/>
  <c r="AE178" i="11"/>
  <c r="AC179" i="11"/>
  <c r="AD179" i="11"/>
  <c r="AE179" i="11"/>
  <c r="AC180" i="11"/>
  <c r="AD180" i="11"/>
  <c r="AE180" i="11"/>
  <c r="AC181" i="11"/>
  <c r="AD181" i="11"/>
  <c r="AE181" i="11"/>
  <c r="AC182" i="11"/>
  <c r="AD182" i="11"/>
  <c r="AE182" i="11"/>
  <c r="AC183" i="11"/>
  <c r="AD183" i="11"/>
  <c r="AE183" i="11"/>
  <c r="AC184" i="11"/>
  <c r="AD184" i="11"/>
  <c r="AE184" i="11"/>
  <c r="AC185" i="11"/>
  <c r="AD185" i="11"/>
  <c r="AE185" i="11"/>
  <c r="AC186" i="11"/>
  <c r="AD186" i="11"/>
  <c r="AE186" i="11"/>
  <c r="AC187" i="11"/>
  <c r="AD187" i="11"/>
  <c r="AE187" i="11"/>
  <c r="AC188" i="11"/>
  <c r="AD188" i="11"/>
  <c r="AE188" i="11"/>
  <c r="AC189" i="11"/>
  <c r="AD189" i="11"/>
  <c r="AE189" i="11"/>
  <c r="AC190" i="11"/>
  <c r="AD190" i="11"/>
  <c r="AE190" i="11"/>
  <c r="AC191" i="11"/>
  <c r="AD191" i="11"/>
  <c r="AE191" i="11"/>
  <c r="AC192" i="11"/>
  <c r="AD192" i="11"/>
  <c r="AE192" i="11"/>
  <c r="AC193" i="11"/>
  <c r="AD193" i="11"/>
  <c r="AE193" i="11"/>
  <c r="AC194" i="11"/>
  <c r="AD194" i="11"/>
  <c r="AE194" i="11"/>
  <c r="AC195" i="11"/>
  <c r="AD195" i="11"/>
  <c r="AE195" i="11"/>
  <c r="AC196" i="11"/>
  <c r="AD196" i="11"/>
  <c r="AE196" i="11"/>
  <c r="AC197" i="11"/>
  <c r="AD197" i="11"/>
  <c r="AE197" i="11"/>
  <c r="AC198" i="11"/>
  <c r="AD198" i="11"/>
  <c r="AE198" i="11"/>
  <c r="AC199" i="11"/>
  <c r="AD199" i="11"/>
  <c r="AE199" i="11"/>
  <c r="AC200" i="11"/>
  <c r="AD200" i="11"/>
  <c r="AE200" i="11"/>
  <c r="AC201" i="11"/>
  <c r="AD201" i="11"/>
  <c r="AE201" i="11"/>
  <c r="AC202" i="11"/>
  <c r="AD202" i="11"/>
  <c r="AE202" i="11"/>
  <c r="AC203" i="11"/>
  <c r="AD203" i="11"/>
  <c r="AE203" i="11"/>
  <c r="AC204" i="11"/>
  <c r="AD204" i="11"/>
  <c r="AE204" i="11"/>
  <c r="AC205" i="11"/>
  <c r="AD205" i="11"/>
  <c r="AE205" i="11"/>
  <c r="AC206" i="11"/>
  <c r="AD206" i="11"/>
  <c r="AE206" i="11"/>
  <c r="AC207" i="11"/>
  <c r="AD207" i="11"/>
  <c r="AE207" i="11"/>
  <c r="AC208" i="11"/>
  <c r="AD208" i="11"/>
  <c r="AE208" i="11"/>
  <c r="AC209" i="11"/>
  <c r="AD209" i="11"/>
  <c r="AE209" i="11"/>
  <c r="AC210" i="11"/>
  <c r="AD210" i="11"/>
  <c r="AE210" i="11"/>
  <c r="AC211" i="11"/>
  <c r="AD211" i="11"/>
  <c r="AE211" i="11"/>
  <c r="AC212" i="11"/>
  <c r="AD212" i="11"/>
  <c r="AE212" i="11"/>
  <c r="AC213" i="11"/>
  <c r="AD213" i="11"/>
  <c r="AE213" i="11"/>
  <c r="AC214" i="11"/>
  <c r="AD214" i="11"/>
  <c r="AE214" i="11"/>
  <c r="AC215" i="11"/>
  <c r="AD215" i="11"/>
  <c r="AE215" i="11"/>
  <c r="AC216" i="11"/>
  <c r="AD216" i="11"/>
  <c r="AE216" i="11"/>
  <c r="AC217" i="11"/>
  <c r="AD217" i="11"/>
  <c r="AE217" i="11"/>
  <c r="AC218" i="11"/>
  <c r="AD218" i="11"/>
  <c r="AE218" i="11"/>
  <c r="AC219" i="11"/>
  <c r="AD219" i="11"/>
  <c r="AE219" i="11"/>
  <c r="AC220" i="11"/>
  <c r="AD220" i="11"/>
  <c r="AE220" i="11"/>
  <c r="AC221" i="11"/>
  <c r="AD221" i="11"/>
  <c r="AE221" i="11"/>
  <c r="AC222" i="11"/>
  <c r="AD222" i="11"/>
  <c r="AE222" i="11"/>
  <c r="AC223" i="11"/>
  <c r="AD223" i="11"/>
  <c r="AE223" i="11"/>
  <c r="AC224" i="11"/>
  <c r="AD224" i="11"/>
  <c r="AE224" i="11"/>
  <c r="AC225" i="11"/>
  <c r="AD225" i="11"/>
  <c r="AE225" i="11"/>
  <c r="AC226" i="11"/>
  <c r="AD226" i="11"/>
  <c r="AE226" i="11"/>
  <c r="AC227" i="11"/>
  <c r="AD227" i="11"/>
  <c r="AE227" i="11"/>
  <c r="AC228" i="11"/>
  <c r="AD228" i="11"/>
  <c r="AE228" i="11"/>
  <c r="AC229" i="11"/>
  <c r="AD229" i="11"/>
  <c r="AE229" i="11"/>
  <c r="AC230" i="11"/>
  <c r="AD230" i="11"/>
  <c r="AE230" i="11"/>
  <c r="AC231" i="11"/>
  <c r="AD231" i="11"/>
  <c r="AE231" i="11"/>
  <c r="AC232" i="11"/>
  <c r="AD232" i="11"/>
  <c r="AE232" i="11"/>
  <c r="AC233" i="11"/>
  <c r="AD233" i="11"/>
  <c r="AE233" i="11"/>
  <c r="AC234" i="11"/>
  <c r="AD234" i="11"/>
  <c r="AE234" i="11"/>
  <c r="AC235" i="11"/>
  <c r="AD235" i="11"/>
  <c r="AE235" i="11"/>
  <c r="AC236" i="11"/>
  <c r="AD236" i="11"/>
  <c r="AE236" i="11"/>
  <c r="AC237" i="11"/>
  <c r="AD237" i="11"/>
  <c r="AE237" i="11"/>
  <c r="AC238" i="11"/>
  <c r="AD238" i="11"/>
  <c r="AE238" i="11"/>
  <c r="AC239" i="11"/>
  <c r="AD239" i="11"/>
  <c r="AE239" i="11"/>
  <c r="AC240" i="11"/>
  <c r="AD240" i="11"/>
  <c r="AE240" i="11"/>
  <c r="AC241" i="11"/>
  <c r="AD241" i="11"/>
  <c r="AE241" i="11"/>
  <c r="AC242" i="11"/>
  <c r="AD242" i="11"/>
  <c r="AE242" i="11"/>
  <c r="AC243" i="11"/>
  <c r="AD243" i="11"/>
  <c r="AE243" i="11"/>
  <c r="AC244" i="11"/>
  <c r="AD244" i="11"/>
  <c r="AE244" i="11"/>
  <c r="AC245" i="11"/>
  <c r="AD245" i="11"/>
  <c r="AE245" i="11"/>
  <c r="AC246" i="11"/>
  <c r="AD246" i="11"/>
  <c r="AE246" i="11"/>
  <c r="AC247" i="11"/>
  <c r="AD247" i="11"/>
  <c r="AE247" i="11"/>
  <c r="AC248" i="11"/>
  <c r="AD248" i="11"/>
  <c r="AE248" i="11"/>
  <c r="AC249" i="11"/>
  <c r="AD249" i="11"/>
  <c r="AE249" i="11"/>
  <c r="AC250" i="11"/>
  <c r="AD250" i="11"/>
  <c r="AE250" i="11"/>
  <c r="AC251" i="11"/>
  <c r="AD251" i="11"/>
  <c r="AE251" i="11"/>
  <c r="AC252" i="11"/>
  <c r="AD252" i="11"/>
  <c r="AE252" i="11"/>
  <c r="AC253" i="11"/>
  <c r="AD253" i="11"/>
  <c r="AE253" i="11"/>
  <c r="AD9" i="11"/>
  <c r="AE9" i="11"/>
  <c r="AC9" i="11"/>
  <c r="P26" i="11" l="1"/>
  <c r="X26" i="11" l="1"/>
  <c r="T26" i="11"/>
  <c r="J29" i="12" l="1"/>
  <c r="K29" i="12" s="1"/>
  <c r="I29" i="12"/>
  <c r="N29" i="12" s="1"/>
  <c r="M32" i="12" l="1"/>
  <c r="N32" i="12"/>
  <c r="O32" i="12"/>
  <c r="P32" i="12"/>
  <c r="M34" i="12"/>
  <c r="N34" i="12"/>
  <c r="O34" i="12"/>
  <c r="P34" i="12"/>
  <c r="L31" i="12"/>
  <c r="M31" i="12"/>
  <c r="N31" i="12"/>
  <c r="O31" i="12"/>
  <c r="P31" i="12"/>
  <c r="P33" i="12"/>
  <c r="O33" i="12"/>
  <c r="N33" i="12"/>
  <c r="M33" i="12"/>
  <c r="L33" i="12"/>
  <c r="H122" i="11"/>
  <c r="H26" i="11" l="1"/>
  <c r="L29" i="12" l="1"/>
  <c r="M29" i="12"/>
  <c r="O29" i="12"/>
  <c r="P29" i="12"/>
  <c r="L30" i="12"/>
  <c r="M30" i="12"/>
  <c r="N30" i="12"/>
  <c r="O30" i="12"/>
  <c r="P30" i="12"/>
  <c r="L32" i="12"/>
  <c r="L35" i="12"/>
  <c r="M35" i="12"/>
  <c r="N35" i="12"/>
  <c r="O35" i="12"/>
  <c r="P35" i="12"/>
  <c r="O37" i="12" l="1"/>
  <c r="P37" i="12"/>
  <c r="L37" i="12"/>
  <c r="M37" i="12"/>
  <c r="N37" i="12"/>
  <c r="AJ9" i="11" l="1"/>
  <c r="AF253" i="11"/>
  <c r="AK9" i="11"/>
  <c r="AI9" i="11"/>
  <c r="AH9" i="11"/>
  <c r="AG9" i="11"/>
  <c r="AF9" i="11"/>
  <c r="AJ253" i="11" l="1"/>
  <c r="AI253" i="11" s="1"/>
  <c r="AK253" i="11" s="1"/>
  <c r="AH253" i="11"/>
  <c r="AG253" i="11" s="1"/>
  <c r="AH252" i="11" l="1"/>
  <c r="AF252" i="11"/>
  <c r="AJ252" i="11"/>
  <c r="AI252" i="11" s="1"/>
  <c r="AK252" i="11" s="1"/>
  <c r="AG252" i="11" l="1"/>
  <c r="AH251" i="11"/>
  <c r="AF251" i="11"/>
  <c r="AJ251" i="11"/>
  <c r="AI251" i="11" s="1"/>
  <c r="AG251" i="11" l="1"/>
  <c r="AH250" i="11"/>
  <c r="AF250" i="11"/>
  <c r="AJ250" i="11"/>
  <c r="AI250" i="11" s="1"/>
  <c r="AK250" i="11" s="1"/>
  <c r="AK251" i="11"/>
  <c r="AG250" i="11" l="1"/>
  <c r="AF249" i="11"/>
  <c r="AJ249" i="11"/>
  <c r="AH249" i="11" l="1"/>
  <c r="AG249" i="11"/>
  <c r="AI249" i="11"/>
  <c r="AK249" i="11" s="1"/>
  <c r="AH248" i="11"/>
  <c r="AJ248" i="11"/>
  <c r="AF248" i="11"/>
  <c r="AJ247" i="11" l="1"/>
  <c r="AI247" i="11" s="1"/>
  <c r="AF247" i="11"/>
  <c r="AI248" i="11"/>
  <c r="AK248" i="11" s="1"/>
  <c r="AG248" i="11"/>
  <c r="AH247" i="11" l="1"/>
  <c r="AG247" i="11" s="1"/>
  <c r="AK247" i="11"/>
  <c r="AH246" i="11"/>
  <c r="AF246" i="11"/>
  <c r="AJ246" i="11"/>
  <c r="AG246" i="11" l="1"/>
  <c r="AH245" i="11"/>
  <c r="AF245" i="11"/>
  <c r="AJ245" i="11"/>
  <c r="AI245" i="11" s="1"/>
  <c r="AK245" i="11" s="1"/>
  <c r="AI246" i="11"/>
  <c r="AK246" i="11" s="1"/>
  <c r="AH244" i="11" l="1"/>
  <c r="AJ244" i="11"/>
  <c r="AF244" i="11"/>
  <c r="AG245" i="11"/>
  <c r="AH243" i="11" l="1"/>
  <c r="AJ243" i="11"/>
  <c r="AI243" i="11" s="1"/>
  <c r="AK243" i="11" s="1"/>
  <c r="AF243" i="11"/>
  <c r="AI244" i="11"/>
  <c r="AK244" i="11" s="1"/>
  <c r="AG244" i="11"/>
  <c r="AG243" i="11" l="1"/>
  <c r="AH242" i="11"/>
  <c r="AF242" i="11"/>
  <c r="AJ242" i="11"/>
  <c r="AF241" i="11" l="1"/>
  <c r="AJ241" i="11"/>
  <c r="AI241" i="11" s="1"/>
  <c r="AK241" i="11" s="1"/>
  <c r="AI242" i="11"/>
  <c r="AK242" i="11" s="1"/>
  <c r="AG242" i="11"/>
  <c r="AH241" i="11" l="1"/>
  <c r="AG241" i="11" s="1"/>
  <c r="AH240" i="11"/>
  <c r="AJ240" i="11"/>
  <c r="AF240" i="11"/>
  <c r="AH239" i="11" l="1"/>
  <c r="AJ239" i="11"/>
  <c r="AF239" i="11"/>
  <c r="AI240" i="11"/>
  <c r="AK240" i="11" s="1"/>
  <c r="AG240" i="11"/>
  <c r="AG239" i="11" l="1"/>
  <c r="AI239" i="11"/>
  <c r="AK239" i="11" s="1"/>
  <c r="AF238" i="11"/>
  <c r="AJ238" i="11"/>
  <c r="AH238" i="11" l="1"/>
  <c r="AG238" i="11"/>
  <c r="AI238" i="11"/>
  <c r="AK238" i="11" s="1"/>
  <c r="AF237" i="11"/>
  <c r="AJ237" i="11"/>
  <c r="AI237" i="11" s="1"/>
  <c r="AK237" i="11" s="1"/>
  <c r="AH237" i="11" l="1"/>
  <c r="AG237" i="11" s="1"/>
  <c r="AH236" i="11"/>
  <c r="AJ236" i="11"/>
  <c r="AF236" i="11"/>
  <c r="AG236" i="11" l="1"/>
  <c r="AI236" i="11"/>
  <c r="AK236" i="11"/>
  <c r="AH235" i="11"/>
  <c r="AJ235" i="11"/>
  <c r="AI235" i="11" s="1"/>
  <c r="AF235" i="11"/>
  <c r="AH234" i="11" l="1"/>
  <c r="AF234" i="11"/>
  <c r="AJ234" i="11"/>
  <c r="AK235" i="11"/>
  <c r="AG235" i="11"/>
  <c r="AH233" i="11" l="1"/>
  <c r="AF233" i="11"/>
  <c r="AJ233" i="11"/>
  <c r="AI233" i="11" s="1"/>
  <c r="AK233" i="11" s="1"/>
  <c r="AI234" i="11"/>
  <c r="AK234" i="11" s="1"/>
  <c r="AG234" i="11"/>
  <c r="AG233" i="11" l="1"/>
  <c r="AJ232" i="11"/>
  <c r="AF232" i="11"/>
  <c r="AH232" i="11" l="1"/>
  <c r="AG232" i="11"/>
  <c r="AJ231" i="11"/>
  <c r="AI231" i="11" s="1"/>
  <c r="AK231" i="11" s="1"/>
  <c r="AF231" i="11"/>
  <c r="AI232" i="11"/>
  <c r="AK232" i="11" s="1"/>
  <c r="AH231" i="11" l="1"/>
  <c r="AG231" i="11"/>
  <c r="AF230" i="11"/>
  <c r="AJ230" i="11"/>
  <c r="AH230" i="11" l="1"/>
  <c r="AG230" i="11" s="1"/>
  <c r="AH229" i="11"/>
  <c r="AF229" i="11"/>
  <c r="AJ229" i="11"/>
  <c r="AI229" i="11" s="1"/>
  <c r="AK229" i="11" s="1"/>
  <c r="AI230" i="11"/>
  <c r="AK230" i="11" s="1"/>
  <c r="AG229" i="11" l="1"/>
  <c r="AJ228" i="11"/>
  <c r="AF228" i="11"/>
  <c r="AH228" i="11" l="1"/>
  <c r="AH227" i="11"/>
  <c r="AG228" i="11"/>
  <c r="AI228" i="11"/>
  <c r="AK228" i="11" s="1"/>
  <c r="AJ227" i="11"/>
  <c r="AI227" i="11" s="1"/>
  <c r="AK227" i="11" s="1"/>
  <c r="AF227" i="11"/>
  <c r="AH226" i="11" l="1"/>
  <c r="AF226" i="11"/>
  <c r="AJ226" i="11"/>
  <c r="AG227" i="11"/>
  <c r="AH225" i="11" l="1"/>
  <c r="AF225" i="11"/>
  <c r="AJ225" i="11"/>
  <c r="AI225" i="11" s="1"/>
  <c r="AI226" i="11"/>
  <c r="AK226" i="11" s="1"/>
  <c r="AG226" i="11"/>
  <c r="AH224" i="11" l="1"/>
  <c r="AG225" i="11"/>
  <c r="AK225" i="11"/>
  <c r="AJ224" i="11"/>
  <c r="AF224" i="11"/>
  <c r="AH223" i="11" l="1"/>
  <c r="AG224" i="11"/>
  <c r="AJ223" i="11"/>
  <c r="AI223" i="11" s="1"/>
  <c r="AF223" i="11"/>
  <c r="AI224" i="11"/>
  <c r="AK224" i="11" s="1"/>
  <c r="AH222" i="11" l="1"/>
  <c r="AG223" i="11"/>
  <c r="AF222" i="11"/>
  <c r="AJ222" i="11"/>
  <c r="AK223" i="11"/>
  <c r="AH221" i="11" l="1"/>
  <c r="AF221" i="11"/>
  <c r="AJ221" i="11"/>
  <c r="AI221" i="11" s="1"/>
  <c r="AK221" i="11" s="1"/>
  <c r="AI222" i="11"/>
  <c r="AK222" i="11" s="1"/>
  <c r="AG222" i="11"/>
  <c r="AG221" i="11" l="1"/>
  <c r="AH220" i="11"/>
  <c r="AJ220" i="11"/>
  <c r="AF220" i="11"/>
  <c r="AH219" i="11" l="1"/>
  <c r="AG220" i="11"/>
  <c r="AJ219" i="11"/>
  <c r="AI219" i="11" s="1"/>
  <c r="AK219" i="11" s="1"/>
  <c r="AF219" i="11"/>
  <c r="AI220" i="11"/>
  <c r="AK220" i="11" s="1"/>
  <c r="AH218" i="11" l="1"/>
  <c r="AG219" i="11"/>
  <c r="AF218" i="11"/>
  <c r="AJ218" i="11"/>
  <c r="AH217" i="11" l="1"/>
  <c r="AF217" i="11"/>
  <c r="AJ217" i="11"/>
  <c r="AI217" i="11" s="1"/>
  <c r="AK217" i="11" s="1"/>
  <c r="AI218" i="11"/>
  <c r="AK218" i="11" s="1"/>
  <c r="AG218" i="11"/>
  <c r="AG217" i="11" l="1"/>
  <c r="AH216" i="11"/>
  <c r="AJ216" i="11"/>
  <c r="AF216" i="11"/>
  <c r="AH215" i="11" l="1"/>
  <c r="AG216" i="11"/>
  <c r="AJ215" i="11"/>
  <c r="AI215" i="11" s="1"/>
  <c r="AF215" i="11"/>
  <c r="AI216" i="11"/>
  <c r="AK216" i="11" s="1"/>
  <c r="AG215" i="11" l="1"/>
  <c r="AF214" i="11"/>
  <c r="AJ214" i="11"/>
  <c r="AK215" i="11"/>
  <c r="AH214" i="11" l="1"/>
  <c r="AG214" i="11" s="1"/>
  <c r="AF213" i="11"/>
  <c r="AJ213" i="11"/>
  <c r="AI213" i="11" s="1"/>
  <c r="AI214" i="11"/>
  <c r="AK214" i="11" s="1"/>
  <c r="AH213" i="11" l="1"/>
  <c r="AG213" i="11" s="1"/>
  <c r="AK213" i="11"/>
  <c r="AH212" i="11"/>
  <c r="AJ212" i="11"/>
  <c r="AF212" i="11"/>
  <c r="AH211" i="11" l="1"/>
  <c r="AG212" i="11"/>
  <c r="AJ211" i="11"/>
  <c r="AI211" i="11" s="1"/>
  <c r="AK211" i="11" s="1"/>
  <c r="AF211" i="11"/>
  <c r="AI212" i="11"/>
  <c r="AK212" i="11" s="1"/>
  <c r="AG211" i="11" l="1"/>
  <c r="AF210" i="11"/>
  <c r="AJ210" i="11"/>
  <c r="AH210" i="11" l="1"/>
  <c r="AG210" i="11" s="1"/>
  <c r="AF209" i="11"/>
  <c r="AJ209" i="11"/>
  <c r="AI209" i="11" s="1"/>
  <c r="AK209" i="11" s="1"/>
  <c r="AI210" i="11"/>
  <c r="AK210" i="11" s="1"/>
  <c r="AH209" i="11" l="1"/>
  <c r="AG209" i="11" s="1"/>
  <c r="AH208" i="11"/>
  <c r="AJ208" i="11"/>
  <c r="AF208" i="11"/>
  <c r="AG208" i="11" l="1"/>
  <c r="AJ207" i="11"/>
  <c r="AH207" i="11"/>
  <c r="AF207" i="11"/>
  <c r="AI208" i="11"/>
  <c r="AK208" i="11" s="1"/>
  <c r="AF206" i="11" l="1"/>
  <c r="AJ206" i="11"/>
  <c r="AI207" i="11"/>
  <c r="AK207" i="11" s="1"/>
  <c r="AG207" i="11"/>
  <c r="AH206" i="11" l="1"/>
  <c r="AG206" i="11"/>
  <c r="AF205" i="11"/>
  <c r="AJ205" i="11"/>
  <c r="AI205" i="11" s="1"/>
  <c r="AK205" i="11" s="1"/>
  <c r="AI206" i="11"/>
  <c r="AK206" i="11" s="1"/>
  <c r="AH205" i="11" l="1"/>
  <c r="AG205" i="11" s="1"/>
  <c r="AH204" i="11"/>
  <c r="AJ204" i="11"/>
  <c r="AF204" i="11"/>
  <c r="AH203" i="11" l="1"/>
  <c r="AG204" i="11"/>
  <c r="AJ203" i="11"/>
  <c r="AI203" i="11" s="1"/>
  <c r="AK203" i="11" s="1"/>
  <c r="AF203" i="11"/>
  <c r="AI204" i="11"/>
  <c r="AK204" i="11" s="1"/>
  <c r="AH202" i="11" l="1"/>
  <c r="AG203" i="11"/>
  <c r="AF202" i="11"/>
  <c r="AJ202" i="11"/>
  <c r="AI202" i="11" s="1"/>
  <c r="AK202" i="11" s="1"/>
  <c r="AH201" i="11" l="1"/>
  <c r="AF201" i="11"/>
  <c r="AJ201" i="11"/>
  <c r="AI201" i="11"/>
  <c r="AG202" i="11"/>
  <c r="AG201" i="11" l="1"/>
  <c r="AK201" i="11"/>
  <c r="AH200" i="11"/>
  <c r="AJ200" i="11"/>
  <c r="AI200" i="11" s="1"/>
  <c r="AK200" i="11" s="1"/>
  <c r="AF200" i="11"/>
  <c r="AH199" i="11" l="1"/>
  <c r="AG200" i="11"/>
  <c r="AJ199" i="11"/>
  <c r="AF199" i="11"/>
  <c r="AH198" i="11" l="1"/>
  <c r="AG199" i="11"/>
  <c r="AI199" i="11"/>
  <c r="AK199" i="11" s="1"/>
  <c r="AF198" i="11"/>
  <c r="AJ198" i="11"/>
  <c r="AI198" i="11" s="1"/>
  <c r="AK198" i="11" s="1"/>
  <c r="AG198" i="11" l="1"/>
  <c r="AF197" i="11"/>
  <c r="AJ197" i="11"/>
  <c r="AI197" i="11" s="1"/>
  <c r="AK197" i="11" s="1"/>
  <c r="AH197" i="11" l="1"/>
  <c r="AG197" i="11" s="1"/>
  <c r="AH196" i="11"/>
  <c r="AJ196" i="11"/>
  <c r="AI196" i="11" s="1"/>
  <c r="AK196" i="11" s="1"/>
  <c r="AF196" i="11"/>
  <c r="AH195" i="11" l="1"/>
  <c r="AG196" i="11"/>
  <c r="AJ195" i="11"/>
  <c r="AI195" i="11" s="1"/>
  <c r="AK195" i="11" s="1"/>
  <c r="AF195" i="11"/>
  <c r="AH194" i="11" l="1"/>
  <c r="AG195" i="11"/>
  <c r="AJ194" i="11"/>
  <c r="AI194" i="11" s="1"/>
  <c r="AK194" i="11" s="1"/>
  <c r="AF194" i="11"/>
  <c r="AH193" i="11" l="1"/>
  <c r="AF193" i="11"/>
  <c r="AJ193" i="11"/>
  <c r="AI193" i="11" s="1"/>
  <c r="AK193" i="11" s="1"/>
  <c r="AG194" i="11"/>
  <c r="AG193" i="11" l="1"/>
  <c r="AH192" i="11"/>
  <c r="AF192" i="11"/>
  <c r="AJ192" i="11"/>
  <c r="AI192" i="11" s="1"/>
  <c r="AG192" i="11" l="1"/>
  <c r="AK192" i="11"/>
  <c r="AH191" i="11"/>
  <c r="AF191" i="11"/>
  <c r="AJ191" i="11"/>
  <c r="AI191" i="11" s="1"/>
  <c r="AK191" i="11" s="1"/>
  <c r="AH190" i="11" l="1"/>
  <c r="AG191" i="11"/>
  <c r="AF190" i="11"/>
  <c r="AJ190" i="11"/>
  <c r="AI190" i="11" s="1"/>
  <c r="AH189" i="11" l="1"/>
  <c r="AF189" i="11"/>
  <c r="AJ189" i="11"/>
  <c r="AI189" i="11" s="1"/>
  <c r="AK189" i="11" s="1"/>
  <c r="AK190" i="11"/>
  <c r="AG190" i="11"/>
  <c r="AG189" i="11" l="1"/>
  <c r="AH188" i="11"/>
  <c r="AF188" i="11"/>
  <c r="AJ188" i="11"/>
  <c r="AH187" i="11" l="1"/>
  <c r="AG188" i="11"/>
  <c r="AF187" i="11"/>
  <c r="AJ187" i="11"/>
  <c r="AI187" i="11" s="1"/>
  <c r="AK187" i="11" s="1"/>
  <c r="AI188" i="11"/>
  <c r="AK188" i="11" s="1"/>
  <c r="AH186" i="11" l="1"/>
  <c r="AG187" i="11"/>
  <c r="AF186" i="11"/>
  <c r="AJ186" i="11"/>
  <c r="AH185" i="11" l="1"/>
  <c r="AF185" i="11"/>
  <c r="AJ185" i="11"/>
  <c r="AI185" i="11" s="1"/>
  <c r="AK185" i="11" s="1"/>
  <c r="AI186" i="11"/>
  <c r="AK186" i="11" s="1"/>
  <c r="AG186" i="11"/>
  <c r="AG185" i="11" l="1"/>
  <c r="AH184" i="11"/>
  <c r="AF184" i="11"/>
  <c r="AJ184" i="11"/>
  <c r="AI184" i="11" s="1"/>
  <c r="AG184" i="11" l="1"/>
  <c r="AK184" i="11"/>
  <c r="AH183" i="11"/>
  <c r="AF183" i="11"/>
  <c r="AJ183" i="11"/>
  <c r="AI183" i="11" s="1"/>
  <c r="AK183" i="11" s="1"/>
  <c r="AH182" i="11" l="1"/>
  <c r="AF182" i="11"/>
  <c r="AJ182" i="11"/>
  <c r="AI182" i="11" s="1"/>
  <c r="AG183" i="11"/>
  <c r="AH181" i="11" l="1"/>
  <c r="AF181" i="11"/>
  <c r="AJ181" i="11"/>
  <c r="AI181" i="11"/>
  <c r="AK181" i="11" s="1"/>
  <c r="AK182" i="11"/>
  <c r="AG182" i="11"/>
  <c r="AG181" i="11" l="1"/>
  <c r="AH180" i="11"/>
  <c r="AF180" i="11"/>
  <c r="AJ180" i="11"/>
  <c r="X250" i="11"/>
  <c r="X249" i="11" s="1"/>
  <c r="X247" i="11"/>
  <c r="X246" i="11" s="1"/>
  <c r="X244" i="11"/>
  <c r="X242" i="11"/>
  <c r="X240" i="11"/>
  <c r="X238" i="11"/>
  <c r="X237" i="11"/>
  <c r="X235" i="11"/>
  <c r="X234" i="11"/>
  <c r="X232" i="11"/>
  <c r="X230" i="11"/>
  <c r="X228" i="11"/>
  <c r="X226" i="11"/>
  <c r="X225" i="11" s="1"/>
  <c r="X219" i="11"/>
  <c r="X215" i="11"/>
  <c r="X211" i="11"/>
  <c r="X210" i="11" s="1"/>
  <c r="X209" i="11" s="1"/>
  <c r="X207" i="11"/>
  <c r="X205" i="11"/>
  <c r="X203" i="11"/>
  <c r="X200" i="11"/>
  <c r="X198" i="11"/>
  <c r="X193" i="11"/>
  <c r="X190" i="11"/>
  <c r="X189" i="11"/>
  <c r="X184" i="11"/>
  <c r="X182" i="11"/>
  <c r="X174" i="11"/>
  <c r="X171" i="11"/>
  <c r="X167" i="11" s="1"/>
  <c r="X168" i="11"/>
  <c r="X160" i="11"/>
  <c r="X151" i="11"/>
  <c r="X148" i="11"/>
  <c r="X145" i="11"/>
  <c r="X144" i="11" s="1"/>
  <c r="X141" i="11"/>
  <c r="X137" i="11" s="1"/>
  <c r="X138" i="11"/>
  <c r="X133" i="11"/>
  <c r="X130" i="11"/>
  <c r="X126" i="11" s="1"/>
  <c r="X127" i="11"/>
  <c r="X124" i="11"/>
  <c r="X122" i="11"/>
  <c r="X121" i="11"/>
  <c r="X109" i="11"/>
  <c r="X104" i="11"/>
  <c r="X103" i="11"/>
  <c r="X100" i="11"/>
  <c r="X98" i="11"/>
  <c r="X88" i="11"/>
  <c r="X80" i="11"/>
  <c r="X65" i="11"/>
  <c r="X61" i="11"/>
  <c r="X45" i="11"/>
  <c r="X43" i="11"/>
  <c r="X42" i="11" s="1"/>
  <c r="X40" i="11"/>
  <c r="X38" i="11"/>
  <c r="X30" i="11"/>
  <c r="X25" i="11" s="1"/>
  <c r="X23" i="11" s="1"/>
  <c r="T250" i="11"/>
  <c r="T249" i="11"/>
  <c r="T247" i="11"/>
  <c r="T246" i="11"/>
  <c r="T244" i="11"/>
  <c r="T242" i="11"/>
  <c r="T240" i="11"/>
  <c r="T238" i="11"/>
  <c r="T237" i="11" s="1"/>
  <c r="T235" i="11"/>
  <c r="T234" i="11" s="1"/>
  <c r="T232" i="11"/>
  <c r="T230" i="11"/>
  <c r="T228" i="11"/>
  <c r="T225" i="11" s="1"/>
  <c r="T226" i="11"/>
  <c r="T219" i="11"/>
  <c r="T215" i="11"/>
  <c r="T210" i="11" s="1"/>
  <c r="T211" i="11"/>
  <c r="T207" i="11"/>
  <c r="T205" i="11"/>
  <c r="T203" i="11"/>
  <c r="T200" i="11"/>
  <c r="T198" i="11"/>
  <c r="T193" i="11"/>
  <c r="T190" i="11"/>
  <c r="T189" i="11" s="1"/>
  <c r="T184" i="11"/>
  <c r="T182" i="11"/>
  <c r="T174" i="11"/>
  <c r="T171" i="11" s="1"/>
  <c r="T168" i="11"/>
  <c r="T160" i="11"/>
  <c r="T151" i="11"/>
  <c r="T148" i="11"/>
  <c r="T144" i="11" s="1"/>
  <c r="T145" i="11"/>
  <c r="T141" i="11"/>
  <c r="T138" i="11"/>
  <c r="T137" i="11" s="1"/>
  <c r="T133" i="11"/>
  <c r="T130" i="11"/>
  <c r="T127" i="11"/>
  <c r="T126" i="11" s="1"/>
  <c r="T124" i="11"/>
  <c r="T122" i="11"/>
  <c r="T121" i="11"/>
  <c r="T109" i="11"/>
  <c r="T104" i="11"/>
  <c r="T103" i="11" s="1"/>
  <c r="T100" i="11"/>
  <c r="T98" i="11"/>
  <c r="T88" i="11"/>
  <c r="T80" i="11"/>
  <c r="T65" i="11"/>
  <c r="T61" i="11"/>
  <c r="T45" i="11"/>
  <c r="T43" i="11" s="1"/>
  <c r="T40" i="11"/>
  <c r="T38" i="11"/>
  <c r="T30" i="11"/>
  <c r="T25" i="11"/>
  <c r="T23" i="11" s="1"/>
  <c r="P250" i="11"/>
  <c r="P249" i="11" s="1"/>
  <c r="P247" i="11"/>
  <c r="P246" i="11" s="1"/>
  <c r="P244" i="11"/>
  <c r="P242" i="11"/>
  <c r="P240" i="11"/>
  <c r="P237" i="11" s="1"/>
  <c r="P238" i="11"/>
  <c r="P235" i="11"/>
  <c r="P234" i="11"/>
  <c r="P232" i="11"/>
  <c r="P230" i="11"/>
  <c r="P228" i="11"/>
  <c r="P226" i="11"/>
  <c r="P225" i="11" s="1"/>
  <c r="P219" i="11"/>
  <c r="P215" i="11"/>
  <c r="P211" i="11"/>
  <c r="P210" i="11" s="1"/>
  <c r="P207" i="11"/>
  <c r="P205" i="11"/>
  <c r="P203" i="11"/>
  <c r="P200" i="11"/>
  <c r="P198" i="11"/>
  <c r="P193" i="11"/>
  <c r="P189" i="11" s="1"/>
  <c r="P190" i="11"/>
  <c r="P184" i="11"/>
  <c r="P182" i="11"/>
  <c r="P174" i="11"/>
  <c r="P171" i="11"/>
  <c r="P168" i="11"/>
  <c r="P167" i="11"/>
  <c r="P160" i="11"/>
  <c r="P151" i="11"/>
  <c r="P148" i="11"/>
  <c r="P145" i="11"/>
  <c r="P144" i="11" s="1"/>
  <c r="P141" i="11"/>
  <c r="P138" i="11"/>
  <c r="P137" i="11"/>
  <c r="P133" i="11"/>
  <c r="P130" i="11"/>
  <c r="P127" i="11"/>
  <c r="P126" i="11"/>
  <c r="P124" i="11"/>
  <c r="P122" i="11"/>
  <c r="P121" i="11"/>
  <c r="P109" i="11"/>
  <c r="P103" i="11" s="1"/>
  <c r="P104" i="11"/>
  <c r="P100" i="11"/>
  <c r="P98" i="11"/>
  <c r="P88" i="11"/>
  <c r="P80" i="11"/>
  <c r="P65" i="11"/>
  <c r="P61" i="11"/>
  <c r="P43" i="11" s="1"/>
  <c r="P42" i="11" s="1"/>
  <c r="P45" i="11"/>
  <c r="P40" i="11"/>
  <c r="P38" i="11"/>
  <c r="P30" i="11"/>
  <c r="P25" i="11" s="1"/>
  <c r="P23" i="11" s="1"/>
  <c r="H121" i="11"/>
  <c r="AG180" i="11" l="1"/>
  <c r="AH179" i="11"/>
  <c r="AF179" i="11"/>
  <c r="AJ179" i="11"/>
  <c r="AI179" i="11" s="1"/>
  <c r="AK179" i="11" s="1"/>
  <c r="AI180" i="11"/>
  <c r="AK180" i="11" s="1"/>
  <c r="T42" i="11"/>
  <c r="P209" i="11"/>
  <c r="N209" i="11" s="1"/>
  <c r="T167" i="11"/>
  <c r="T209" i="11"/>
  <c r="T24" i="11"/>
  <c r="T22" i="11"/>
  <c r="X22" i="11"/>
  <c r="X21" i="11" s="1"/>
  <c r="X20" i="11" s="1"/>
  <c r="X24" i="11"/>
  <c r="P22" i="11"/>
  <c r="P21" i="11" s="1"/>
  <c r="P24" i="11"/>
  <c r="V253" i="11"/>
  <c r="W253" i="11" s="1"/>
  <c r="V252" i="11"/>
  <c r="W252" i="11" s="1"/>
  <c r="V251" i="11"/>
  <c r="W251" i="11" s="1"/>
  <c r="V250" i="11"/>
  <c r="W250" i="11" s="1"/>
  <c r="V248" i="11"/>
  <c r="W248" i="11" s="1"/>
  <c r="V247" i="11"/>
  <c r="W247" i="11" s="1"/>
  <c r="V246" i="11"/>
  <c r="V245" i="11"/>
  <c r="W245" i="11" s="1"/>
  <c r="V244" i="11"/>
  <c r="W244" i="11" s="1"/>
  <c r="V243" i="11"/>
  <c r="W243" i="11" s="1"/>
  <c r="V241" i="11"/>
  <c r="W241" i="11" s="1"/>
  <c r="V240" i="11"/>
  <c r="W240" i="11" s="1"/>
  <c r="V239" i="11"/>
  <c r="W239" i="11" s="1"/>
  <c r="V238" i="11"/>
  <c r="V236" i="11"/>
  <c r="W236" i="11" s="1"/>
  <c r="V235" i="11"/>
  <c r="V233" i="11"/>
  <c r="W233" i="11" s="1"/>
  <c r="V232" i="11"/>
  <c r="W232" i="11" s="1"/>
  <c r="V231" i="11"/>
  <c r="W231" i="11" s="1"/>
  <c r="V230" i="11"/>
  <c r="W230" i="11" s="1"/>
  <c r="V229" i="11"/>
  <c r="W229" i="11" s="1"/>
  <c r="V227" i="11"/>
  <c r="W227" i="11" s="1"/>
  <c r="V226" i="11"/>
  <c r="W226" i="11" s="1"/>
  <c r="V224" i="11"/>
  <c r="W224" i="11" s="1"/>
  <c r="V223" i="11"/>
  <c r="W223" i="11" s="1"/>
  <c r="V222" i="11"/>
  <c r="W222" i="11" s="1"/>
  <c r="V221" i="11"/>
  <c r="W221" i="11" s="1"/>
  <c r="V220" i="11"/>
  <c r="W220" i="11" s="1"/>
  <c r="V219" i="11"/>
  <c r="W219" i="11" s="1"/>
  <c r="V218" i="11"/>
  <c r="W218" i="11" s="1"/>
  <c r="W217" i="11"/>
  <c r="V217" i="11"/>
  <c r="V216" i="11"/>
  <c r="W216" i="11" s="1"/>
  <c r="V215" i="11"/>
  <c r="V214" i="11"/>
  <c r="W214" i="11" s="1"/>
  <c r="V213" i="11"/>
  <c r="W213" i="11" s="1"/>
  <c r="V212" i="11"/>
  <c r="W212" i="11" s="1"/>
  <c r="W211" i="11"/>
  <c r="V211" i="11"/>
  <c r="V210" i="11"/>
  <c r="W208" i="11"/>
  <c r="V208" i="11"/>
  <c r="V207" i="11"/>
  <c r="V206" i="11"/>
  <c r="W206" i="11" s="1"/>
  <c r="W205" i="11"/>
  <c r="V205" i="11"/>
  <c r="V204" i="11"/>
  <c r="W204" i="11" s="1"/>
  <c r="V202" i="11"/>
  <c r="W202" i="11" s="1"/>
  <c r="V201" i="11"/>
  <c r="W201" i="11" s="1"/>
  <c r="V200" i="11"/>
  <c r="W200" i="11" s="1"/>
  <c r="V199" i="11"/>
  <c r="W199" i="11" s="1"/>
  <c r="V197" i="11"/>
  <c r="W197" i="11" s="1"/>
  <c r="V196" i="11"/>
  <c r="W196" i="11" s="1"/>
  <c r="V195" i="11"/>
  <c r="W195" i="11" s="1"/>
  <c r="V194" i="11"/>
  <c r="W194" i="11" s="1"/>
  <c r="V193" i="11"/>
  <c r="W193" i="11" s="1"/>
  <c r="V192" i="11"/>
  <c r="W192" i="11" s="1"/>
  <c r="V191" i="11"/>
  <c r="W191" i="11" s="1"/>
  <c r="V190" i="11"/>
  <c r="V188" i="11"/>
  <c r="W188" i="11" s="1"/>
  <c r="W187" i="11"/>
  <c r="V187" i="11"/>
  <c r="V186" i="11"/>
  <c r="W186" i="11" s="1"/>
  <c r="W185" i="11"/>
  <c r="V185" i="11"/>
  <c r="V183" i="11"/>
  <c r="W183" i="11" s="1"/>
  <c r="V182" i="11"/>
  <c r="W182" i="11" s="1"/>
  <c r="W181" i="11"/>
  <c r="V181" i="11"/>
  <c r="V180" i="11"/>
  <c r="W180" i="11" s="1"/>
  <c r="W179" i="11"/>
  <c r="V179" i="11"/>
  <c r="V178" i="11"/>
  <c r="W178" i="11" s="1"/>
  <c r="W177" i="11"/>
  <c r="V177" i="11"/>
  <c r="V176" i="11"/>
  <c r="W176" i="11" s="1"/>
  <c r="W175" i="11"/>
  <c r="V175" i="11"/>
  <c r="V174" i="11"/>
  <c r="V173" i="11"/>
  <c r="W173" i="11" s="1"/>
  <c r="V172" i="11"/>
  <c r="W172" i="11" s="1"/>
  <c r="V170" i="11"/>
  <c r="W170" i="11" s="1"/>
  <c r="V169" i="11"/>
  <c r="W169" i="11" s="1"/>
  <c r="W166" i="11"/>
  <c r="V166" i="11"/>
  <c r="V165" i="11"/>
  <c r="W165" i="11" s="1"/>
  <c r="V164" i="11"/>
  <c r="W164" i="11" s="1"/>
  <c r="V163" i="11"/>
  <c r="W163" i="11" s="1"/>
  <c r="V162" i="11"/>
  <c r="W162" i="11" s="1"/>
  <c r="V161" i="11"/>
  <c r="W161" i="11" s="1"/>
  <c r="V160" i="11"/>
  <c r="W160" i="11" s="1"/>
  <c r="V159" i="11"/>
  <c r="W159" i="11" s="1"/>
  <c r="V158" i="11"/>
  <c r="W158" i="11" s="1"/>
  <c r="V157" i="11"/>
  <c r="W157" i="11" s="1"/>
  <c r="V156" i="11"/>
  <c r="W156" i="11" s="1"/>
  <c r="V155" i="11"/>
  <c r="W155" i="11" s="1"/>
  <c r="V154" i="11"/>
  <c r="W154" i="11" s="1"/>
  <c r="V153" i="11"/>
  <c r="W153" i="11" s="1"/>
  <c r="V152" i="11"/>
  <c r="W152" i="11" s="1"/>
  <c r="V151" i="11"/>
  <c r="W151" i="11" s="1"/>
  <c r="W150" i="11"/>
  <c r="V150" i="11"/>
  <c r="V149" i="11"/>
  <c r="W149" i="11" s="1"/>
  <c r="V147" i="11"/>
  <c r="W147" i="11" s="1"/>
  <c r="V146" i="11"/>
  <c r="W146" i="11" s="1"/>
  <c r="V145" i="11"/>
  <c r="W145" i="11"/>
  <c r="V143" i="11"/>
  <c r="W143" i="11" s="1"/>
  <c r="V142" i="11"/>
  <c r="W142" i="11" s="1"/>
  <c r="V141" i="11"/>
  <c r="W141" i="11" s="1"/>
  <c r="W140" i="11"/>
  <c r="V140" i="11"/>
  <c r="V139" i="11"/>
  <c r="W139" i="11" s="1"/>
  <c r="W136" i="11"/>
  <c r="V136" i="11"/>
  <c r="V135" i="11"/>
  <c r="W135" i="11" s="1"/>
  <c r="W134" i="11"/>
  <c r="V134" i="11"/>
  <c r="V132" i="11"/>
  <c r="W132" i="11" s="1"/>
  <c r="V131" i="11"/>
  <c r="W131" i="11" s="1"/>
  <c r="V130" i="11"/>
  <c r="W130" i="11" s="1"/>
  <c r="V129" i="11"/>
  <c r="W129" i="11" s="1"/>
  <c r="W128" i="11"/>
  <c r="V128" i="11"/>
  <c r="V127" i="11"/>
  <c r="V125" i="11"/>
  <c r="W125" i="11" s="1"/>
  <c r="V124" i="11"/>
  <c r="V123" i="11"/>
  <c r="W123" i="11" s="1"/>
  <c r="V122" i="11"/>
  <c r="W122" i="11"/>
  <c r="V121" i="11"/>
  <c r="W121" i="11" s="1"/>
  <c r="V120" i="11"/>
  <c r="W120" i="11" s="1"/>
  <c r="V119" i="11"/>
  <c r="W119" i="11" s="1"/>
  <c r="V118" i="11"/>
  <c r="W118" i="11" s="1"/>
  <c r="V117" i="11"/>
  <c r="W117" i="11" s="1"/>
  <c r="V116" i="11"/>
  <c r="W116" i="11" s="1"/>
  <c r="V115" i="11"/>
  <c r="W115" i="11" s="1"/>
  <c r="V114" i="11"/>
  <c r="W114" i="11" s="1"/>
  <c r="V113" i="11"/>
  <c r="W113" i="11" s="1"/>
  <c r="V112" i="11"/>
  <c r="W112" i="11" s="1"/>
  <c r="V111" i="11"/>
  <c r="W111" i="11" s="1"/>
  <c r="V110" i="11"/>
  <c r="W110" i="11" s="1"/>
  <c r="V109" i="11"/>
  <c r="W109" i="11"/>
  <c r="W108" i="11"/>
  <c r="V108" i="11"/>
  <c r="V107" i="11"/>
  <c r="W107" i="11" s="1"/>
  <c r="W106" i="11"/>
  <c r="V106" i="11"/>
  <c r="V105" i="11"/>
  <c r="W105" i="11" s="1"/>
  <c r="V104" i="11"/>
  <c r="V102" i="11"/>
  <c r="W102" i="11" s="1"/>
  <c r="V101" i="11"/>
  <c r="W101" i="11" s="1"/>
  <c r="V99" i="11"/>
  <c r="W99" i="11" s="1"/>
  <c r="V98" i="11"/>
  <c r="W98" i="11" s="1"/>
  <c r="W97" i="11"/>
  <c r="V97" i="11"/>
  <c r="V96" i="11"/>
  <c r="W96" i="11" s="1"/>
  <c r="W95" i="11"/>
  <c r="V95" i="11"/>
  <c r="V94" i="11"/>
  <c r="W94" i="11" s="1"/>
  <c r="W93" i="11"/>
  <c r="V93" i="11"/>
  <c r="V92" i="11"/>
  <c r="W92" i="11" s="1"/>
  <c r="W91" i="11"/>
  <c r="V91" i="11"/>
  <c r="V90" i="11"/>
  <c r="W90" i="11" s="1"/>
  <c r="W89" i="11"/>
  <c r="V89" i="11"/>
  <c r="V88" i="11"/>
  <c r="W88" i="11" s="1"/>
  <c r="V87" i="11"/>
  <c r="W87" i="11" s="1"/>
  <c r="V86" i="11"/>
  <c r="W86" i="11" s="1"/>
  <c r="V85" i="11"/>
  <c r="W85" i="11" s="1"/>
  <c r="V84" i="11"/>
  <c r="W84" i="11" s="1"/>
  <c r="V83" i="11"/>
  <c r="W83" i="11" s="1"/>
  <c r="V82" i="11"/>
  <c r="W82" i="11" s="1"/>
  <c r="V81" i="11"/>
  <c r="W81" i="11" s="1"/>
  <c r="V80" i="11"/>
  <c r="W80" i="11" s="1"/>
  <c r="V79" i="11"/>
  <c r="W79" i="11" s="1"/>
  <c r="V78" i="11"/>
  <c r="W78" i="11" s="1"/>
  <c r="V77" i="11"/>
  <c r="W77" i="11" s="1"/>
  <c r="V76" i="11"/>
  <c r="W76" i="11" s="1"/>
  <c r="V75" i="11"/>
  <c r="W75" i="11" s="1"/>
  <c r="W74" i="11"/>
  <c r="V74" i="11"/>
  <c r="V73" i="11"/>
  <c r="W73" i="11" s="1"/>
  <c r="W72" i="11"/>
  <c r="V72" i="11"/>
  <c r="V71" i="11"/>
  <c r="W71" i="11" s="1"/>
  <c r="V70" i="11"/>
  <c r="W70" i="11" s="1"/>
  <c r="V69" i="11"/>
  <c r="W69" i="11" s="1"/>
  <c r="V68" i="11"/>
  <c r="W68" i="11" s="1"/>
  <c r="V67" i="11"/>
  <c r="W67" i="11" s="1"/>
  <c r="W66" i="11"/>
  <c r="V66" i="11"/>
  <c r="V65" i="11"/>
  <c r="V64" i="11"/>
  <c r="W64" i="11" s="1"/>
  <c r="V63" i="11"/>
  <c r="W63" i="11" s="1"/>
  <c r="V62" i="11"/>
  <c r="W62" i="11" s="1"/>
  <c r="V61" i="11"/>
  <c r="W61" i="11" s="1"/>
  <c r="V60" i="11"/>
  <c r="W60" i="11" s="1"/>
  <c r="W59" i="11"/>
  <c r="V59" i="11"/>
  <c r="V58" i="11"/>
  <c r="W58" i="11" s="1"/>
  <c r="W57" i="11"/>
  <c r="V57" i="11"/>
  <c r="V56" i="11"/>
  <c r="W56" i="11" s="1"/>
  <c r="W55" i="11"/>
  <c r="V55" i="11"/>
  <c r="V54" i="11"/>
  <c r="W54" i="11" s="1"/>
  <c r="W53" i="11"/>
  <c r="V53" i="11"/>
  <c r="V52" i="11"/>
  <c r="W52" i="11" s="1"/>
  <c r="W51" i="11"/>
  <c r="V51" i="11"/>
  <c r="V50" i="11"/>
  <c r="W50" i="11" s="1"/>
  <c r="W49" i="11"/>
  <c r="V49" i="11"/>
  <c r="V48" i="11"/>
  <c r="W48" i="11" s="1"/>
  <c r="W47" i="11"/>
  <c r="V47" i="11"/>
  <c r="V46" i="11"/>
  <c r="W46" i="11" s="1"/>
  <c r="V44" i="11"/>
  <c r="W44" i="11" s="1"/>
  <c r="V41" i="11"/>
  <c r="W41" i="11" s="1"/>
  <c r="V40" i="11"/>
  <c r="W40" i="11"/>
  <c r="W39" i="11"/>
  <c r="V39" i="11"/>
  <c r="V38" i="11"/>
  <c r="V37" i="11"/>
  <c r="W37" i="11" s="1"/>
  <c r="V36" i="11"/>
  <c r="W36" i="11" s="1"/>
  <c r="V35" i="11"/>
  <c r="W35" i="11" s="1"/>
  <c r="V34" i="11"/>
  <c r="W34" i="11" s="1"/>
  <c r="V26" i="11"/>
  <c r="W26" i="11" s="1"/>
  <c r="V25" i="11"/>
  <c r="W25" i="11" s="1"/>
  <c r="V24" i="11"/>
  <c r="V23" i="11"/>
  <c r="W23" i="11" s="1"/>
  <c r="X11" i="11"/>
  <c r="X9" i="11"/>
  <c r="W9" i="11"/>
  <c r="V9" i="11"/>
  <c r="R253" i="11"/>
  <c r="S253" i="11" s="1"/>
  <c r="R252" i="11"/>
  <c r="S252" i="11" s="1"/>
  <c r="R251" i="11"/>
  <c r="S251" i="11" s="1"/>
  <c r="R250" i="11"/>
  <c r="S250" i="11" s="1"/>
  <c r="R249" i="11"/>
  <c r="R248" i="11"/>
  <c r="S248" i="11" s="1"/>
  <c r="R247" i="11"/>
  <c r="S247" i="11" s="1"/>
  <c r="R246" i="11"/>
  <c r="R245" i="11"/>
  <c r="S245" i="11" s="1"/>
  <c r="R244" i="11"/>
  <c r="S243" i="11"/>
  <c r="R243" i="11"/>
  <c r="R242" i="11"/>
  <c r="S242" i="11" s="1"/>
  <c r="R241" i="11"/>
  <c r="S241" i="11" s="1"/>
  <c r="R240" i="11"/>
  <c r="S240" i="11"/>
  <c r="R239" i="11"/>
  <c r="S239" i="11" s="1"/>
  <c r="R237" i="11"/>
  <c r="S237" i="11" s="1"/>
  <c r="R236" i="11"/>
  <c r="S236" i="11" s="1"/>
  <c r="R234" i="11"/>
  <c r="S234" i="11"/>
  <c r="R233" i="11"/>
  <c r="S233" i="11" s="1"/>
  <c r="R231" i="11"/>
  <c r="S231" i="11" s="1"/>
  <c r="R230" i="11"/>
  <c r="S229" i="11"/>
  <c r="R229" i="11"/>
  <c r="R228" i="11"/>
  <c r="S228" i="11" s="1"/>
  <c r="R227" i="11"/>
  <c r="S227" i="11" s="1"/>
  <c r="R224" i="11"/>
  <c r="S224" i="11" s="1"/>
  <c r="R223" i="11"/>
  <c r="S223" i="11" s="1"/>
  <c r="R222" i="11"/>
  <c r="S222" i="11" s="1"/>
  <c r="R221" i="11"/>
  <c r="S221" i="11" s="1"/>
  <c r="R220" i="11"/>
  <c r="S220" i="11" s="1"/>
  <c r="R219" i="11"/>
  <c r="R218" i="11"/>
  <c r="S218" i="11" s="1"/>
  <c r="R217" i="11"/>
  <c r="S217" i="11" s="1"/>
  <c r="R216" i="11"/>
  <c r="S216" i="11" s="1"/>
  <c r="R214" i="11"/>
  <c r="S214" i="11" s="1"/>
  <c r="R213" i="11"/>
  <c r="S213" i="11" s="1"/>
  <c r="R212" i="11"/>
  <c r="S212" i="11" s="1"/>
  <c r="R211" i="11"/>
  <c r="S211" i="11" s="1"/>
  <c r="R208" i="11"/>
  <c r="S208" i="11" s="1"/>
  <c r="R206" i="11"/>
  <c r="S206" i="11" s="1"/>
  <c r="R205" i="11"/>
  <c r="S205" i="11" s="1"/>
  <c r="R204" i="11"/>
  <c r="S204" i="11" s="1"/>
  <c r="R203" i="11"/>
  <c r="S203" i="11" s="1"/>
  <c r="R202" i="11"/>
  <c r="S202" i="11" s="1"/>
  <c r="R201" i="11"/>
  <c r="S201" i="11" s="1"/>
  <c r="R200" i="11"/>
  <c r="S200" i="11" s="1"/>
  <c r="S199" i="11"/>
  <c r="R199" i="11"/>
  <c r="R198" i="11"/>
  <c r="S198" i="11" s="1"/>
  <c r="R197" i="11"/>
  <c r="S197" i="11" s="1"/>
  <c r="R196" i="11"/>
  <c r="S196" i="11" s="1"/>
  <c r="R195" i="11"/>
  <c r="S195" i="11" s="1"/>
  <c r="R194" i="11"/>
  <c r="S194" i="11" s="1"/>
  <c r="R193" i="11"/>
  <c r="S193" i="11" s="1"/>
  <c r="R192" i="11"/>
  <c r="S192" i="11" s="1"/>
  <c r="R191" i="11"/>
  <c r="S191" i="11" s="1"/>
  <c r="R189" i="11"/>
  <c r="S189" i="11" s="1"/>
  <c r="R188" i="11"/>
  <c r="S188" i="11" s="1"/>
  <c r="R187" i="11"/>
  <c r="S187" i="11" s="1"/>
  <c r="R186" i="11"/>
  <c r="S186" i="11" s="1"/>
  <c r="R185" i="11"/>
  <c r="S185" i="11" s="1"/>
  <c r="R184" i="11"/>
  <c r="S184" i="11" s="1"/>
  <c r="R183" i="11"/>
  <c r="S183" i="11" s="1"/>
  <c r="R182" i="11"/>
  <c r="S182" i="11"/>
  <c r="R181" i="11"/>
  <c r="S181" i="11" s="1"/>
  <c r="S180" i="11"/>
  <c r="R180" i="11"/>
  <c r="R179" i="11"/>
  <c r="S179" i="11" s="1"/>
  <c r="S178" i="11"/>
  <c r="R178" i="11"/>
  <c r="R177" i="11"/>
  <c r="S177" i="11" s="1"/>
  <c r="S176" i="11"/>
  <c r="R176" i="11"/>
  <c r="R175" i="11"/>
  <c r="S175" i="11" s="1"/>
  <c r="R173" i="11"/>
  <c r="S173" i="11" s="1"/>
  <c r="R172" i="11"/>
  <c r="S172" i="11" s="1"/>
  <c r="R171" i="11"/>
  <c r="S171" i="11" s="1"/>
  <c r="R170" i="11"/>
  <c r="S170" i="11" s="1"/>
  <c r="R169" i="11"/>
  <c r="S169" i="11" s="1"/>
  <c r="R168" i="11"/>
  <c r="S168" i="11" s="1"/>
  <c r="R166" i="11"/>
  <c r="S166" i="11" s="1"/>
  <c r="R165" i="11"/>
  <c r="S165" i="11" s="1"/>
  <c r="R164" i="11"/>
  <c r="S164" i="11" s="1"/>
  <c r="R163" i="11"/>
  <c r="S163" i="11" s="1"/>
  <c r="R162" i="11"/>
  <c r="S162" i="11" s="1"/>
  <c r="R161" i="11"/>
  <c r="S161" i="11" s="1"/>
  <c r="R159" i="11"/>
  <c r="S159" i="11" s="1"/>
  <c r="R158" i="11"/>
  <c r="S158" i="11" s="1"/>
  <c r="R157" i="11"/>
  <c r="S157" i="11" s="1"/>
  <c r="R156" i="11"/>
  <c r="S156" i="11" s="1"/>
  <c r="R155" i="11"/>
  <c r="S155" i="11" s="1"/>
  <c r="R154" i="11"/>
  <c r="S154" i="11" s="1"/>
  <c r="R153" i="11"/>
  <c r="S153" i="11" s="1"/>
  <c r="R152" i="11"/>
  <c r="S152" i="11" s="1"/>
  <c r="R151" i="11"/>
  <c r="S151" i="11" s="1"/>
  <c r="R150" i="11"/>
  <c r="S150" i="11" s="1"/>
  <c r="S149" i="11"/>
  <c r="R149" i="11"/>
  <c r="R148" i="11"/>
  <c r="S148" i="11" s="1"/>
  <c r="R147" i="11"/>
  <c r="S147" i="11" s="1"/>
  <c r="R146" i="11"/>
  <c r="S146" i="11" s="1"/>
  <c r="R145" i="11"/>
  <c r="S145" i="11" s="1"/>
  <c r="R143" i="11"/>
  <c r="S143" i="11" s="1"/>
  <c r="R142" i="11"/>
  <c r="S142" i="11" s="1"/>
  <c r="R141" i="11"/>
  <c r="S141" i="11" s="1"/>
  <c r="R140" i="11"/>
  <c r="S140" i="11" s="1"/>
  <c r="S139" i="11"/>
  <c r="R139" i="11"/>
  <c r="R138" i="11"/>
  <c r="S138" i="11" s="1"/>
  <c r="S136" i="11"/>
  <c r="R136" i="11"/>
  <c r="R135" i="11"/>
  <c r="S135" i="11" s="1"/>
  <c r="R134" i="11"/>
  <c r="S134" i="11" s="1"/>
  <c r="R133" i="11"/>
  <c r="S133" i="11" s="1"/>
  <c r="R132" i="11"/>
  <c r="S132" i="11" s="1"/>
  <c r="R131" i="11"/>
  <c r="S131" i="11" s="1"/>
  <c r="R130" i="11"/>
  <c r="S130" i="11" s="1"/>
  <c r="S129" i="11"/>
  <c r="R129" i="11"/>
  <c r="R128" i="11"/>
  <c r="S128" i="11" s="1"/>
  <c r="R126" i="11"/>
  <c r="R125" i="11"/>
  <c r="S125" i="11" s="1"/>
  <c r="R123" i="11"/>
  <c r="S123" i="11" s="1"/>
  <c r="R122" i="11"/>
  <c r="S122" i="11" s="1"/>
  <c r="R120" i="11"/>
  <c r="S120" i="11" s="1"/>
  <c r="R119" i="11"/>
  <c r="S119" i="11" s="1"/>
  <c r="R118" i="11"/>
  <c r="S118" i="11" s="1"/>
  <c r="R117" i="11"/>
  <c r="S117" i="11" s="1"/>
  <c r="R116" i="11"/>
  <c r="S116" i="11" s="1"/>
  <c r="R115" i="11"/>
  <c r="S115" i="11" s="1"/>
  <c r="R114" i="11"/>
  <c r="S114" i="11" s="1"/>
  <c r="R113" i="11"/>
  <c r="S113" i="11" s="1"/>
  <c r="R112" i="11"/>
  <c r="S112" i="11" s="1"/>
  <c r="R111" i="11"/>
  <c r="S111" i="11" s="1"/>
  <c r="S110" i="11"/>
  <c r="R110" i="11"/>
  <c r="R109" i="11"/>
  <c r="S109" i="11" s="1"/>
  <c r="S108" i="11"/>
  <c r="R108" i="11"/>
  <c r="R107" i="11"/>
  <c r="S107" i="11" s="1"/>
  <c r="R106" i="11"/>
  <c r="S106" i="11" s="1"/>
  <c r="R105" i="11"/>
  <c r="S105" i="11" s="1"/>
  <c r="R103" i="11"/>
  <c r="S103" i="11" s="1"/>
  <c r="R102" i="11"/>
  <c r="S102" i="11" s="1"/>
  <c r="S101" i="11"/>
  <c r="R101" i="11"/>
  <c r="R100" i="11"/>
  <c r="S100" i="11" s="1"/>
  <c r="R99" i="11"/>
  <c r="S99" i="11" s="1"/>
  <c r="R98" i="11"/>
  <c r="R97" i="11"/>
  <c r="S97" i="11" s="1"/>
  <c r="R96" i="11"/>
  <c r="S96" i="11" s="1"/>
  <c r="R95" i="11"/>
  <c r="S95" i="11" s="1"/>
  <c r="S94" i="11"/>
  <c r="R94" i="11"/>
  <c r="R93" i="11"/>
  <c r="S93" i="11" s="1"/>
  <c r="S92" i="11"/>
  <c r="R92" i="11"/>
  <c r="R91" i="11"/>
  <c r="S91" i="11" s="1"/>
  <c r="R90" i="11"/>
  <c r="S90" i="11" s="1"/>
  <c r="R89" i="11"/>
  <c r="S89" i="11" s="1"/>
  <c r="R87" i="11"/>
  <c r="S87" i="11" s="1"/>
  <c r="R86" i="11"/>
  <c r="S86" i="11" s="1"/>
  <c r="R85" i="11"/>
  <c r="S85" i="11" s="1"/>
  <c r="R84" i="11"/>
  <c r="S84" i="11" s="1"/>
  <c r="R83" i="11"/>
  <c r="S83" i="11" s="1"/>
  <c r="R82" i="11"/>
  <c r="S82" i="11" s="1"/>
  <c r="R81" i="11"/>
  <c r="S81" i="11" s="1"/>
  <c r="R80" i="11"/>
  <c r="S80" i="11" s="1"/>
  <c r="R79" i="11"/>
  <c r="S79" i="11" s="1"/>
  <c r="R78" i="11"/>
  <c r="S78" i="11" s="1"/>
  <c r="R77" i="11"/>
  <c r="S77" i="11" s="1"/>
  <c r="R76" i="11"/>
  <c r="S76" i="11" s="1"/>
  <c r="S75" i="11"/>
  <c r="R75" i="11"/>
  <c r="R74" i="11"/>
  <c r="S74" i="11" s="1"/>
  <c r="S73" i="11"/>
  <c r="R73" i="11"/>
  <c r="R72" i="11"/>
  <c r="S72" i="11" s="1"/>
  <c r="S71" i="11"/>
  <c r="R71" i="11"/>
  <c r="R70" i="11"/>
  <c r="S70" i="11" s="1"/>
  <c r="R69" i="11"/>
  <c r="S69" i="11" s="1"/>
  <c r="R68" i="11"/>
  <c r="S68" i="11" s="1"/>
  <c r="S67" i="11"/>
  <c r="R67" i="11"/>
  <c r="R66" i="11"/>
  <c r="S66" i="11" s="1"/>
  <c r="R64" i="11"/>
  <c r="S64" i="11" s="1"/>
  <c r="R63" i="11"/>
  <c r="S63" i="11" s="1"/>
  <c r="R62" i="11"/>
  <c r="S62" i="11" s="1"/>
  <c r="R61" i="11"/>
  <c r="S61" i="11" s="1"/>
  <c r="R60" i="11"/>
  <c r="S60" i="11" s="1"/>
  <c r="R59" i="11"/>
  <c r="S59" i="11" s="1"/>
  <c r="S58" i="11"/>
  <c r="R58" i="11"/>
  <c r="R57" i="11"/>
  <c r="S57" i="11" s="1"/>
  <c r="R56" i="11"/>
  <c r="S56" i="11" s="1"/>
  <c r="R55" i="11"/>
  <c r="S55" i="11" s="1"/>
  <c r="R54" i="11"/>
  <c r="S54" i="11" s="1"/>
  <c r="R53" i="11"/>
  <c r="S53" i="11" s="1"/>
  <c r="R52" i="11"/>
  <c r="S52" i="11" s="1"/>
  <c r="R51" i="11"/>
  <c r="S51" i="11" s="1"/>
  <c r="S50" i="11"/>
  <c r="R50" i="11"/>
  <c r="R49" i="11"/>
  <c r="S49" i="11" s="1"/>
  <c r="S48" i="11"/>
  <c r="R48" i="11"/>
  <c r="R47" i="11"/>
  <c r="S47" i="11" s="1"/>
  <c r="R46" i="11"/>
  <c r="S46" i="11" s="1"/>
  <c r="R45" i="11"/>
  <c r="S45" i="11" s="1"/>
  <c r="R44" i="11"/>
  <c r="S44" i="11" s="1"/>
  <c r="R43" i="11"/>
  <c r="S43" i="11" s="1"/>
  <c r="R41" i="11"/>
  <c r="S41" i="11" s="1"/>
  <c r="R40" i="11"/>
  <c r="S40" i="11" s="1"/>
  <c r="R39" i="11"/>
  <c r="S39" i="11" s="1"/>
  <c r="R37" i="11"/>
  <c r="S37" i="11" s="1"/>
  <c r="R36" i="11"/>
  <c r="S36" i="11" s="1"/>
  <c r="R35" i="11"/>
  <c r="S35" i="11" s="1"/>
  <c r="R34" i="11"/>
  <c r="S34" i="11" s="1"/>
  <c r="R26" i="11"/>
  <c r="S26" i="11" s="1"/>
  <c r="R25" i="11"/>
  <c r="S25" i="11" s="1"/>
  <c r="R23" i="11"/>
  <c r="S23" i="11" s="1"/>
  <c r="T11" i="11"/>
  <c r="T9" i="11"/>
  <c r="S9" i="11"/>
  <c r="R9" i="11"/>
  <c r="N23" i="11"/>
  <c r="O23" i="11" s="1"/>
  <c r="N24" i="11"/>
  <c r="N25" i="11"/>
  <c r="O25" i="11" s="1"/>
  <c r="N26" i="11"/>
  <c r="O26" i="11" s="1"/>
  <c r="N34" i="11"/>
  <c r="O34" i="11" s="1"/>
  <c r="N35" i="11"/>
  <c r="O35" i="11" s="1"/>
  <c r="N36" i="11"/>
  <c r="O36" i="11"/>
  <c r="N37" i="11"/>
  <c r="O37" i="11" s="1"/>
  <c r="N38" i="11"/>
  <c r="O38" i="11" s="1"/>
  <c r="N39" i="11"/>
  <c r="O39" i="11" s="1"/>
  <c r="N40" i="11"/>
  <c r="O40" i="11" s="1"/>
  <c r="N41" i="11"/>
  <c r="O41" i="11" s="1"/>
  <c r="N42" i="11"/>
  <c r="O42" i="11"/>
  <c r="N43" i="11"/>
  <c r="O43" i="11" s="1"/>
  <c r="N44" i="11"/>
  <c r="O44" i="11"/>
  <c r="N45" i="11"/>
  <c r="O45" i="11" s="1"/>
  <c r="N46" i="11"/>
  <c r="O46" i="11" s="1"/>
  <c r="N47" i="11"/>
  <c r="O47" i="11" s="1"/>
  <c r="N48" i="11"/>
  <c r="O48" i="11" s="1"/>
  <c r="N49" i="11"/>
  <c r="O49" i="11" s="1"/>
  <c r="N50" i="11"/>
  <c r="O50" i="11" s="1"/>
  <c r="N51" i="11"/>
  <c r="O51" i="11" s="1"/>
  <c r="N52" i="11"/>
  <c r="O52" i="11"/>
  <c r="N53" i="11"/>
  <c r="O53" i="11" s="1"/>
  <c r="N54" i="11"/>
  <c r="O54" i="11" s="1"/>
  <c r="N55" i="11"/>
  <c r="O55" i="11" s="1"/>
  <c r="N56" i="11"/>
  <c r="O56" i="11" s="1"/>
  <c r="N57" i="11"/>
  <c r="O57" i="11" s="1"/>
  <c r="N58" i="11"/>
  <c r="O58" i="11"/>
  <c r="N59" i="11"/>
  <c r="O59" i="11" s="1"/>
  <c r="N60" i="11"/>
  <c r="O60" i="11"/>
  <c r="N61" i="11"/>
  <c r="O61" i="11" s="1"/>
  <c r="N62" i="11"/>
  <c r="O62" i="11" s="1"/>
  <c r="N63" i="11"/>
  <c r="O63" i="11" s="1"/>
  <c r="N64" i="11"/>
  <c r="O64" i="11" s="1"/>
  <c r="N65" i="11"/>
  <c r="O65" i="11" s="1"/>
  <c r="N66" i="11"/>
  <c r="O66" i="11" s="1"/>
  <c r="N67" i="11"/>
  <c r="O67" i="11" s="1"/>
  <c r="N68" i="11"/>
  <c r="O68" i="11"/>
  <c r="N69" i="11"/>
  <c r="O69" i="11" s="1"/>
  <c r="N70" i="11"/>
  <c r="O70" i="11"/>
  <c r="N71" i="11"/>
  <c r="O71" i="11" s="1"/>
  <c r="N72" i="11"/>
  <c r="O72" i="11" s="1"/>
  <c r="N73" i="11"/>
  <c r="O73" i="11" s="1"/>
  <c r="N74" i="11"/>
  <c r="O74" i="11"/>
  <c r="N75" i="11"/>
  <c r="O75" i="11" s="1"/>
  <c r="N76" i="11"/>
  <c r="O76" i="11"/>
  <c r="N77" i="11"/>
  <c r="O77" i="11" s="1"/>
  <c r="N78" i="11"/>
  <c r="O78" i="11"/>
  <c r="N79" i="11"/>
  <c r="O79" i="11" s="1"/>
  <c r="N80" i="11"/>
  <c r="O80" i="11" s="1"/>
  <c r="N81" i="11"/>
  <c r="O81" i="11" s="1"/>
  <c r="N82" i="11"/>
  <c r="O82" i="11"/>
  <c r="N83" i="11"/>
  <c r="O83" i="11" s="1"/>
  <c r="N84" i="11"/>
  <c r="O84" i="11"/>
  <c r="N85" i="11"/>
  <c r="O85" i="11" s="1"/>
  <c r="N86" i="11"/>
  <c r="O86" i="11"/>
  <c r="N87" i="11"/>
  <c r="O87" i="11" s="1"/>
  <c r="N88" i="11"/>
  <c r="O88" i="11" s="1"/>
  <c r="N89" i="11"/>
  <c r="O89" i="11" s="1"/>
  <c r="N90" i="11"/>
  <c r="O90" i="11"/>
  <c r="N91" i="11"/>
  <c r="O91" i="11" s="1"/>
  <c r="N92" i="11"/>
  <c r="O92" i="11"/>
  <c r="N93" i="11"/>
  <c r="O93" i="11" s="1"/>
  <c r="N94" i="11"/>
  <c r="O94" i="11" s="1"/>
  <c r="N95" i="11"/>
  <c r="O95" i="11" s="1"/>
  <c r="N96" i="11"/>
  <c r="O96" i="11" s="1"/>
  <c r="N97" i="11"/>
  <c r="O97" i="11" s="1"/>
  <c r="N98" i="11"/>
  <c r="O98" i="11"/>
  <c r="N99" i="11"/>
  <c r="O99" i="11" s="1"/>
  <c r="N100" i="11"/>
  <c r="O100" i="11"/>
  <c r="N101" i="11"/>
  <c r="O101" i="11" s="1"/>
  <c r="N102" i="11"/>
  <c r="O102" i="11" s="1"/>
  <c r="N103" i="11"/>
  <c r="O103" i="11" s="1"/>
  <c r="N104" i="11"/>
  <c r="O104" i="11" s="1"/>
  <c r="N105" i="11"/>
  <c r="O105" i="11" s="1"/>
  <c r="N106" i="11"/>
  <c r="O106" i="11"/>
  <c r="N107" i="11"/>
  <c r="O107" i="11" s="1"/>
  <c r="N108" i="11"/>
  <c r="O108" i="11"/>
  <c r="N109" i="11"/>
  <c r="O109" i="11" s="1"/>
  <c r="N110" i="11"/>
  <c r="O110" i="11"/>
  <c r="N111" i="11"/>
  <c r="O111" i="11" s="1"/>
  <c r="N112" i="11"/>
  <c r="O112" i="11" s="1"/>
  <c r="N113" i="11"/>
  <c r="O113" i="11" s="1"/>
  <c r="N114" i="11"/>
  <c r="O114" i="11" s="1"/>
  <c r="N115" i="11"/>
  <c r="O115" i="11" s="1"/>
  <c r="N116" i="11"/>
  <c r="O116" i="11"/>
  <c r="N117" i="11"/>
  <c r="O117" i="11" s="1"/>
  <c r="N118" i="11"/>
  <c r="O118" i="11" s="1"/>
  <c r="N119" i="11"/>
  <c r="O119" i="11" s="1"/>
  <c r="N120" i="11"/>
  <c r="O120" i="11" s="1"/>
  <c r="N121" i="11"/>
  <c r="O121" i="11" s="1"/>
  <c r="N122" i="11"/>
  <c r="O122" i="11"/>
  <c r="N123" i="11"/>
  <c r="O123" i="11" s="1"/>
  <c r="N124" i="11"/>
  <c r="O124" i="11"/>
  <c r="N125" i="11"/>
  <c r="O125" i="11" s="1"/>
  <c r="N126" i="11"/>
  <c r="O126" i="11" s="1"/>
  <c r="N127" i="11"/>
  <c r="O127" i="11" s="1"/>
  <c r="N128" i="11"/>
  <c r="O128" i="11" s="1"/>
  <c r="N129" i="11"/>
  <c r="O129" i="11" s="1"/>
  <c r="N130" i="11"/>
  <c r="O130" i="11" s="1"/>
  <c r="N131" i="11"/>
  <c r="O131" i="11" s="1"/>
  <c r="N132" i="11"/>
  <c r="O132" i="11"/>
  <c r="N133" i="11"/>
  <c r="O133" i="11" s="1"/>
  <c r="N134" i="11"/>
  <c r="O134" i="11" s="1"/>
  <c r="N135" i="11"/>
  <c r="O135" i="11" s="1"/>
  <c r="N136" i="11"/>
  <c r="O136" i="11" s="1"/>
  <c r="N137" i="11"/>
  <c r="O137" i="11" s="1"/>
  <c r="N138" i="11"/>
  <c r="O138" i="11"/>
  <c r="N139" i="11"/>
  <c r="O139" i="11" s="1"/>
  <c r="N140" i="11"/>
  <c r="O140" i="11"/>
  <c r="N141" i="11"/>
  <c r="O141" i="11" s="1"/>
  <c r="N142" i="11"/>
  <c r="O142" i="11"/>
  <c r="N143" i="11"/>
  <c r="O143" i="11" s="1"/>
  <c r="N144" i="11"/>
  <c r="O144" i="11" s="1"/>
  <c r="N145" i="11"/>
  <c r="O145" i="11" s="1"/>
  <c r="N146" i="11"/>
  <c r="O146" i="11"/>
  <c r="N147" i="11"/>
  <c r="O147" i="11" s="1"/>
  <c r="N148" i="11"/>
  <c r="O148" i="11"/>
  <c r="N149" i="11"/>
  <c r="O149" i="11" s="1"/>
  <c r="N150" i="11"/>
  <c r="O150" i="11" s="1"/>
  <c r="N151" i="11"/>
  <c r="O151" i="11" s="1"/>
  <c r="N152" i="11"/>
  <c r="O152" i="11" s="1"/>
  <c r="N153" i="11"/>
  <c r="O153" i="11" s="1"/>
  <c r="N154" i="11"/>
  <c r="O154" i="11"/>
  <c r="N155" i="11"/>
  <c r="O155" i="11" s="1"/>
  <c r="N156" i="11"/>
  <c r="O156" i="11"/>
  <c r="N157" i="11"/>
  <c r="O157" i="11" s="1"/>
  <c r="N158" i="11"/>
  <c r="O158" i="11" s="1"/>
  <c r="N159" i="11"/>
  <c r="O159" i="11" s="1"/>
  <c r="N160" i="11"/>
  <c r="O160" i="11" s="1"/>
  <c r="N161" i="11"/>
  <c r="O161" i="11" s="1"/>
  <c r="N162" i="11"/>
  <c r="O162" i="11"/>
  <c r="N163" i="11"/>
  <c r="O163" i="11" s="1"/>
  <c r="N164" i="11"/>
  <c r="O164" i="11"/>
  <c r="N165" i="11"/>
  <c r="O165" i="11" s="1"/>
  <c r="N166" i="11"/>
  <c r="O166" i="11" s="1"/>
  <c r="N167" i="11"/>
  <c r="O167" i="11" s="1"/>
  <c r="N168" i="11"/>
  <c r="O168" i="11" s="1"/>
  <c r="N169" i="11"/>
  <c r="O169" i="11" s="1"/>
  <c r="N170" i="11"/>
  <c r="O170" i="11"/>
  <c r="N171" i="11"/>
  <c r="O171" i="11" s="1"/>
  <c r="N172" i="11"/>
  <c r="O172" i="11"/>
  <c r="N173" i="11"/>
  <c r="O173" i="11" s="1"/>
  <c r="N174" i="11"/>
  <c r="O174" i="11" s="1"/>
  <c r="N175" i="11"/>
  <c r="O175" i="11" s="1"/>
  <c r="N176" i="11"/>
  <c r="O176" i="11" s="1"/>
  <c r="N177" i="11"/>
  <c r="O177" i="11" s="1"/>
  <c r="N178" i="11"/>
  <c r="O178" i="11"/>
  <c r="N179" i="11"/>
  <c r="O179" i="11" s="1"/>
  <c r="N180" i="11"/>
  <c r="O180" i="11" s="1"/>
  <c r="N181" i="11"/>
  <c r="O181" i="11" s="1"/>
  <c r="N182" i="11"/>
  <c r="O182" i="11" s="1"/>
  <c r="N183" i="11"/>
  <c r="O183" i="11" s="1"/>
  <c r="N184" i="11"/>
  <c r="O184" i="11" s="1"/>
  <c r="N185" i="11"/>
  <c r="O185" i="11" s="1"/>
  <c r="N186" i="11"/>
  <c r="O186" i="11"/>
  <c r="N187" i="11"/>
  <c r="O187" i="11" s="1"/>
  <c r="N188" i="11"/>
  <c r="O188" i="11" s="1"/>
  <c r="N189" i="11"/>
  <c r="O189" i="11" s="1"/>
  <c r="N190" i="11"/>
  <c r="O190" i="11" s="1"/>
  <c r="N191" i="11"/>
  <c r="O191" i="11"/>
  <c r="N192" i="11"/>
  <c r="O192" i="11" s="1"/>
  <c r="N193" i="11"/>
  <c r="O193" i="11"/>
  <c r="N194" i="11"/>
  <c r="O194" i="11" s="1"/>
  <c r="N195" i="11"/>
  <c r="O195" i="11"/>
  <c r="N196" i="11"/>
  <c r="O196" i="11" s="1"/>
  <c r="N197" i="11"/>
  <c r="O197" i="11"/>
  <c r="N198" i="11"/>
  <c r="O198" i="11" s="1"/>
  <c r="N199" i="11"/>
  <c r="O199" i="11"/>
  <c r="N200" i="11"/>
  <c r="O200" i="11" s="1"/>
  <c r="N201" i="11"/>
  <c r="O201" i="11"/>
  <c r="N202" i="11"/>
  <c r="O202" i="11" s="1"/>
  <c r="N203" i="11"/>
  <c r="O203" i="11"/>
  <c r="N204" i="11"/>
  <c r="O204" i="11" s="1"/>
  <c r="N205" i="11"/>
  <c r="O205" i="11"/>
  <c r="N206" i="11"/>
  <c r="O206" i="11" s="1"/>
  <c r="N207" i="11"/>
  <c r="O207" i="11"/>
  <c r="N208" i="11"/>
  <c r="O208" i="11" s="1"/>
  <c r="N210" i="11"/>
  <c r="O210" i="11"/>
  <c r="N211" i="11"/>
  <c r="O211" i="11"/>
  <c r="N212" i="11"/>
  <c r="O212" i="11"/>
  <c r="N213" i="11"/>
  <c r="O213" i="11"/>
  <c r="N214" i="11"/>
  <c r="O214" i="11"/>
  <c r="N215" i="11"/>
  <c r="O215" i="11" s="1"/>
  <c r="N216" i="11"/>
  <c r="O216" i="11" s="1"/>
  <c r="N217" i="11"/>
  <c r="O217" i="11" s="1"/>
  <c r="N218" i="11"/>
  <c r="O218" i="11" s="1"/>
  <c r="N219" i="11"/>
  <c r="O219" i="11" s="1"/>
  <c r="N220" i="11"/>
  <c r="O220" i="11"/>
  <c r="N221" i="11"/>
  <c r="O221" i="11" s="1"/>
  <c r="N222" i="11"/>
  <c r="O222" i="11"/>
  <c r="N223" i="11"/>
  <c r="O223" i="11"/>
  <c r="N224" i="11"/>
  <c r="O224" i="11"/>
  <c r="N225" i="11"/>
  <c r="O225" i="11"/>
  <c r="N226" i="11"/>
  <c r="O226" i="11"/>
  <c r="N227" i="11"/>
  <c r="O227" i="11" s="1"/>
  <c r="N228" i="11"/>
  <c r="O228" i="11" s="1"/>
  <c r="N229" i="11"/>
  <c r="O229" i="11" s="1"/>
  <c r="N230" i="11"/>
  <c r="O230" i="11" s="1"/>
  <c r="N231" i="11"/>
  <c r="O231" i="11" s="1"/>
  <c r="N232" i="11"/>
  <c r="O232" i="11"/>
  <c r="N233" i="11"/>
  <c r="O233" i="11" s="1"/>
  <c r="N234" i="11"/>
  <c r="O234" i="11"/>
  <c r="N235" i="11"/>
  <c r="O235" i="11" s="1"/>
  <c r="N236" i="11"/>
  <c r="O236" i="11" s="1"/>
  <c r="N237" i="11"/>
  <c r="O237" i="11" s="1"/>
  <c r="N238" i="11"/>
  <c r="O238" i="11" s="1"/>
  <c r="N239" i="11"/>
  <c r="O239" i="11" s="1"/>
  <c r="N240" i="11"/>
  <c r="O240" i="11"/>
  <c r="N241" i="11"/>
  <c r="O241" i="11" s="1"/>
  <c r="N242" i="11"/>
  <c r="O242" i="11"/>
  <c r="N243" i="11"/>
  <c r="O243" i="11" s="1"/>
  <c r="N244" i="11"/>
  <c r="O244" i="11" s="1"/>
  <c r="N245" i="11"/>
  <c r="O245" i="11"/>
  <c r="N246" i="11"/>
  <c r="O246" i="11" s="1"/>
  <c r="N247" i="11"/>
  <c r="O247" i="11" s="1"/>
  <c r="N248" i="11"/>
  <c r="O248" i="11" s="1"/>
  <c r="N249" i="11"/>
  <c r="O249" i="11" s="1"/>
  <c r="N250" i="11"/>
  <c r="O250" i="11"/>
  <c r="N251" i="11"/>
  <c r="O251" i="11" s="1"/>
  <c r="N252" i="11"/>
  <c r="O252" i="11"/>
  <c r="N253" i="11"/>
  <c r="O253" i="11" s="1"/>
  <c r="O9" i="11"/>
  <c r="N9" i="11"/>
  <c r="P9" i="11"/>
  <c r="P11" i="11"/>
  <c r="O24" i="11" l="1"/>
  <c r="AH178" i="11"/>
  <c r="AJ178" i="11"/>
  <c r="AF178" i="11"/>
  <c r="AG179" i="11"/>
  <c r="P20" i="11"/>
  <c r="N21" i="11"/>
  <c r="O21" i="11" s="1"/>
  <c r="N22" i="11"/>
  <c r="O22" i="11" s="1"/>
  <c r="O209" i="11"/>
  <c r="T21" i="11"/>
  <c r="T20" i="11" s="1"/>
  <c r="R144" i="11"/>
  <c r="S144" i="11" s="1"/>
  <c r="R124" i="11"/>
  <c r="S124" i="11" s="1"/>
  <c r="W38" i="11"/>
  <c r="R24" i="11"/>
  <c r="S24" i="11" s="1"/>
  <c r="R38" i="11"/>
  <c r="S38" i="11" s="1"/>
  <c r="R65" i="11"/>
  <c r="S65" i="11" s="1"/>
  <c r="R104" i="11"/>
  <c r="S104" i="11" s="1"/>
  <c r="R137" i="11"/>
  <c r="S137" i="11" s="1"/>
  <c r="R167" i="11"/>
  <c r="S167" i="11" s="1"/>
  <c r="R174" i="11"/>
  <c r="S174" i="11" s="1"/>
  <c r="R207" i="11"/>
  <c r="S207" i="11" s="1"/>
  <c r="R215" i="11"/>
  <c r="S215" i="11" s="1"/>
  <c r="R232" i="11"/>
  <c r="S232" i="11" s="1"/>
  <c r="R235" i="11"/>
  <c r="S235" i="11" s="1"/>
  <c r="R238" i="11"/>
  <c r="S238" i="11" s="1"/>
  <c r="S244" i="11"/>
  <c r="V45" i="11"/>
  <c r="W45" i="11" s="1"/>
  <c r="W65" i="11"/>
  <c r="V103" i="11"/>
  <c r="W103" i="11" s="1"/>
  <c r="W124" i="11"/>
  <c r="V126" i="11"/>
  <c r="W126" i="11" s="1"/>
  <c r="V148" i="11"/>
  <c r="W148" i="11" s="1"/>
  <c r="R121" i="11"/>
  <c r="S121" i="11" s="1"/>
  <c r="R160" i="11"/>
  <c r="S160" i="11" s="1"/>
  <c r="W22" i="11"/>
  <c r="V198" i="11"/>
  <c r="W198" i="11" s="1"/>
  <c r="V228" i="11"/>
  <c r="W228" i="11" s="1"/>
  <c r="R88" i="11"/>
  <c r="S88" i="11" s="1"/>
  <c r="R127" i="11"/>
  <c r="S127" i="11" s="1"/>
  <c r="S98" i="11"/>
  <c r="S126" i="11"/>
  <c r="R190" i="11"/>
  <c r="S190" i="11" s="1"/>
  <c r="S219" i="11"/>
  <c r="R226" i="11"/>
  <c r="S226" i="11" s="1"/>
  <c r="S230" i="11"/>
  <c r="V22" i="11"/>
  <c r="W24" i="11"/>
  <c r="W234" i="11"/>
  <c r="V234" i="11"/>
  <c r="V237" i="11"/>
  <c r="W237" i="11" s="1"/>
  <c r="S246" i="11"/>
  <c r="V133" i="11"/>
  <c r="W133" i="11" s="1"/>
  <c r="V138" i="11"/>
  <c r="W138" i="11" s="1"/>
  <c r="V168" i="11"/>
  <c r="W168" i="11" s="1"/>
  <c r="V171" i="11"/>
  <c r="W171" i="11" s="1"/>
  <c r="W246" i="11"/>
  <c r="S249" i="11"/>
  <c r="V100" i="11"/>
  <c r="W100" i="11" s="1"/>
  <c r="V184" i="11"/>
  <c r="W184" i="11" s="1"/>
  <c r="V203" i="11"/>
  <c r="W203" i="11" s="1"/>
  <c r="W207" i="11"/>
  <c r="W215" i="11"/>
  <c r="V242" i="11"/>
  <c r="W242" i="11" s="1"/>
  <c r="W104" i="11"/>
  <c r="W127" i="11"/>
  <c r="W174" i="11"/>
  <c r="W190" i="11"/>
  <c r="W210" i="11"/>
  <c r="W235" i="11"/>
  <c r="W238" i="11"/>
  <c r="H9" i="11"/>
  <c r="AH177" i="11" l="1"/>
  <c r="AF177" i="11"/>
  <c r="AJ177" i="11"/>
  <c r="AI177" i="11" s="1"/>
  <c r="AK177" i="11" s="1"/>
  <c r="AI178" i="11"/>
  <c r="AK178" i="11" s="1"/>
  <c r="AG178" i="11"/>
  <c r="N20" i="11"/>
  <c r="O20" i="11" s="1"/>
  <c r="V167" i="11"/>
  <c r="W167" i="11" s="1"/>
  <c r="R210" i="11"/>
  <c r="S210" i="11" s="1"/>
  <c r="V249" i="11"/>
  <c r="W249" i="11" s="1"/>
  <c r="V225" i="11"/>
  <c r="W225" i="11" s="1"/>
  <c r="V209" i="11"/>
  <c r="W209" i="11" s="1"/>
  <c r="R225" i="11"/>
  <c r="S225" i="11" s="1"/>
  <c r="V43" i="11"/>
  <c r="W43" i="11"/>
  <c r="V189" i="11"/>
  <c r="W189" i="11" s="1"/>
  <c r="R22" i="11"/>
  <c r="S22" i="11" s="1"/>
  <c r="V137" i="11"/>
  <c r="W137" i="11"/>
  <c r="V144" i="11"/>
  <c r="W144" i="11" s="1"/>
  <c r="R42" i="11"/>
  <c r="S42" i="11" s="1"/>
  <c r="AN250" i="11"/>
  <c r="AM250" i="11"/>
  <c r="AL250" i="11"/>
  <c r="AL249" i="11" s="1"/>
  <c r="AB250" i="11"/>
  <c r="AA250" i="11"/>
  <c r="Z250" i="11"/>
  <c r="Z249" i="11" s="1"/>
  <c r="Y250" i="11"/>
  <c r="U250" i="11"/>
  <c r="Q250" i="11"/>
  <c r="M250" i="11"/>
  <c r="L250" i="11"/>
  <c r="K250" i="11"/>
  <c r="J250" i="11"/>
  <c r="J249" i="11" s="1"/>
  <c r="I250" i="11"/>
  <c r="H250" i="11"/>
  <c r="G250" i="11"/>
  <c r="F250" i="11"/>
  <c r="F249" i="11" s="1"/>
  <c r="E250" i="11"/>
  <c r="D250" i="11"/>
  <c r="AN249" i="11"/>
  <c r="AM249" i="11"/>
  <c r="AB249" i="11"/>
  <c r="AA249" i="11"/>
  <c r="Y249" i="11"/>
  <c r="U249" i="11"/>
  <c r="Q249" i="11"/>
  <c r="M249" i="11"/>
  <c r="L249" i="11"/>
  <c r="K249" i="11"/>
  <c r="I249" i="11"/>
  <c r="H249" i="11"/>
  <c r="G249" i="11"/>
  <c r="E249" i="11"/>
  <c r="D249" i="11"/>
  <c r="AN247" i="11"/>
  <c r="AM247" i="11"/>
  <c r="AM246" i="11" s="1"/>
  <c r="AL247" i="11"/>
  <c r="AB247" i="11"/>
  <c r="AA247" i="11"/>
  <c r="AA246" i="11" s="1"/>
  <c r="Z247" i="11"/>
  <c r="Y247" i="11"/>
  <c r="U247" i="11"/>
  <c r="Q247" i="11"/>
  <c r="M247" i="11"/>
  <c r="L247" i="11"/>
  <c r="K247" i="11"/>
  <c r="K246" i="11" s="1"/>
  <c r="J247" i="11"/>
  <c r="I247" i="11"/>
  <c r="H247" i="11"/>
  <c r="G247" i="11"/>
  <c r="G246" i="11" s="1"/>
  <c r="F247" i="11"/>
  <c r="E247" i="11"/>
  <c r="D247" i="11"/>
  <c r="AN246" i="11"/>
  <c r="AL246" i="11"/>
  <c r="AB246" i="11"/>
  <c r="Z246" i="11"/>
  <c r="Y246" i="11"/>
  <c r="U246" i="11"/>
  <c r="Q246" i="11"/>
  <c r="M246" i="11"/>
  <c r="L246" i="11"/>
  <c r="J246" i="11"/>
  <c r="I246" i="11"/>
  <c r="H246" i="11"/>
  <c r="F246" i="11"/>
  <c r="E246" i="11"/>
  <c r="D246" i="11"/>
  <c r="AN244" i="11"/>
  <c r="AM244" i="11"/>
  <c r="AL244" i="11"/>
  <c r="AB244" i="11"/>
  <c r="AA244" i="11"/>
  <c r="Z244" i="11"/>
  <c r="Y244" i="11"/>
  <c r="U244" i="11"/>
  <c r="Q244" i="11"/>
  <c r="M244" i="11"/>
  <c r="L244" i="11"/>
  <c r="K244" i="11"/>
  <c r="J244" i="11"/>
  <c r="I244" i="11"/>
  <c r="H244" i="11"/>
  <c r="G244" i="11"/>
  <c r="F244" i="11"/>
  <c r="E244" i="11"/>
  <c r="D244" i="11"/>
  <c r="AN242" i="11"/>
  <c r="AM242" i="11"/>
  <c r="AL242" i="11"/>
  <c r="AB242" i="11"/>
  <c r="AA242" i="11"/>
  <c r="Z242" i="11"/>
  <c r="Y242" i="11"/>
  <c r="U242" i="11"/>
  <c r="Q242" i="11"/>
  <c r="M242" i="11"/>
  <c r="L242" i="11"/>
  <c r="K242" i="11"/>
  <c r="J242" i="11"/>
  <c r="I242" i="11"/>
  <c r="H242" i="11"/>
  <c r="G242" i="11"/>
  <c r="F242" i="11"/>
  <c r="E242" i="11"/>
  <c r="D242" i="11"/>
  <c r="AN240" i="11"/>
  <c r="AM240" i="11"/>
  <c r="AL240" i="11"/>
  <c r="AB240" i="11"/>
  <c r="AA240" i="11"/>
  <c r="Z240" i="11"/>
  <c r="Y240" i="11"/>
  <c r="U240" i="11"/>
  <c r="Q240" i="11"/>
  <c r="M240" i="11"/>
  <c r="L240" i="11"/>
  <c r="K240" i="11"/>
  <c r="J240" i="11"/>
  <c r="I240" i="11"/>
  <c r="H240" i="11"/>
  <c r="G240" i="11"/>
  <c r="F240" i="11"/>
  <c r="E240" i="11"/>
  <c r="D240" i="11"/>
  <c r="AN238" i="11"/>
  <c r="AN237" i="11" s="1"/>
  <c r="AM238" i="11"/>
  <c r="AL238" i="11"/>
  <c r="AB238" i="11"/>
  <c r="AA238" i="11"/>
  <c r="Z238" i="11"/>
  <c r="Y238" i="11"/>
  <c r="U238" i="11"/>
  <c r="Q238" i="11"/>
  <c r="M238" i="11"/>
  <c r="L238" i="11"/>
  <c r="K238" i="11"/>
  <c r="J238" i="11"/>
  <c r="I238" i="11"/>
  <c r="H238" i="11"/>
  <c r="G238" i="11"/>
  <c r="F238" i="11"/>
  <c r="E238" i="11"/>
  <c r="D238" i="11"/>
  <c r="AM237" i="11"/>
  <c r="AL237" i="11"/>
  <c r="AA237" i="11"/>
  <c r="Z237" i="11"/>
  <c r="Y237" i="11"/>
  <c r="U237" i="11"/>
  <c r="Q237" i="11"/>
  <c r="M237" i="11"/>
  <c r="K237" i="11"/>
  <c r="J237" i="11"/>
  <c r="I237" i="11"/>
  <c r="G237" i="11"/>
  <c r="F237" i="11"/>
  <c r="E237" i="11"/>
  <c r="AN235" i="11"/>
  <c r="AM235" i="11"/>
  <c r="AL235" i="11"/>
  <c r="AB235" i="11"/>
  <c r="AA235" i="11"/>
  <c r="Z235" i="11"/>
  <c r="Y235" i="11"/>
  <c r="Y234" i="11" s="1"/>
  <c r="U235" i="11"/>
  <c r="U234" i="11" s="1"/>
  <c r="Q235" i="11"/>
  <c r="Q234" i="11" s="1"/>
  <c r="M235" i="11"/>
  <c r="M234" i="11" s="1"/>
  <c r="L235" i="11"/>
  <c r="K235" i="11"/>
  <c r="J235" i="11"/>
  <c r="I235" i="11"/>
  <c r="I234" i="11" s="1"/>
  <c r="H235" i="11"/>
  <c r="H234" i="11" s="1"/>
  <c r="G235" i="11"/>
  <c r="F235" i="11"/>
  <c r="E235" i="11"/>
  <c r="E234" i="11" s="1"/>
  <c r="D235" i="11"/>
  <c r="AN234" i="11"/>
  <c r="AM234" i="11"/>
  <c r="AL234" i="11"/>
  <c r="AB234" i="11"/>
  <c r="AA234" i="11"/>
  <c r="Z234" i="11"/>
  <c r="L234" i="11"/>
  <c r="K234" i="11"/>
  <c r="J234" i="11"/>
  <c r="G234" i="11"/>
  <c r="F234" i="11"/>
  <c r="D234" i="11"/>
  <c r="AN232" i="11"/>
  <c r="AM232" i="11"/>
  <c r="AL232" i="11"/>
  <c r="AB232" i="11"/>
  <c r="AA232" i="11"/>
  <c r="Z232" i="11"/>
  <c r="Y232" i="11"/>
  <c r="U232" i="11"/>
  <c r="Q232" i="11"/>
  <c r="M232" i="11"/>
  <c r="L232" i="11"/>
  <c r="K232" i="11"/>
  <c r="J232" i="11"/>
  <c r="I232" i="11"/>
  <c r="H232" i="11"/>
  <c r="G232" i="11"/>
  <c r="F232" i="11"/>
  <c r="E232" i="11"/>
  <c r="D232" i="11"/>
  <c r="AN230" i="11"/>
  <c r="AM230" i="11"/>
  <c r="AL230" i="11"/>
  <c r="AB230" i="11"/>
  <c r="AA230" i="11"/>
  <c r="Z230" i="11"/>
  <c r="Y230" i="11"/>
  <c r="U230" i="11"/>
  <c r="Q230" i="11"/>
  <c r="M230" i="11"/>
  <c r="L230" i="11"/>
  <c r="K230" i="11"/>
  <c r="J230" i="11"/>
  <c r="I230" i="11"/>
  <c r="H230" i="11"/>
  <c r="H225" i="11" s="1"/>
  <c r="G230" i="11"/>
  <c r="F230" i="11"/>
  <c r="E230" i="11"/>
  <c r="D230" i="11"/>
  <c r="AN228" i="11"/>
  <c r="AM228" i="11"/>
  <c r="AL228" i="11"/>
  <c r="AB228" i="11"/>
  <c r="AA228" i="11"/>
  <c r="Z228" i="11"/>
  <c r="Z225" i="11" s="1"/>
  <c r="Y228" i="11"/>
  <c r="U228" i="11"/>
  <c r="Q228" i="11"/>
  <c r="M228" i="11"/>
  <c r="L228" i="11"/>
  <c r="K228" i="11"/>
  <c r="J228" i="11"/>
  <c r="J225" i="11" s="1"/>
  <c r="I228" i="11"/>
  <c r="H228" i="11"/>
  <c r="G228" i="11"/>
  <c r="F228" i="11"/>
  <c r="F225" i="11" s="1"/>
  <c r="E228" i="11"/>
  <c r="D228" i="11"/>
  <c r="AN226" i="11"/>
  <c r="AM226" i="11"/>
  <c r="AL226" i="11"/>
  <c r="AB226" i="11"/>
  <c r="AA226" i="11"/>
  <c r="Z226" i="11"/>
  <c r="Y226" i="11"/>
  <c r="U226" i="11"/>
  <c r="Q226" i="11"/>
  <c r="M226" i="11"/>
  <c r="L226" i="11"/>
  <c r="K226" i="11"/>
  <c r="J226" i="11"/>
  <c r="I226" i="11"/>
  <c r="H226" i="11"/>
  <c r="G226" i="11"/>
  <c r="F226" i="11"/>
  <c r="E226" i="11"/>
  <c r="D226" i="11"/>
  <c r="AN225" i="11"/>
  <c r="AM225" i="11"/>
  <c r="AB225" i="11"/>
  <c r="AA225" i="11"/>
  <c r="Y225" i="11"/>
  <c r="U225" i="11"/>
  <c r="Q225" i="11"/>
  <c r="M225" i="11"/>
  <c r="L225" i="11"/>
  <c r="K225" i="11"/>
  <c r="I225" i="11"/>
  <c r="G225" i="11"/>
  <c r="E225" i="11"/>
  <c r="D225" i="11"/>
  <c r="AN219" i="11"/>
  <c r="AM219" i="11"/>
  <c r="AL219" i="11"/>
  <c r="AB219" i="11"/>
  <c r="AA219" i="11"/>
  <c r="AA210" i="11" s="1"/>
  <c r="AA209" i="11" s="1"/>
  <c r="Z219" i="11"/>
  <c r="Y219" i="11"/>
  <c r="U219" i="11"/>
  <c r="Q219" i="11"/>
  <c r="M219" i="11"/>
  <c r="L219" i="11"/>
  <c r="K219" i="11"/>
  <c r="K210" i="11" s="1"/>
  <c r="K209" i="11" s="1"/>
  <c r="J219" i="11"/>
  <c r="I219" i="11"/>
  <c r="H219" i="11"/>
  <c r="H210" i="11" s="1"/>
  <c r="G219" i="11"/>
  <c r="F219" i="11"/>
  <c r="E219" i="11"/>
  <c r="D219" i="11"/>
  <c r="AN215" i="11"/>
  <c r="AN210" i="11" s="1"/>
  <c r="AN209" i="11" s="1"/>
  <c r="AM215" i="11"/>
  <c r="AL215" i="11"/>
  <c r="AB215" i="11"/>
  <c r="AA215" i="11"/>
  <c r="Z215" i="11"/>
  <c r="Y215" i="11"/>
  <c r="Y210" i="11" s="1"/>
  <c r="Y209" i="11" s="1"/>
  <c r="U215" i="11"/>
  <c r="U210" i="11" s="1"/>
  <c r="U209" i="11" s="1"/>
  <c r="Q215" i="11"/>
  <c r="Q210" i="11" s="1"/>
  <c r="Q209" i="11" s="1"/>
  <c r="M215" i="11"/>
  <c r="M210" i="11" s="1"/>
  <c r="M209" i="11" s="1"/>
  <c r="L215" i="11"/>
  <c r="K215" i="11"/>
  <c r="J215" i="11"/>
  <c r="I215" i="11"/>
  <c r="I210" i="11" s="1"/>
  <c r="I209" i="11" s="1"/>
  <c r="H215" i="11"/>
  <c r="G215" i="11"/>
  <c r="F215" i="11"/>
  <c r="E215" i="11"/>
  <c r="E210" i="11" s="1"/>
  <c r="E209" i="11" s="1"/>
  <c r="D215" i="11"/>
  <c r="AN211" i="11"/>
  <c r="AM211" i="11"/>
  <c r="AL211" i="11"/>
  <c r="AL210" i="11" s="1"/>
  <c r="AB211" i="11"/>
  <c r="AA211" i="11"/>
  <c r="Z211" i="11"/>
  <c r="Z210" i="11" s="1"/>
  <c r="Y211" i="11"/>
  <c r="U211" i="11"/>
  <c r="Q211" i="11"/>
  <c r="M211" i="11"/>
  <c r="L211" i="11"/>
  <c r="K211" i="11"/>
  <c r="J211" i="11"/>
  <c r="J210" i="11" s="1"/>
  <c r="I211" i="11"/>
  <c r="H211" i="11"/>
  <c r="G211" i="11"/>
  <c r="F211" i="11"/>
  <c r="F210" i="11" s="1"/>
  <c r="E211" i="11"/>
  <c r="D211" i="11"/>
  <c r="AM210" i="11"/>
  <c r="AM209" i="11" s="1"/>
  <c r="AB210" i="11"/>
  <c r="L210" i="11"/>
  <c r="G210" i="11"/>
  <c r="G209" i="11" s="1"/>
  <c r="D210" i="11"/>
  <c r="AN207" i="11"/>
  <c r="AM207" i="11"/>
  <c r="AL207" i="11"/>
  <c r="AB207" i="11"/>
  <c r="AA207" i="11"/>
  <c r="Z207" i="11"/>
  <c r="Y207" i="11"/>
  <c r="U207" i="11"/>
  <c r="U189" i="11" s="1"/>
  <c r="Q207" i="11"/>
  <c r="M207" i="11"/>
  <c r="M189" i="11" s="1"/>
  <c r="L207" i="11"/>
  <c r="K207" i="11"/>
  <c r="J207" i="11"/>
  <c r="I207" i="11"/>
  <c r="H207" i="11"/>
  <c r="G207" i="11"/>
  <c r="F207" i="11"/>
  <c r="E207" i="11"/>
  <c r="E189" i="11" s="1"/>
  <c r="D207" i="11"/>
  <c r="AN205" i="11"/>
  <c r="AM205" i="11"/>
  <c r="AL205" i="11"/>
  <c r="AB205" i="11"/>
  <c r="AA205" i="11"/>
  <c r="Z205" i="11"/>
  <c r="Y205" i="11"/>
  <c r="U205" i="11"/>
  <c r="Q205" i="11"/>
  <c r="M205" i="11"/>
  <c r="L205" i="11"/>
  <c r="K205" i="11"/>
  <c r="J205" i="11"/>
  <c r="I205" i="11"/>
  <c r="H205" i="11"/>
  <c r="G205" i="11"/>
  <c r="F205" i="11"/>
  <c r="E205" i="11"/>
  <c r="D205" i="11"/>
  <c r="AN203" i="11"/>
  <c r="AM203" i="11"/>
  <c r="AL203" i="11"/>
  <c r="AB203" i="11"/>
  <c r="AA203" i="11"/>
  <c r="Z203" i="11"/>
  <c r="Y203" i="11"/>
  <c r="U203" i="11"/>
  <c r="Q203" i="11"/>
  <c r="M203" i="11"/>
  <c r="L203" i="11"/>
  <c r="K203" i="11"/>
  <c r="J203" i="11"/>
  <c r="I203" i="11"/>
  <c r="H203" i="11"/>
  <c r="G203" i="11"/>
  <c r="F203" i="11"/>
  <c r="E203" i="11"/>
  <c r="D203" i="11"/>
  <c r="AN200" i="11"/>
  <c r="AM200" i="11"/>
  <c r="AL200" i="11"/>
  <c r="AB200" i="11"/>
  <c r="AA200" i="11"/>
  <c r="Z200" i="11"/>
  <c r="Y200" i="11"/>
  <c r="U200" i="11"/>
  <c r="Q200" i="11"/>
  <c r="M200" i="11"/>
  <c r="L200" i="11"/>
  <c r="K200" i="11"/>
  <c r="J200" i="11"/>
  <c r="I200" i="11"/>
  <c r="H200" i="11"/>
  <c r="G200" i="11"/>
  <c r="F200" i="11"/>
  <c r="E200" i="11"/>
  <c r="D200" i="11"/>
  <c r="AN198" i="11"/>
  <c r="AM198" i="11"/>
  <c r="AL198" i="11"/>
  <c r="AB198" i="11"/>
  <c r="AB189" i="11" s="1"/>
  <c r="AA198" i="11"/>
  <c r="Z198" i="11"/>
  <c r="Y198" i="11"/>
  <c r="U198" i="11"/>
  <c r="Q198" i="11"/>
  <c r="M198" i="11"/>
  <c r="L198" i="11"/>
  <c r="L189" i="11" s="1"/>
  <c r="K198" i="11"/>
  <c r="J198" i="11"/>
  <c r="I198" i="11"/>
  <c r="H198" i="11"/>
  <c r="G198" i="11"/>
  <c r="F198" i="11"/>
  <c r="E198" i="11"/>
  <c r="D198" i="11"/>
  <c r="D189" i="11" s="1"/>
  <c r="AN193" i="11"/>
  <c r="AM193" i="11"/>
  <c r="AL193" i="11"/>
  <c r="AB193" i="11"/>
  <c r="AA193" i="11"/>
  <c r="Z193" i="11"/>
  <c r="Y193" i="11"/>
  <c r="U193" i="11"/>
  <c r="Q193" i="11"/>
  <c r="M193" i="11"/>
  <c r="L193" i="11"/>
  <c r="K193" i="11"/>
  <c r="J193" i="11"/>
  <c r="I193" i="11"/>
  <c r="H193" i="11"/>
  <c r="G193" i="11"/>
  <c r="F193" i="11"/>
  <c r="E193" i="11"/>
  <c r="D193" i="11"/>
  <c r="AN190" i="11"/>
  <c r="AN189" i="11" s="1"/>
  <c r="AM190" i="11"/>
  <c r="AL190" i="11"/>
  <c r="AB190" i="11"/>
  <c r="AA190" i="11"/>
  <c r="AA189" i="11" s="1"/>
  <c r="Z190" i="11"/>
  <c r="Y190" i="11"/>
  <c r="U190" i="11"/>
  <c r="Q190" i="11"/>
  <c r="M190" i="11"/>
  <c r="L190" i="11"/>
  <c r="K190" i="11"/>
  <c r="K189" i="11" s="1"/>
  <c r="J190" i="11"/>
  <c r="I190" i="11"/>
  <c r="H190" i="11"/>
  <c r="G190" i="11"/>
  <c r="G189" i="11" s="1"/>
  <c r="F190" i="11"/>
  <c r="E190" i="11"/>
  <c r="D190" i="11"/>
  <c r="AL189" i="11"/>
  <c r="Z189" i="11"/>
  <c r="J189" i="11"/>
  <c r="F189" i="11"/>
  <c r="AN184" i="11"/>
  <c r="AM184" i="11"/>
  <c r="AL184" i="11"/>
  <c r="AB184" i="11"/>
  <c r="AA184" i="11"/>
  <c r="Z184" i="11"/>
  <c r="Y184" i="11"/>
  <c r="U184" i="11"/>
  <c r="Q184" i="11"/>
  <c r="M184" i="11"/>
  <c r="L184" i="11"/>
  <c r="K184" i="11"/>
  <c r="J184" i="11"/>
  <c r="I184" i="11"/>
  <c r="H184" i="11"/>
  <c r="G184" i="11"/>
  <c r="F184" i="11"/>
  <c r="E184" i="11"/>
  <c r="D184" i="11"/>
  <c r="AN182" i="11"/>
  <c r="AM182" i="11"/>
  <c r="AL182" i="11"/>
  <c r="AB182" i="11"/>
  <c r="AA182" i="11"/>
  <c r="Z182" i="11"/>
  <c r="Y182" i="11"/>
  <c r="U182" i="11"/>
  <c r="Q182" i="11"/>
  <c r="M182" i="11"/>
  <c r="L182" i="11"/>
  <c r="K182" i="11"/>
  <c r="J182" i="11"/>
  <c r="I182" i="11"/>
  <c r="H182" i="11"/>
  <c r="G182" i="11"/>
  <c r="F182" i="11"/>
  <c r="E182" i="11"/>
  <c r="D182" i="11"/>
  <c r="AN174" i="11"/>
  <c r="AN171" i="11" s="1"/>
  <c r="AM174" i="11"/>
  <c r="AL174" i="11"/>
  <c r="AB174" i="11"/>
  <c r="AA174" i="11"/>
  <c r="AA171" i="11" s="1"/>
  <c r="Z174" i="11"/>
  <c r="Y174" i="11"/>
  <c r="Y171" i="11" s="1"/>
  <c r="Y167" i="11" s="1"/>
  <c r="U174" i="11"/>
  <c r="U171" i="11" s="1"/>
  <c r="U167" i="11" s="1"/>
  <c r="Q174" i="11"/>
  <c r="Q171" i="11" s="1"/>
  <c r="Q167" i="11" s="1"/>
  <c r="M174" i="11"/>
  <c r="M171" i="11" s="1"/>
  <c r="M167" i="11" s="1"/>
  <c r="L174" i="11"/>
  <c r="K174" i="11"/>
  <c r="K171" i="11" s="1"/>
  <c r="J174" i="11"/>
  <c r="I174" i="11"/>
  <c r="I171" i="11" s="1"/>
  <c r="I167" i="11" s="1"/>
  <c r="H174" i="11"/>
  <c r="H171" i="11" s="1"/>
  <c r="G174" i="11"/>
  <c r="F174" i="11"/>
  <c r="E174" i="11"/>
  <c r="E171" i="11" s="1"/>
  <c r="E167" i="11" s="1"/>
  <c r="D174" i="11"/>
  <c r="AM171" i="11"/>
  <c r="AL171" i="11"/>
  <c r="AB171" i="11"/>
  <c r="Z171" i="11"/>
  <c r="L171" i="11"/>
  <c r="J171" i="11"/>
  <c r="G171" i="11"/>
  <c r="F171" i="11"/>
  <c r="D171" i="11"/>
  <c r="AN168" i="11"/>
  <c r="AM168" i="11"/>
  <c r="AL168" i="11"/>
  <c r="AL167" i="11" s="1"/>
  <c r="AB168" i="11"/>
  <c r="AB167" i="11" s="1"/>
  <c r="AA168" i="11"/>
  <c r="Z168" i="11"/>
  <c r="Z167" i="11" s="1"/>
  <c r="Y168" i="11"/>
  <c r="U168" i="11"/>
  <c r="Q168" i="11"/>
  <c r="M168" i="11"/>
  <c r="L168" i="11"/>
  <c r="L167" i="11" s="1"/>
  <c r="K168" i="11"/>
  <c r="J168" i="11"/>
  <c r="J167" i="11" s="1"/>
  <c r="I168" i="11"/>
  <c r="H168" i="11"/>
  <c r="G168" i="11"/>
  <c r="F168" i="11"/>
  <c r="F167" i="11" s="1"/>
  <c r="E168" i="11"/>
  <c r="D168" i="11"/>
  <c r="D167" i="11" s="1"/>
  <c r="AM167" i="11"/>
  <c r="AA167" i="11"/>
  <c r="K167" i="11"/>
  <c r="G167" i="11"/>
  <c r="AN160" i="11"/>
  <c r="AM160" i="11"/>
  <c r="AL160" i="11"/>
  <c r="AB160" i="11"/>
  <c r="AA160" i="11"/>
  <c r="Z160" i="11"/>
  <c r="Y160" i="11"/>
  <c r="U160" i="11"/>
  <c r="Q160" i="11"/>
  <c r="M160" i="11"/>
  <c r="L160" i="11"/>
  <c r="K160" i="11"/>
  <c r="J160" i="11"/>
  <c r="I160" i="11"/>
  <c r="H160" i="11"/>
  <c r="G160" i="11"/>
  <c r="F160" i="11"/>
  <c r="E160" i="11"/>
  <c r="D160" i="11"/>
  <c r="AN151" i="11"/>
  <c r="AM151" i="11"/>
  <c r="AL151" i="11"/>
  <c r="AB151" i="11"/>
  <c r="AA151" i="11"/>
  <c r="Z151" i="11"/>
  <c r="Y151" i="11"/>
  <c r="U151" i="11"/>
  <c r="Q151" i="11"/>
  <c r="M151" i="11"/>
  <c r="L151" i="11"/>
  <c r="K151" i="11"/>
  <c r="J151" i="11"/>
  <c r="I151" i="11"/>
  <c r="H151" i="11"/>
  <c r="H144" i="11" s="1"/>
  <c r="G151" i="11"/>
  <c r="F151" i="11"/>
  <c r="E151" i="11"/>
  <c r="D151" i="11"/>
  <c r="AN148" i="11"/>
  <c r="AN144" i="11" s="1"/>
  <c r="AM148" i="11"/>
  <c r="AL148" i="11"/>
  <c r="AB148" i="11"/>
  <c r="AA148" i="11"/>
  <c r="Z148" i="11"/>
  <c r="Y148" i="11"/>
  <c r="U148" i="11"/>
  <c r="Q148" i="11"/>
  <c r="M148" i="11"/>
  <c r="L148" i="11"/>
  <c r="K148" i="11"/>
  <c r="J148" i="11"/>
  <c r="I148" i="11"/>
  <c r="H148" i="11"/>
  <c r="G148" i="11"/>
  <c r="F148" i="11"/>
  <c r="E148" i="11"/>
  <c r="D148" i="11"/>
  <c r="AN145" i="11"/>
  <c r="AM145" i="11"/>
  <c r="AM144" i="11" s="1"/>
  <c r="AL145" i="11"/>
  <c r="AB145" i="11"/>
  <c r="AA145" i="11"/>
  <c r="Z145" i="11"/>
  <c r="Y145" i="11"/>
  <c r="U145" i="11"/>
  <c r="Q145" i="11"/>
  <c r="M145" i="11"/>
  <c r="L145" i="11"/>
  <c r="K145" i="11"/>
  <c r="J145" i="11"/>
  <c r="I145" i="11"/>
  <c r="H145" i="11"/>
  <c r="G145" i="11"/>
  <c r="F145" i="11"/>
  <c r="E145" i="11"/>
  <c r="D145" i="11"/>
  <c r="AL144" i="11"/>
  <c r="AB144" i="11"/>
  <c r="Z144" i="11"/>
  <c r="L144" i="11"/>
  <c r="J144" i="11"/>
  <c r="F144" i="11"/>
  <c r="D144" i="11"/>
  <c r="AN141" i="11"/>
  <c r="AM141" i="11"/>
  <c r="AL141" i="11"/>
  <c r="AB141" i="11"/>
  <c r="AA141" i="11"/>
  <c r="Z141" i="11"/>
  <c r="Y141" i="11"/>
  <c r="U141" i="11"/>
  <c r="Q141" i="11"/>
  <c r="M141" i="11"/>
  <c r="L141" i="11"/>
  <c r="K141" i="11"/>
  <c r="J141" i="11"/>
  <c r="I141" i="11"/>
  <c r="H141" i="11"/>
  <c r="G141" i="11"/>
  <c r="F141" i="11"/>
  <c r="E141" i="11"/>
  <c r="D141" i="11"/>
  <c r="AN138" i="11"/>
  <c r="AN137" i="11" s="1"/>
  <c r="AM138" i="11"/>
  <c r="AL138" i="11"/>
  <c r="AL137" i="11" s="1"/>
  <c r="AB138" i="11"/>
  <c r="AB137" i="11" s="1"/>
  <c r="AA138" i="11"/>
  <c r="Z138" i="11"/>
  <c r="Z137" i="11" s="1"/>
  <c r="Y138" i="11"/>
  <c r="U138" i="11"/>
  <c r="Q138" i="11"/>
  <c r="M138" i="11"/>
  <c r="L138" i="11"/>
  <c r="L137" i="11" s="1"/>
  <c r="K138" i="11"/>
  <c r="J138" i="11"/>
  <c r="I138" i="11"/>
  <c r="H138" i="11"/>
  <c r="H137" i="11" s="1"/>
  <c r="G138" i="11"/>
  <c r="F138" i="11"/>
  <c r="E138" i="11"/>
  <c r="D138" i="11"/>
  <c r="D137" i="11" s="1"/>
  <c r="AM137" i="11"/>
  <c r="AA137" i="11"/>
  <c r="Y137" i="11"/>
  <c r="U137" i="11"/>
  <c r="Q137" i="11"/>
  <c r="M137" i="11"/>
  <c r="K137" i="11"/>
  <c r="J137" i="11"/>
  <c r="I137" i="11"/>
  <c r="G137" i="11"/>
  <c r="F137" i="11"/>
  <c r="E137" i="11"/>
  <c r="AN133" i="11"/>
  <c r="AM133" i="11"/>
  <c r="AL133" i="11"/>
  <c r="AB133" i="11"/>
  <c r="AA133" i="11"/>
  <c r="Z133" i="11"/>
  <c r="Y133" i="11"/>
  <c r="U133" i="11"/>
  <c r="Q133" i="11"/>
  <c r="M133" i="11"/>
  <c r="L133" i="11"/>
  <c r="K133" i="11"/>
  <c r="J133" i="11"/>
  <c r="I133" i="11"/>
  <c r="H133" i="11"/>
  <c r="G133" i="11"/>
  <c r="F133" i="11"/>
  <c r="E133" i="11"/>
  <c r="D133" i="11"/>
  <c r="AN130" i="11"/>
  <c r="AM130" i="11"/>
  <c r="AL130" i="11"/>
  <c r="AB130" i="11"/>
  <c r="AA130" i="11"/>
  <c r="Z130" i="11"/>
  <c r="Y130" i="11"/>
  <c r="U130" i="11"/>
  <c r="Q130" i="11"/>
  <c r="M130" i="11"/>
  <c r="L130" i="11"/>
  <c r="K130" i="11"/>
  <c r="J130" i="11"/>
  <c r="I130" i="11"/>
  <c r="H130" i="11"/>
  <c r="G130" i="11"/>
  <c r="F130" i="11"/>
  <c r="E130" i="11"/>
  <c r="D130" i="11"/>
  <c r="AN127" i="11"/>
  <c r="AN126" i="11" s="1"/>
  <c r="AM127" i="11"/>
  <c r="AL127" i="11"/>
  <c r="AL126" i="11" s="1"/>
  <c r="AB127" i="11"/>
  <c r="AB126" i="11" s="1"/>
  <c r="AA127" i="11"/>
  <c r="Z127" i="11"/>
  <c r="Z126" i="11" s="1"/>
  <c r="Y127" i="11"/>
  <c r="U127" i="11"/>
  <c r="Q127" i="11"/>
  <c r="M127" i="11"/>
  <c r="L127" i="11"/>
  <c r="L126" i="11" s="1"/>
  <c r="K127" i="11"/>
  <c r="J127" i="11"/>
  <c r="J126" i="11" s="1"/>
  <c r="I127" i="11"/>
  <c r="H127" i="11"/>
  <c r="H126" i="11" s="1"/>
  <c r="G127" i="11"/>
  <c r="F127" i="11"/>
  <c r="F126" i="11" s="1"/>
  <c r="E127" i="11"/>
  <c r="D127" i="11"/>
  <c r="D126" i="11" s="1"/>
  <c r="AM126" i="11"/>
  <c r="AA126" i="11"/>
  <c r="Y126" i="11"/>
  <c r="U126" i="11"/>
  <c r="Q126" i="11"/>
  <c r="M126" i="11"/>
  <c r="K126" i="11"/>
  <c r="I126" i="11"/>
  <c r="G126" i="11"/>
  <c r="E126" i="11"/>
  <c r="AN124" i="11"/>
  <c r="AM124" i="11"/>
  <c r="AL124" i="11"/>
  <c r="AB124" i="11"/>
  <c r="AA124" i="11"/>
  <c r="Z124" i="11"/>
  <c r="Y124" i="11"/>
  <c r="U124" i="11"/>
  <c r="Q124" i="11"/>
  <c r="M124" i="11"/>
  <c r="L124" i="11"/>
  <c r="K124" i="11"/>
  <c r="J124" i="11"/>
  <c r="I124" i="11"/>
  <c r="H124" i="11"/>
  <c r="G124" i="11"/>
  <c r="F124" i="11"/>
  <c r="E124" i="11"/>
  <c r="D124" i="11"/>
  <c r="AN121" i="11"/>
  <c r="AM121" i="11"/>
  <c r="AL121" i="11"/>
  <c r="AB121" i="11"/>
  <c r="AA121" i="11"/>
  <c r="Z121" i="11"/>
  <c r="Y121" i="11"/>
  <c r="U121" i="11"/>
  <c r="Q121" i="11"/>
  <c r="M121" i="11"/>
  <c r="L121" i="11"/>
  <c r="K121" i="11"/>
  <c r="J121" i="11"/>
  <c r="I121" i="11"/>
  <c r="G121" i="11"/>
  <c r="F121" i="11"/>
  <c r="E121" i="11"/>
  <c r="D121" i="11"/>
  <c r="AN109" i="11"/>
  <c r="AN103" i="11" s="1"/>
  <c r="AM109" i="11"/>
  <c r="AL109" i="11"/>
  <c r="AB109" i="11"/>
  <c r="AA109" i="11"/>
  <c r="Z109" i="11"/>
  <c r="Y109" i="11"/>
  <c r="U109" i="11"/>
  <c r="Q109" i="11"/>
  <c r="M109" i="11"/>
  <c r="L109" i="11"/>
  <c r="K109" i="11"/>
  <c r="J109" i="11"/>
  <c r="I109" i="11"/>
  <c r="H109" i="11"/>
  <c r="G109" i="11"/>
  <c r="F109" i="11"/>
  <c r="E109" i="11"/>
  <c r="D109" i="11"/>
  <c r="AN104" i="11"/>
  <c r="AM104" i="11"/>
  <c r="AM103" i="11" s="1"/>
  <c r="AL104" i="11"/>
  <c r="AB104" i="11"/>
  <c r="AA104" i="11"/>
  <c r="AA103" i="11" s="1"/>
  <c r="Z104" i="11"/>
  <c r="Y104" i="11"/>
  <c r="Y103" i="11" s="1"/>
  <c r="U104" i="11"/>
  <c r="U103" i="11" s="1"/>
  <c r="Q104" i="11"/>
  <c r="Q103" i="11" s="1"/>
  <c r="M104" i="11"/>
  <c r="M103" i="11" s="1"/>
  <c r="L104" i="11"/>
  <c r="K104" i="11"/>
  <c r="K103" i="11" s="1"/>
  <c r="J104" i="11"/>
  <c r="I104" i="11"/>
  <c r="I103" i="11" s="1"/>
  <c r="H104" i="11"/>
  <c r="G104" i="11"/>
  <c r="G103" i="11" s="1"/>
  <c r="F104" i="11"/>
  <c r="E104" i="11"/>
  <c r="E103" i="11" s="1"/>
  <c r="D104" i="11"/>
  <c r="AL103" i="11"/>
  <c r="AB103" i="11"/>
  <c r="Z103" i="11"/>
  <c r="L103" i="11"/>
  <c r="J103" i="11"/>
  <c r="F103" i="11"/>
  <c r="D103" i="11"/>
  <c r="AN100" i="11"/>
  <c r="AM100" i="11"/>
  <c r="AL100" i="11"/>
  <c r="AB100" i="11"/>
  <c r="AA100" i="11"/>
  <c r="Z100" i="11"/>
  <c r="Y100" i="11"/>
  <c r="U100" i="11"/>
  <c r="Q100" i="11"/>
  <c r="M100" i="11"/>
  <c r="L100" i="11"/>
  <c r="K100" i="11"/>
  <c r="J100" i="11"/>
  <c r="I100" i="11"/>
  <c r="H100" i="11"/>
  <c r="G100" i="11"/>
  <c r="F100" i="11"/>
  <c r="E100" i="11"/>
  <c r="D100" i="11"/>
  <c r="AN98" i="11"/>
  <c r="AM98" i="11"/>
  <c r="AL98" i="11"/>
  <c r="AB98" i="11"/>
  <c r="AA98" i="11"/>
  <c r="Z98" i="11"/>
  <c r="Y98" i="11"/>
  <c r="U98" i="11"/>
  <c r="Q98" i="11"/>
  <c r="M98" i="11"/>
  <c r="L98" i="11"/>
  <c r="K98" i="11"/>
  <c r="J98" i="11"/>
  <c r="I98" i="11"/>
  <c r="H98" i="11"/>
  <c r="G98" i="11"/>
  <c r="F98" i="11"/>
  <c r="E98" i="11"/>
  <c r="D98" i="11"/>
  <c r="AN88" i="11"/>
  <c r="AM88" i="11"/>
  <c r="AL88" i="11"/>
  <c r="AB88" i="11"/>
  <c r="AA88" i="11"/>
  <c r="Z88" i="11"/>
  <c r="Y88" i="11"/>
  <c r="U88" i="11"/>
  <c r="Q88" i="11"/>
  <c r="M88" i="11"/>
  <c r="L88" i="11"/>
  <c r="K88" i="11"/>
  <c r="J88" i="11"/>
  <c r="I88" i="11"/>
  <c r="H88" i="11"/>
  <c r="G88" i="11"/>
  <c r="F88" i="11"/>
  <c r="E88" i="11"/>
  <c r="D88" i="11"/>
  <c r="AN80" i="11"/>
  <c r="AM80" i="11"/>
  <c r="AM42" i="11" s="1"/>
  <c r="AL80" i="11"/>
  <c r="AB80" i="11"/>
  <c r="AA80" i="11"/>
  <c r="Z80" i="11"/>
  <c r="Y80" i="11"/>
  <c r="U80" i="11"/>
  <c r="Q80" i="11"/>
  <c r="M80" i="11"/>
  <c r="L80" i="11"/>
  <c r="K80" i="11"/>
  <c r="J80" i="11"/>
  <c r="I80" i="11"/>
  <c r="H80" i="11"/>
  <c r="G80" i="11"/>
  <c r="F80" i="11"/>
  <c r="E80" i="11"/>
  <c r="D80" i="11"/>
  <c r="AN65" i="11"/>
  <c r="AM65" i="11"/>
  <c r="AL65" i="11"/>
  <c r="AL43" i="11" s="1"/>
  <c r="AL42" i="11" s="1"/>
  <c r="AB65" i="11"/>
  <c r="AA65" i="11"/>
  <c r="Z65" i="11"/>
  <c r="Y65" i="11"/>
  <c r="U65" i="11"/>
  <c r="Q65" i="11"/>
  <c r="M65" i="11"/>
  <c r="L65" i="11"/>
  <c r="K65" i="11"/>
  <c r="J65" i="11"/>
  <c r="I65" i="11"/>
  <c r="H65" i="11"/>
  <c r="G65" i="11"/>
  <c r="F65" i="11"/>
  <c r="E65" i="11"/>
  <c r="D65" i="11"/>
  <c r="AN61" i="11"/>
  <c r="AN43" i="11" s="1"/>
  <c r="AM61" i="11"/>
  <c r="AL61" i="11"/>
  <c r="AB61" i="11"/>
  <c r="AB43" i="11" s="1"/>
  <c r="AB42" i="11" s="1"/>
  <c r="AA61" i="11"/>
  <c r="AA43" i="11" s="1"/>
  <c r="AA42" i="11" s="1"/>
  <c r="Z61" i="11"/>
  <c r="Y61" i="11"/>
  <c r="U61" i="11"/>
  <c r="Q61" i="11"/>
  <c r="M61" i="11"/>
  <c r="L61" i="11"/>
  <c r="L43" i="11" s="1"/>
  <c r="L42" i="11" s="1"/>
  <c r="K61" i="11"/>
  <c r="K43" i="11" s="1"/>
  <c r="K42" i="11" s="1"/>
  <c r="J61" i="11"/>
  <c r="I61" i="11"/>
  <c r="H61" i="11"/>
  <c r="H43" i="11" s="1"/>
  <c r="G61" i="11"/>
  <c r="G43" i="11" s="1"/>
  <c r="G42" i="11" s="1"/>
  <c r="F61" i="11"/>
  <c r="E61" i="11"/>
  <c r="D61" i="11"/>
  <c r="D43" i="11" s="1"/>
  <c r="D42" i="11" s="1"/>
  <c r="AN45" i="11"/>
  <c r="AM45" i="11"/>
  <c r="AL45" i="11"/>
  <c r="AB45" i="11"/>
  <c r="AA45" i="11"/>
  <c r="Z45" i="11"/>
  <c r="Y45" i="11"/>
  <c r="U45" i="11"/>
  <c r="Q45" i="11"/>
  <c r="M45" i="11"/>
  <c r="L45" i="11"/>
  <c r="K45" i="11"/>
  <c r="J45" i="11"/>
  <c r="I45" i="11"/>
  <c r="H45" i="11"/>
  <c r="G45" i="11"/>
  <c r="F45" i="11"/>
  <c r="E45" i="11"/>
  <c r="D45" i="11"/>
  <c r="AM43" i="11"/>
  <c r="Z43" i="11"/>
  <c r="Y43" i="11"/>
  <c r="Y42" i="11" s="1"/>
  <c r="U43" i="11"/>
  <c r="U42" i="11" s="1"/>
  <c r="Q43" i="11"/>
  <c r="Q42" i="11" s="1"/>
  <c r="M43" i="11"/>
  <c r="M42" i="11" s="1"/>
  <c r="J43" i="11"/>
  <c r="I43" i="11"/>
  <c r="I42" i="11" s="1"/>
  <c r="F43" i="11"/>
  <c r="E43" i="11"/>
  <c r="E42" i="11" s="1"/>
  <c r="Z42" i="11"/>
  <c r="J42" i="11"/>
  <c r="F42" i="11"/>
  <c r="AN40" i="11"/>
  <c r="AM40" i="11"/>
  <c r="AL40" i="11"/>
  <c r="AB40" i="11"/>
  <c r="AA40" i="11"/>
  <c r="Z40" i="11"/>
  <c r="Y40" i="11"/>
  <c r="U40" i="11"/>
  <c r="Q40" i="11"/>
  <c r="M40" i="11"/>
  <c r="L40" i="11"/>
  <c r="K40" i="11"/>
  <c r="J40" i="11"/>
  <c r="I40" i="11"/>
  <c r="H40" i="11"/>
  <c r="G40" i="11"/>
  <c r="F40" i="11"/>
  <c r="E40" i="11"/>
  <c r="D40" i="11"/>
  <c r="AN38" i="11"/>
  <c r="AM38" i="11"/>
  <c r="AL38" i="11"/>
  <c r="AB38" i="11"/>
  <c r="AA38" i="11"/>
  <c r="Z38" i="11"/>
  <c r="Y38" i="11"/>
  <c r="U38" i="11"/>
  <c r="Q38" i="11"/>
  <c r="M38" i="11"/>
  <c r="L38" i="11"/>
  <c r="K38" i="11"/>
  <c r="J38" i="11"/>
  <c r="I38" i="11"/>
  <c r="H38" i="11"/>
  <c r="G38" i="11"/>
  <c r="F38" i="11"/>
  <c r="E38" i="11"/>
  <c r="D38" i="11"/>
  <c r="AB33" i="11"/>
  <c r="AB32" i="11"/>
  <c r="AB31" i="11"/>
  <c r="AB30" i="11" s="1"/>
  <c r="AN30" i="11"/>
  <c r="AN25" i="11" s="1"/>
  <c r="AN23" i="11" s="1"/>
  <c r="AM30" i="11"/>
  <c r="AL30" i="11"/>
  <c r="AA30" i="11"/>
  <c r="Z30" i="11"/>
  <c r="Y30" i="11"/>
  <c r="Y25" i="11" s="1"/>
  <c r="Y23" i="11" s="1"/>
  <c r="U30" i="11"/>
  <c r="Q30" i="11"/>
  <c r="Q25" i="11" s="1"/>
  <c r="Q23" i="11" s="1"/>
  <c r="M30" i="11"/>
  <c r="M25" i="11" s="1"/>
  <c r="M23" i="11" s="1"/>
  <c r="L30" i="11"/>
  <c r="L25" i="11" s="1"/>
  <c r="L23" i="11" s="1"/>
  <c r="K30" i="11"/>
  <c r="J30" i="11"/>
  <c r="I30" i="11"/>
  <c r="I25" i="11" s="1"/>
  <c r="I23" i="11" s="1"/>
  <c r="H30" i="11"/>
  <c r="H25" i="11" s="1"/>
  <c r="H23" i="11" s="1"/>
  <c r="G30" i="11"/>
  <c r="F30" i="11"/>
  <c r="E30" i="11"/>
  <c r="D30" i="11"/>
  <c r="D25" i="11" s="1"/>
  <c r="D23" i="11" s="1"/>
  <c r="AB29" i="11"/>
  <c r="AB28" i="11"/>
  <c r="AB27" i="11"/>
  <c r="AB26" i="11"/>
  <c r="AM25" i="11"/>
  <c r="AM23" i="11" s="1"/>
  <c r="AM22" i="11" s="1"/>
  <c r="AL25" i="11"/>
  <c r="AL23" i="11" s="1"/>
  <c r="AA25" i="11"/>
  <c r="AA23" i="11" s="1"/>
  <c r="AA22" i="11" s="1"/>
  <c r="Z25" i="11"/>
  <c r="Z23" i="11" s="1"/>
  <c r="U25" i="11"/>
  <c r="U23" i="11" s="1"/>
  <c r="K25" i="11"/>
  <c r="K23" i="11" s="1"/>
  <c r="K22" i="11" s="1"/>
  <c r="J25" i="11"/>
  <c r="J23" i="11" s="1"/>
  <c r="G25" i="11"/>
  <c r="F25" i="11"/>
  <c r="F23" i="11" s="1"/>
  <c r="E25" i="11"/>
  <c r="E23" i="11" s="1"/>
  <c r="G23" i="11"/>
  <c r="G22" i="11" s="1"/>
  <c r="AJ19" i="11"/>
  <c r="AK19" i="11" s="1"/>
  <c r="AH19" i="11"/>
  <c r="AH18" i="11"/>
  <c r="AJ18" i="11" s="1"/>
  <c r="AK18" i="11" s="1"/>
  <c r="AH17" i="11"/>
  <c r="AJ17" i="11" s="1"/>
  <c r="AK17" i="11" s="1"/>
  <c r="AN16" i="11"/>
  <c r="AN11" i="11" s="1"/>
  <c r="AM16" i="11"/>
  <c r="AL16" i="11"/>
  <c r="AI16" i="11"/>
  <c r="AG16" i="11"/>
  <c r="AF16" i="11"/>
  <c r="AB16" i="11"/>
  <c r="AB11" i="11" s="1"/>
  <c r="AA16" i="11"/>
  <c r="Z16" i="11"/>
  <c r="Y16" i="11"/>
  <c r="Y11" i="11" s="1"/>
  <c r="U16" i="11"/>
  <c r="U11" i="11" s="1"/>
  <c r="Q16" i="11"/>
  <c r="Q11" i="11" s="1"/>
  <c r="M16" i="11"/>
  <c r="M11" i="11" s="1"/>
  <c r="L16" i="11"/>
  <c r="L11" i="11" s="1"/>
  <c r="K16" i="11"/>
  <c r="J16" i="11"/>
  <c r="I16" i="11"/>
  <c r="I11" i="11" s="1"/>
  <c r="H16" i="11"/>
  <c r="H11" i="11" s="1"/>
  <c r="G16" i="11"/>
  <c r="F16" i="11"/>
  <c r="F11" i="11" s="1"/>
  <c r="E16" i="11"/>
  <c r="E11" i="11" s="1"/>
  <c r="D16" i="11"/>
  <c r="D11" i="11" s="1"/>
  <c r="AH15" i="11"/>
  <c r="AJ15" i="11" s="1"/>
  <c r="AK15" i="11" s="1"/>
  <c r="AH14" i="11"/>
  <c r="AJ14" i="11" s="1"/>
  <c r="AK14" i="11" s="1"/>
  <c r="AH13" i="11"/>
  <c r="AJ13" i="11" s="1"/>
  <c r="AK13" i="11" s="1"/>
  <c r="AH12" i="11"/>
  <c r="AJ12" i="11" s="1"/>
  <c r="AK12" i="11" s="1"/>
  <c r="AM11" i="11"/>
  <c r="AL11" i="11"/>
  <c r="AA11" i="11"/>
  <c r="Z11" i="11"/>
  <c r="K11" i="11"/>
  <c r="J11" i="11"/>
  <c r="G11" i="11"/>
  <c r="H189" i="11" l="1"/>
  <c r="AG177" i="11"/>
  <c r="AH176" i="11"/>
  <c r="AF176" i="11"/>
  <c r="AJ176" i="11"/>
  <c r="AI176" i="11" s="1"/>
  <c r="H167" i="11"/>
  <c r="V42" i="11"/>
  <c r="W42" i="11" s="1"/>
  <c r="R21" i="11"/>
  <c r="S21" i="11" s="1"/>
  <c r="R209" i="11"/>
  <c r="S209" i="11" s="1"/>
  <c r="H103" i="11"/>
  <c r="AB25" i="11"/>
  <c r="AB23" i="11" s="1"/>
  <c r="E24" i="11"/>
  <c r="E22" i="11"/>
  <c r="J22" i="11"/>
  <c r="J21" i="11" s="1"/>
  <c r="J20" i="11" s="1"/>
  <c r="J24" i="11"/>
  <c r="U24" i="11"/>
  <c r="U22" i="11"/>
  <c r="Z24" i="11"/>
  <c r="Z22" i="11"/>
  <c r="Z21" i="11" s="1"/>
  <c r="AL24" i="11"/>
  <c r="AL22" i="11"/>
  <c r="AL21" i="11" s="1"/>
  <c r="AB22" i="11"/>
  <c r="AB21" i="11" s="1"/>
  <c r="AB24" i="11"/>
  <c r="AN22" i="11"/>
  <c r="AN24" i="11"/>
  <c r="F22" i="11"/>
  <c r="F21" i="11" s="1"/>
  <c r="F24" i="11"/>
  <c r="Q24" i="11"/>
  <c r="Q22" i="11"/>
  <c r="K21" i="11"/>
  <c r="K20" i="11" s="1"/>
  <c r="AA21" i="11"/>
  <c r="AA20" i="11" s="1"/>
  <c r="M24" i="11"/>
  <c r="M22" i="11"/>
  <c r="AN42" i="11"/>
  <c r="I24" i="11"/>
  <c r="I22" i="11"/>
  <c r="Y24" i="11"/>
  <c r="Y22" i="11"/>
  <c r="D22" i="11"/>
  <c r="D21" i="11" s="1"/>
  <c r="D24" i="11"/>
  <c r="H24" i="11"/>
  <c r="H22" i="11"/>
  <c r="L24" i="11"/>
  <c r="L22" i="11"/>
  <c r="L21" i="11" s="1"/>
  <c r="G24" i="11"/>
  <c r="K24" i="11"/>
  <c r="AA24" i="11"/>
  <c r="AM24" i="11"/>
  <c r="AH16" i="11"/>
  <c r="AJ16" i="11" s="1"/>
  <c r="AK16" i="11" s="1"/>
  <c r="G144" i="11"/>
  <c r="G21" i="11" s="1"/>
  <c r="G20" i="11" s="1"/>
  <c r="K144" i="11"/>
  <c r="AA144" i="11"/>
  <c r="I189" i="11"/>
  <c r="Q189" i="11"/>
  <c r="Y189" i="11"/>
  <c r="AN167" i="11"/>
  <c r="F209" i="11"/>
  <c r="J209" i="11"/>
  <c r="Z209" i="11"/>
  <c r="E144" i="11"/>
  <c r="I144" i="11"/>
  <c r="M144" i="11"/>
  <c r="Q144" i="11"/>
  <c r="U144" i="11"/>
  <c r="Y144" i="11"/>
  <c r="D237" i="11"/>
  <c r="D209" i="11" s="1"/>
  <c r="H237" i="11"/>
  <c r="H209" i="11" s="1"/>
  <c r="L237" i="11"/>
  <c r="L209" i="11" s="1"/>
  <c r="AB237" i="11"/>
  <c r="AB209" i="11" s="1"/>
  <c r="AM189" i="11"/>
  <c r="AM21" i="11" s="1"/>
  <c r="AM20" i="11" s="1"/>
  <c r="AL225" i="11"/>
  <c r="AL209" i="11" s="1"/>
  <c r="H42" i="11" l="1"/>
  <c r="AG176" i="11"/>
  <c r="AK176" i="11"/>
  <c r="AH175" i="11"/>
  <c r="AJ175" i="11"/>
  <c r="AI175" i="11" s="1"/>
  <c r="AK175" i="11" s="1"/>
  <c r="AF175" i="11"/>
  <c r="V21" i="11"/>
  <c r="W21" i="11"/>
  <c r="R20" i="11"/>
  <c r="S20" i="11" s="1"/>
  <c r="H21" i="11"/>
  <c r="L20" i="11"/>
  <c r="D20" i="11"/>
  <c r="M21" i="11"/>
  <c r="M20" i="11" s="1"/>
  <c r="F20" i="11"/>
  <c r="AB20" i="11"/>
  <c r="AL20" i="11"/>
  <c r="U21" i="11"/>
  <c r="U20" i="11" s="1"/>
  <c r="E21" i="11"/>
  <c r="E20" i="11" s="1"/>
  <c r="Y21" i="11"/>
  <c r="Y20" i="11" s="1"/>
  <c r="I21" i="11"/>
  <c r="I20" i="11" s="1"/>
  <c r="Q21" i="11"/>
  <c r="Q20" i="11" s="1"/>
  <c r="AN21" i="11"/>
  <c r="AN20" i="11" s="1"/>
  <c r="Z20" i="11"/>
  <c r="H20" i="11" l="1"/>
  <c r="AF174" i="11"/>
  <c r="AJ174" i="11"/>
  <c r="AI174" i="11" s="1"/>
  <c r="AG175" i="11"/>
  <c r="V20" i="11"/>
  <c r="W20" i="11" s="1"/>
  <c r="AH174" i="11" l="1"/>
  <c r="AG174" i="11" s="1"/>
  <c r="AH173" i="11"/>
  <c r="AF173" i="11"/>
  <c r="AJ173" i="11"/>
  <c r="AI173" i="11" s="1"/>
  <c r="AK173" i="11" s="1"/>
  <c r="AK174" i="11"/>
  <c r="AG173" i="11" l="1"/>
  <c r="AH172" i="11"/>
  <c r="AF172" i="11"/>
  <c r="AJ172" i="11"/>
  <c r="AH171" i="11" l="1"/>
  <c r="AG172" i="11"/>
  <c r="AF171" i="11"/>
  <c r="AJ171" i="11"/>
  <c r="AI171" i="11" s="1"/>
  <c r="AK171" i="11" s="1"/>
  <c r="AI172" i="11"/>
  <c r="AK172" i="11" s="1"/>
  <c r="AH170" i="11" l="1"/>
  <c r="AG171" i="11"/>
  <c r="AF170" i="11"/>
  <c r="AJ170" i="11"/>
  <c r="AH169" i="11" l="1"/>
  <c r="AF169" i="11"/>
  <c r="AJ169" i="11"/>
  <c r="AI169" i="11" s="1"/>
  <c r="AK169" i="11" s="1"/>
  <c r="AI170" i="11"/>
  <c r="AK170" i="11" s="1"/>
  <c r="AG170" i="11"/>
  <c r="O31" i="11"/>
  <c r="V30" i="11"/>
  <c r="W30" i="11"/>
  <c r="N29" i="11"/>
  <c r="O29" i="11" s="1"/>
  <c r="N30" i="11"/>
  <c r="O30" i="11"/>
  <c r="V29" i="11"/>
  <c r="W29" i="11" s="1"/>
  <c r="R30" i="11"/>
  <c r="S30" i="11"/>
  <c r="R32" i="11"/>
  <c r="S32" i="11" s="1"/>
  <c r="R31" i="11"/>
  <c r="S31" i="11" s="1"/>
  <c r="N28" i="11"/>
  <c r="O28" i="11" s="1"/>
  <c r="V31" i="11"/>
  <c r="W31" i="11" s="1"/>
  <c r="N31" i="11"/>
  <c r="S29" i="11"/>
  <c r="S28" i="11"/>
  <c r="N33" i="11"/>
  <c r="O33" i="11" s="1"/>
  <c r="N27" i="11"/>
  <c r="O27" i="11" s="1"/>
  <c r="R29" i="11"/>
  <c r="R28" i="11"/>
  <c r="V33" i="11"/>
  <c r="W33" i="11" s="1"/>
  <c r="V27" i="11"/>
  <c r="W27" i="11" s="1"/>
  <c r="R33" i="11"/>
  <c r="S33" i="11" s="1"/>
  <c r="O32" i="11"/>
  <c r="N32" i="11"/>
  <c r="V28" i="11"/>
  <c r="W28" i="11" s="1"/>
  <c r="R27" i="11"/>
  <c r="S27" i="11" s="1"/>
  <c r="V32" i="11"/>
  <c r="W32" i="11" s="1"/>
  <c r="AG169" i="11" l="1"/>
  <c r="AH168" i="11"/>
  <c r="AF168" i="11"/>
  <c r="AJ168" i="11"/>
  <c r="AI168" i="11" s="1"/>
  <c r="AH167" i="11" l="1"/>
  <c r="AG168" i="11"/>
  <c r="AK168" i="11"/>
  <c r="AJ167" i="11"/>
  <c r="AI167" i="11" s="1"/>
  <c r="AK167" i="11" s="1"/>
  <c r="AF167" i="11"/>
  <c r="AH166" i="11" l="1"/>
  <c r="AF166" i="11"/>
  <c r="AJ166" i="11"/>
  <c r="AI166" i="11" s="1"/>
  <c r="AG167" i="11"/>
  <c r="AH165" i="11" l="1"/>
  <c r="AF165" i="11"/>
  <c r="AJ165" i="11"/>
  <c r="AI165" i="11"/>
  <c r="AK165" i="11" s="1"/>
  <c r="AK166" i="11"/>
  <c r="AG166" i="11"/>
  <c r="AH164" i="11" l="1"/>
  <c r="AG165" i="11"/>
  <c r="AF164" i="11"/>
  <c r="AJ164" i="11"/>
  <c r="AI164" i="11" s="1"/>
  <c r="AG164" i="11" l="1"/>
  <c r="AK164" i="11"/>
  <c r="AH163" i="11"/>
  <c r="AF163" i="11"/>
  <c r="AJ163" i="11"/>
  <c r="AI163" i="11" s="1"/>
  <c r="AK163" i="11" s="1"/>
  <c r="AH162" i="11" l="1"/>
  <c r="AG163" i="11"/>
  <c r="AJ162" i="11"/>
  <c r="AF162" i="11"/>
  <c r="AH161" i="11" l="1"/>
  <c r="AF161" i="11"/>
  <c r="AJ161" i="11"/>
  <c r="AI161" i="11" s="1"/>
  <c r="AK161" i="11" s="1"/>
  <c r="AI162" i="11"/>
  <c r="AK162" i="11" s="1"/>
  <c r="AG162" i="11"/>
  <c r="AG161" i="11" l="1"/>
  <c r="AF160" i="11"/>
  <c r="AJ160" i="11"/>
  <c r="AI160" i="11" s="1"/>
  <c r="AH160" i="11" l="1"/>
  <c r="AG160" i="11" s="1"/>
  <c r="AK160" i="11"/>
  <c r="AF159" i="11"/>
  <c r="AH159" i="11"/>
  <c r="AG159" i="11" s="1"/>
  <c r="AJ159" i="11"/>
  <c r="AI159" i="11" s="1"/>
  <c r="AK159" i="11" s="1"/>
  <c r="AH158" i="11" l="1"/>
  <c r="AF158" i="11"/>
  <c r="AJ158" i="11"/>
  <c r="AI158" i="11" s="1"/>
  <c r="AH157" i="11" l="1"/>
  <c r="AF157" i="11"/>
  <c r="AJ157" i="11"/>
  <c r="AI157" i="11" s="1"/>
  <c r="AK157" i="11" s="1"/>
  <c r="AK158" i="11"/>
  <c r="AG158" i="11"/>
  <c r="AG157" i="11" l="1"/>
  <c r="AF156" i="11"/>
  <c r="AJ156" i="11"/>
  <c r="AH156" i="11" l="1"/>
  <c r="AG156" i="11" s="1"/>
  <c r="AH155" i="11"/>
  <c r="AF155" i="11"/>
  <c r="AJ155" i="11"/>
  <c r="AI155" i="11" s="1"/>
  <c r="AK155" i="11" s="1"/>
  <c r="AI156" i="11"/>
  <c r="AK156" i="11" s="1"/>
  <c r="AH154" i="11" l="1"/>
  <c r="AG155" i="11"/>
  <c r="AJ154" i="11"/>
  <c r="AF154" i="11"/>
  <c r="AH153" i="11" l="1"/>
  <c r="AF153" i="11"/>
  <c r="AJ153" i="11"/>
  <c r="AI153" i="11" s="1"/>
  <c r="AK153" i="11" s="1"/>
  <c r="AI154" i="11"/>
  <c r="AK154" i="11" s="1"/>
  <c r="AG154" i="11"/>
  <c r="AG153" i="11" l="1"/>
  <c r="AF152" i="11"/>
  <c r="AJ152" i="11"/>
  <c r="AH152" i="11" l="1"/>
  <c r="AG152" i="11" s="1"/>
  <c r="AI152" i="11"/>
  <c r="AK152" i="11" s="1"/>
  <c r="AH151" i="11"/>
  <c r="AJ151" i="11"/>
  <c r="AI151" i="11" s="1"/>
  <c r="AK151" i="11" s="1"/>
  <c r="AF151" i="11"/>
  <c r="AH150" i="11" l="1"/>
  <c r="AG151" i="11"/>
  <c r="AF150" i="11"/>
  <c r="AJ150" i="11"/>
  <c r="AH149" i="11" l="1"/>
  <c r="AF149" i="11"/>
  <c r="AJ149" i="11"/>
  <c r="AI149" i="11" s="1"/>
  <c r="AK149" i="11" s="1"/>
  <c r="AG150" i="11"/>
  <c r="AI150" i="11"/>
  <c r="AK150" i="11" s="1"/>
  <c r="AG149" i="11" l="1"/>
  <c r="AF148" i="11"/>
  <c r="AJ148" i="11"/>
  <c r="AI148" i="11" s="1"/>
  <c r="AH148" i="11" l="1"/>
  <c r="AG148" i="11" s="1"/>
  <c r="AK148" i="11"/>
  <c r="AH147" i="11"/>
  <c r="AF147" i="11"/>
  <c r="AJ147" i="11"/>
  <c r="AI147" i="11" s="1"/>
  <c r="AK147" i="11" s="1"/>
  <c r="AH146" i="11" l="1"/>
  <c r="AF146" i="11"/>
  <c r="AJ146" i="11"/>
  <c r="AG147" i="11"/>
  <c r="AH145" i="11" l="1"/>
  <c r="AI146" i="11"/>
  <c r="AK146" i="11" s="1"/>
  <c r="AF145" i="11"/>
  <c r="AJ145" i="11"/>
  <c r="AI145" i="11" s="1"/>
  <c r="AK145" i="11" s="1"/>
  <c r="AG146" i="11"/>
  <c r="AG145" i="11" l="1"/>
  <c r="AF144" i="11"/>
  <c r="AJ144" i="11"/>
  <c r="AI144" i="11" s="1"/>
  <c r="AH144" i="11" l="1"/>
  <c r="AG144" i="11" s="1"/>
  <c r="AK144" i="11"/>
  <c r="AF143" i="11"/>
  <c r="AJ143" i="11"/>
  <c r="AI143" i="11" s="1"/>
  <c r="AK143" i="11" s="1"/>
  <c r="AH143" i="11"/>
  <c r="AH142" i="11" l="1"/>
  <c r="AF142" i="11"/>
  <c r="AJ142" i="11"/>
  <c r="AI142" i="11" s="1"/>
  <c r="AG143" i="11"/>
  <c r="AH141" i="11" l="1"/>
  <c r="AF141" i="11"/>
  <c r="AJ141" i="11"/>
  <c r="AI141" i="11" s="1"/>
  <c r="AK141" i="11" s="1"/>
  <c r="AK142" i="11"/>
  <c r="AG142" i="11"/>
  <c r="AG141" i="11" l="1"/>
  <c r="AF140" i="11"/>
  <c r="AJ140" i="11"/>
  <c r="AI140" i="11" s="1"/>
  <c r="AH140" i="11" l="1"/>
  <c r="AG140" i="11" s="1"/>
  <c r="AK140" i="11"/>
  <c r="AH139" i="11"/>
  <c r="AF139" i="11"/>
  <c r="AJ139" i="11"/>
  <c r="AI139" i="11" s="1"/>
  <c r="AK139" i="11" s="1"/>
  <c r="AH138" i="11" l="1"/>
  <c r="AG139" i="11"/>
  <c r="AF138" i="11"/>
  <c r="AJ138" i="11"/>
  <c r="AH137" i="11" l="1"/>
  <c r="AF137" i="11"/>
  <c r="AJ137" i="11"/>
  <c r="AI137" i="11" s="1"/>
  <c r="AK137" i="11" s="1"/>
  <c r="AI138" i="11"/>
  <c r="AK138" i="11" s="1"/>
  <c r="AG138" i="11"/>
  <c r="AG137" i="11" l="1"/>
  <c r="AF136" i="11"/>
  <c r="AJ136" i="11"/>
  <c r="AI136" i="11" s="1"/>
  <c r="AH136" i="11" l="1"/>
  <c r="AG136" i="11" s="1"/>
  <c r="AK136" i="11"/>
  <c r="AF135" i="11"/>
  <c r="AJ135" i="11"/>
  <c r="AI135" i="11" s="1"/>
  <c r="AK135" i="11" s="1"/>
  <c r="AH135" i="11"/>
  <c r="AH134" i="11" l="1"/>
  <c r="AG135" i="11"/>
  <c r="AF134" i="11"/>
  <c r="AJ134" i="11"/>
  <c r="AI134" i="11" s="1"/>
  <c r="AH133" i="11" l="1"/>
  <c r="AG134" i="11"/>
  <c r="AK134" i="11"/>
  <c r="AF133" i="11"/>
  <c r="AJ133" i="11"/>
  <c r="AI133" i="11" s="1"/>
  <c r="AK133" i="11" s="1"/>
  <c r="AH132" i="11" l="1"/>
  <c r="AJ132" i="11"/>
  <c r="AI132" i="11" s="1"/>
  <c r="AF132" i="11"/>
  <c r="AG133" i="11"/>
  <c r="AG132" i="11" l="1"/>
  <c r="AK132" i="11"/>
  <c r="AH131" i="11"/>
  <c r="AF131" i="11"/>
  <c r="AJ131" i="11"/>
  <c r="AI131" i="11" s="1"/>
  <c r="AK131" i="11" s="1"/>
  <c r="AH130" i="11" l="1"/>
  <c r="AG131" i="11"/>
  <c r="AF130" i="11"/>
  <c r="AJ130" i="11"/>
  <c r="AI130" i="11" s="1"/>
  <c r="AH129" i="11" l="1"/>
  <c r="AG130" i="11"/>
  <c r="AJ129" i="11"/>
  <c r="AI129" i="11" s="1"/>
  <c r="AK129" i="11" s="1"/>
  <c r="AF129" i="11"/>
  <c r="AK130" i="11"/>
  <c r="AH128" i="11" l="1"/>
  <c r="AF128" i="11"/>
  <c r="AJ128" i="11"/>
  <c r="AI128" i="11" s="1"/>
  <c r="AG129" i="11"/>
  <c r="AG128" i="11" l="1"/>
  <c r="AK128" i="11"/>
  <c r="AH127" i="11"/>
  <c r="AF127" i="11"/>
  <c r="AJ127" i="11"/>
  <c r="AI127" i="11" s="1"/>
  <c r="AK127" i="11" s="1"/>
  <c r="AH126" i="11" l="1"/>
  <c r="AG127" i="11"/>
  <c r="AF126" i="11"/>
  <c r="AJ126" i="11"/>
  <c r="AH125" i="11" l="1"/>
  <c r="AG126" i="11"/>
  <c r="AF125" i="11"/>
  <c r="AJ125" i="11"/>
  <c r="AI125" i="11" s="1"/>
  <c r="AK125" i="11" s="1"/>
  <c r="AI126" i="11"/>
  <c r="AK126" i="11" s="1"/>
  <c r="AG125" i="11" l="1"/>
  <c r="AH123" i="11" l="1"/>
  <c r="AF123" i="11"/>
  <c r="AJ123" i="11"/>
  <c r="AI123" i="11" s="1"/>
  <c r="AK123" i="11" s="1"/>
  <c r="AK124" i="11" s="1"/>
  <c r="AG123" i="11" l="1"/>
  <c r="AF122" i="11"/>
  <c r="AJ122" i="11"/>
  <c r="AI122" i="11" s="1"/>
  <c r="AH122" i="11"/>
  <c r="AG122" i="11" l="1"/>
  <c r="AK122" i="11"/>
  <c r="AH120" i="11" l="1"/>
  <c r="AF120" i="11"/>
  <c r="AJ120" i="11"/>
  <c r="AI120" i="11" s="1"/>
  <c r="AG120" i="11" l="1"/>
  <c r="AK120" i="11"/>
  <c r="AK121" i="11" s="1"/>
  <c r="AH119" i="11"/>
  <c r="AF119" i="11"/>
  <c r="AJ119" i="11"/>
  <c r="AI119" i="11" s="1"/>
  <c r="AK119" i="11" s="1"/>
  <c r="AH118" i="11" l="1"/>
  <c r="AG119" i="11"/>
  <c r="AF118" i="11"/>
  <c r="AJ118" i="11"/>
  <c r="AI118" i="11" s="1"/>
  <c r="AH117" i="11" l="1"/>
  <c r="AG118" i="11"/>
  <c r="AK118" i="11"/>
  <c r="AF117" i="11"/>
  <c r="AJ117" i="11"/>
  <c r="AI117" i="11" s="1"/>
  <c r="AK117" i="11" s="1"/>
  <c r="AG117" i="11" l="1"/>
  <c r="AF116" i="11"/>
  <c r="AJ116" i="11"/>
  <c r="AH116" i="11" l="1"/>
  <c r="AG116" i="11" s="1"/>
  <c r="AH115" i="11"/>
  <c r="AF115" i="11"/>
  <c r="AJ115" i="11"/>
  <c r="AI115" i="11" s="1"/>
  <c r="AK115" i="11" s="1"/>
  <c r="AI116" i="11"/>
  <c r="AK116" i="11" s="1"/>
  <c r="AH114" i="11" l="1"/>
  <c r="AG115" i="11"/>
  <c r="AF114" i="11"/>
  <c r="AJ114" i="11"/>
  <c r="AI114" i="11" s="1"/>
  <c r="AH113" i="11" l="1"/>
  <c r="AG114" i="11"/>
  <c r="AF113" i="11"/>
  <c r="AJ113" i="11"/>
  <c r="AI113" i="11" s="1"/>
  <c r="AK113" i="11" s="1"/>
  <c r="AK114" i="11"/>
  <c r="AH112" i="11" l="1"/>
  <c r="AF112" i="11"/>
  <c r="AJ112" i="11"/>
  <c r="AI112" i="11" s="1"/>
  <c r="AG113" i="11"/>
  <c r="AG112" i="11" l="1"/>
  <c r="AK112" i="11"/>
  <c r="AH111" i="11"/>
  <c r="AF111" i="11"/>
  <c r="AJ111" i="11"/>
  <c r="AI111" i="11" s="1"/>
  <c r="AK111" i="11" s="1"/>
  <c r="AH110" i="11" l="1"/>
  <c r="AG111" i="11"/>
  <c r="AF110" i="11"/>
  <c r="AJ110" i="11"/>
  <c r="AI110" i="11" s="1"/>
  <c r="AG110" i="11" l="1"/>
  <c r="AK110" i="11"/>
  <c r="AH109" i="11"/>
  <c r="AF109" i="11"/>
  <c r="AJ109" i="11"/>
  <c r="AI109" i="11" s="1"/>
  <c r="AK109" i="11" s="1"/>
  <c r="AF108" i="11" l="1"/>
  <c r="AJ108" i="11"/>
  <c r="AI108" i="11" s="1"/>
  <c r="AG109" i="11"/>
  <c r="AH108" i="11" l="1"/>
  <c r="AG108" i="11" s="1"/>
  <c r="AK108" i="11"/>
  <c r="AH107" i="11"/>
  <c r="AF107" i="11"/>
  <c r="AJ107" i="11"/>
  <c r="AI107" i="11" s="1"/>
  <c r="AK107" i="11" s="1"/>
  <c r="AG107" i="11" l="1"/>
  <c r="AF106" i="11"/>
  <c r="AJ106" i="11"/>
  <c r="AH106" i="11"/>
  <c r="AH105" i="11" l="1"/>
  <c r="AI106" i="11"/>
  <c r="AK106" i="11" s="1"/>
  <c r="AF105" i="11"/>
  <c r="AJ105" i="11"/>
  <c r="AI105" i="11" s="1"/>
  <c r="AK105" i="11" s="1"/>
  <c r="AG106" i="11"/>
  <c r="AG105" i="11" l="1"/>
  <c r="AF104" i="11"/>
  <c r="AJ104" i="11"/>
  <c r="AH104" i="11" l="1"/>
  <c r="AG104" i="11" s="1"/>
  <c r="AH103" i="11"/>
  <c r="AF103" i="11"/>
  <c r="AJ103" i="11"/>
  <c r="AI103" i="11" s="1"/>
  <c r="AK103" i="11" s="1"/>
  <c r="AI104" i="11"/>
  <c r="AK104" i="11" s="1"/>
  <c r="AH102" i="11" l="1"/>
  <c r="AG103" i="11"/>
  <c r="AF102" i="11"/>
  <c r="AJ102" i="11"/>
  <c r="AI102" i="11" s="1"/>
  <c r="AH101" i="11" l="1"/>
  <c r="AG102" i="11"/>
  <c r="AK102" i="11"/>
  <c r="AF101" i="11"/>
  <c r="AJ101" i="11"/>
  <c r="AI101" i="11" s="1"/>
  <c r="AK101" i="11" s="1"/>
  <c r="AG101" i="11" l="1"/>
  <c r="AJ100" i="11"/>
  <c r="AI100" i="11" s="1"/>
  <c r="AF100" i="11"/>
  <c r="AH100" i="11" l="1"/>
  <c r="AG100" i="11" s="1"/>
  <c r="AK100" i="11"/>
  <c r="AH99" i="11"/>
  <c r="AF99" i="11"/>
  <c r="AJ99" i="11"/>
  <c r="AI99" i="11" s="1"/>
  <c r="AK99" i="11" s="1"/>
  <c r="AH98" i="11" l="1"/>
  <c r="AG99" i="11"/>
  <c r="AF98" i="11"/>
  <c r="AJ98" i="11"/>
  <c r="AI98" i="11" s="1"/>
  <c r="AH97" i="11" l="1"/>
  <c r="AG98" i="11"/>
  <c r="AF97" i="11"/>
  <c r="AJ97" i="11"/>
  <c r="AI97" i="11" s="1"/>
  <c r="AK97" i="11" s="1"/>
  <c r="AK98" i="11"/>
  <c r="AH96" i="11" l="1"/>
  <c r="AF96" i="11"/>
  <c r="AJ96" i="11"/>
  <c r="AI96" i="11" s="1"/>
  <c r="AG97" i="11"/>
  <c r="AG96" i="11" l="1"/>
  <c r="AK96" i="11"/>
  <c r="AH95" i="11"/>
  <c r="AF95" i="11"/>
  <c r="AJ95" i="11"/>
  <c r="AI95" i="11" s="1"/>
  <c r="AK95" i="11" s="1"/>
  <c r="AH94" i="11" l="1"/>
  <c r="AG95" i="11"/>
  <c r="AF94" i="11"/>
  <c r="AJ94" i="11"/>
  <c r="AH93" i="11" l="1"/>
  <c r="AF93" i="11"/>
  <c r="AJ93" i="11"/>
  <c r="AI93" i="11" s="1"/>
  <c r="AK93" i="11" s="1"/>
  <c r="AI94" i="11"/>
  <c r="AK94" i="11" s="1"/>
  <c r="AG94" i="11"/>
  <c r="AH92" i="11" l="1"/>
  <c r="AJ92" i="11"/>
  <c r="AI92" i="11" s="1"/>
  <c r="AF92" i="11"/>
  <c r="AG93" i="11"/>
  <c r="AG92" i="11" l="1"/>
  <c r="AK92" i="11"/>
  <c r="AH91" i="11"/>
  <c r="AF91" i="11"/>
  <c r="AJ91" i="11"/>
  <c r="AI91" i="11" s="1"/>
  <c r="AK91" i="11" s="1"/>
  <c r="AH90" i="11" l="1"/>
  <c r="AG91" i="11"/>
  <c r="AF90" i="11"/>
  <c r="AJ90" i="11"/>
  <c r="AI90" i="11" s="1"/>
  <c r="AH89" i="11" l="1"/>
  <c r="AG90" i="11"/>
  <c r="AJ89" i="11"/>
  <c r="AI89" i="11" s="1"/>
  <c r="AK89" i="11" s="1"/>
  <c r="AF89" i="11"/>
  <c r="AK90" i="11"/>
  <c r="AG89" i="11" l="1"/>
  <c r="AF88" i="11"/>
  <c r="AJ88" i="11"/>
  <c r="AI88" i="11" s="1"/>
  <c r="AH88" i="11" l="1"/>
  <c r="AG88" i="11" s="1"/>
  <c r="AK88" i="11"/>
  <c r="AH87" i="11"/>
  <c r="AF87" i="11"/>
  <c r="AJ87" i="11"/>
  <c r="AI87" i="11" s="1"/>
  <c r="AK87" i="11" s="1"/>
  <c r="AH86" i="11" l="1"/>
  <c r="AG87" i="11"/>
  <c r="AF86" i="11"/>
  <c r="AJ86" i="11"/>
  <c r="AI86" i="11" s="1"/>
  <c r="AG86" i="11" l="1"/>
  <c r="AK86" i="11"/>
  <c r="AH85" i="11"/>
  <c r="AI85" i="11"/>
  <c r="AK85" i="11" s="1"/>
  <c r="AF85" i="11"/>
  <c r="AJ85" i="11"/>
  <c r="AG85" i="11" l="1"/>
  <c r="AF84" i="11"/>
  <c r="AJ84" i="11"/>
  <c r="AI84" i="11" s="1"/>
  <c r="AH84" i="11" l="1"/>
  <c r="AG84" i="11" s="1"/>
  <c r="AK84" i="11"/>
  <c r="AH83" i="11"/>
  <c r="AF83" i="11"/>
  <c r="AJ83" i="11"/>
  <c r="AI83" i="11" s="1"/>
  <c r="AK83" i="11" s="1"/>
  <c r="AH82" i="11" l="1"/>
  <c r="AG83" i="11"/>
  <c r="AF82" i="11"/>
  <c r="AJ82" i="11"/>
  <c r="AI82" i="11" s="1"/>
  <c r="AH81" i="11" l="1"/>
  <c r="AG82" i="11"/>
  <c r="AF81" i="11"/>
  <c r="AJ81" i="11"/>
  <c r="AI81" i="11" s="1"/>
  <c r="AK81" i="11" s="1"/>
  <c r="AK82" i="11"/>
  <c r="AH80" i="11" l="1"/>
  <c r="AF80" i="11"/>
  <c r="AJ80" i="11"/>
  <c r="AI80" i="11" s="1"/>
  <c r="AG81" i="11"/>
  <c r="AG80" i="11" l="1"/>
  <c r="AK80" i="11"/>
  <c r="AH79" i="11"/>
  <c r="AF79" i="11"/>
  <c r="AJ79" i="11"/>
  <c r="AI79" i="11" s="1"/>
  <c r="AK79" i="11" s="1"/>
  <c r="AH78" i="11" l="1"/>
  <c r="AG79" i="11"/>
  <c r="AF78" i="11"/>
  <c r="AJ78" i="11"/>
  <c r="AH77" i="11" l="1"/>
  <c r="AF77" i="11"/>
  <c r="AJ77" i="11"/>
  <c r="AI77" i="11" s="1"/>
  <c r="AK77" i="11" s="1"/>
  <c r="AI78" i="11"/>
  <c r="AK78" i="11" s="1"/>
  <c r="AG78" i="11"/>
  <c r="AH76" i="11" l="1"/>
  <c r="AF76" i="11"/>
  <c r="AJ76" i="11"/>
  <c r="AI76" i="11" s="1"/>
  <c r="AG77" i="11"/>
  <c r="AG76" i="11" l="1"/>
  <c r="AK76" i="11"/>
  <c r="AH75" i="11"/>
  <c r="AF75" i="11"/>
  <c r="AJ75" i="11"/>
  <c r="AI75" i="11" s="1"/>
  <c r="AK75" i="11" s="1"/>
  <c r="AG75" i="11" l="1"/>
  <c r="AF74" i="11"/>
  <c r="AJ74" i="11"/>
  <c r="AH74" i="11"/>
  <c r="AH73" i="11" l="1"/>
  <c r="AI74" i="11"/>
  <c r="AK74" i="11" s="1"/>
  <c r="AF73" i="11"/>
  <c r="AJ73" i="11"/>
  <c r="AI73" i="11" s="1"/>
  <c r="AK73" i="11" s="1"/>
  <c r="AG74" i="11"/>
  <c r="AG73" i="11" l="1"/>
  <c r="AF72" i="11"/>
  <c r="AJ72" i="11"/>
  <c r="AH72" i="11" l="1"/>
  <c r="AG72" i="11" s="1"/>
  <c r="AH71" i="11"/>
  <c r="AF71" i="11"/>
  <c r="AJ71" i="11"/>
  <c r="AI71" i="11" s="1"/>
  <c r="AK71" i="11" s="1"/>
  <c r="AI72" i="11"/>
  <c r="AK72" i="11" s="1"/>
  <c r="AH70" i="11" l="1"/>
  <c r="AG71" i="11"/>
  <c r="AF70" i="11"/>
  <c r="AJ70" i="11"/>
  <c r="AI70" i="11" s="1"/>
  <c r="AH69" i="11" l="1"/>
  <c r="AG70" i="11"/>
  <c r="AK70" i="11"/>
  <c r="AF69" i="11"/>
  <c r="AJ69" i="11"/>
  <c r="AI69" i="11" s="1"/>
  <c r="AK69" i="11" s="1"/>
  <c r="AH68" i="11" l="1"/>
  <c r="AJ68" i="11"/>
  <c r="AI68" i="11" s="1"/>
  <c r="AF68" i="11"/>
  <c r="AG69" i="11"/>
  <c r="AG68" i="11" l="1"/>
  <c r="AK68" i="11"/>
  <c r="AH67" i="11"/>
  <c r="AF67" i="11"/>
  <c r="AJ67" i="11"/>
  <c r="AI67" i="11" s="1"/>
  <c r="AK67" i="11" s="1"/>
  <c r="AH66" i="11" l="1"/>
  <c r="AG67" i="11"/>
  <c r="AF66" i="11"/>
  <c r="AJ66" i="11"/>
  <c r="AI66" i="11" s="1"/>
  <c r="AG66" i="11" l="1"/>
  <c r="AH65" i="11"/>
  <c r="AF65" i="11"/>
  <c r="AJ65" i="11"/>
  <c r="AI65" i="11" s="1"/>
  <c r="AK65" i="11" s="1"/>
  <c r="AK66" i="11"/>
  <c r="AH64" i="11" l="1"/>
  <c r="AF64" i="11"/>
  <c r="AJ64" i="11"/>
  <c r="AI64" i="11" s="1"/>
  <c r="AG65" i="11"/>
  <c r="AG64" i="11" l="1"/>
  <c r="AK64" i="11"/>
  <c r="AH63" i="11"/>
  <c r="AJ63" i="11"/>
  <c r="AI63" i="11" s="1"/>
  <c r="AK63" i="11" s="1"/>
  <c r="AF63" i="11"/>
  <c r="AG63" i="11" l="1"/>
  <c r="AH62" i="11"/>
  <c r="AF62" i="11"/>
  <c r="AJ62" i="11"/>
  <c r="AI62" i="11" s="1"/>
  <c r="AG62" i="11" l="1"/>
  <c r="AK62" i="11"/>
  <c r="AH61" i="11"/>
  <c r="AF61" i="11"/>
  <c r="AJ61" i="11"/>
  <c r="AI61" i="11" s="1"/>
  <c r="AK61" i="11" s="1"/>
  <c r="AG61" i="11" l="1"/>
  <c r="AF60" i="11"/>
  <c r="AJ60" i="11"/>
  <c r="AI60" i="11" s="1"/>
  <c r="AH60" i="11" l="1"/>
  <c r="AG60" i="11" s="1"/>
  <c r="AK60" i="11"/>
  <c r="AH59" i="11"/>
  <c r="AF59" i="11"/>
  <c r="AJ59" i="11"/>
  <c r="AI59" i="11" s="1"/>
  <c r="AK59" i="11" s="1"/>
  <c r="AG59" i="11" l="1"/>
  <c r="AF58" i="11"/>
  <c r="AJ58" i="11"/>
  <c r="AI58" i="11" s="1"/>
  <c r="AH58" i="11" l="1"/>
  <c r="AH57" i="11"/>
  <c r="AF57" i="11"/>
  <c r="AJ57" i="11"/>
  <c r="AI57" i="11" s="1"/>
  <c r="AK57" i="11" s="1"/>
  <c r="AG58" i="11"/>
  <c r="AK58" i="11"/>
  <c r="AH56" i="11" l="1"/>
  <c r="AF56" i="11"/>
  <c r="AJ56" i="11"/>
  <c r="AI56" i="11" s="1"/>
  <c r="AG57" i="11"/>
  <c r="AG56" i="11" l="1"/>
  <c r="AK56" i="11"/>
  <c r="AH55" i="11"/>
  <c r="AF55" i="11"/>
  <c r="AJ55" i="11"/>
  <c r="AI55" i="11" s="1"/>
  <c r="AK55" i="11" s="1"/>
  <c r="AH54" i="11" l="1"/>
  <c r="AG55" i="11"/>
  <c r="AF54" i="11"/>
  <c r="AJ54" i="11"/>
  <c r="AH53" i="11" l="1"/>
  <c r="AF53" i="11"/>
  <c r="AJ53" i="11"/>
  <c r="AI53" i="11" s="1"/>
  <c r="AK53" i="11" s="1"/>
  <c r="AI54" i="11"/>
  <c r="AK54" i="11" s="1"/>
  <c r="AG54" i="11"/>
  <c r="AG53" i="11" l="1"/>
  <c r="AF52" i="11"/>
  <c r="AJ52" i="11"/>
  <c r="AI52" i="11" s="1"/>
  <c r="AH52" i="11" l="1"/>
  <c r="AG52" i="11" s="1"/>
  <c r="AK52" i="11"/>
  <c r="AH51" i="11"/>
  <c r="AF51" i="11"/>
  <c r="AJ51" i="11"/>
  <c r="AI51" i="11" s="1"/>
  <c r="AK51" i="11" s="1"/>
  <c r="AH50" i="11" l="1"/>
  <c r="AG51" i="11"/>
  <c r="AF50" i="11"/>
  <c r="AJ50" i="11"/>
  <c r="AI50" i="11" l="1"/>
  <c r="AK50" i="11" s="1"/>
  <c r="AF49" i="11"/>
  <c r="AJ49" i="11"/>
  <c r="AI49" i="11" s="1"/>
  <c r="AK49" i="11" s="1"/>
  <c r="AG50" i="11"/>
  <c r="AH49" i="11" l="1"/>
  <c r="AG49" i="11" s="1"/>
  <c r="AF48" i="11"/>
  <c r="AJ48" i="11"/>
  <c r="AH48" i="11" l="1"/>
  <c r="AH47" i="11"/>
  <c r="AG48" i="11"/>
  <c r="AF47" i="11"/>
  <c r="AJ47" i="11"/>
  <c r="AI47" i="11" s="1"/>
  <c r="AK47" i="11" s="1"/>
  <c r="AI48" i="11"/>
  <c r="AK48" i="11" s="1"/>
  <c r="AG47" i="11" l="1"/>
  <c r="AF46" i="11"/>
  <c r="AJ46" i="11"/>
  <c r="AH46" i="11" l="1"/>
  <c r="AH45" i="11"/>
  <c r="AF45" i="11"/>
  <c r="AJ45" i="11"/>
  <c r="AI45" i="11" s="1"/>
  <c r="AK45" i="11" s="1"/>
  <c r="AG46" i="11"/>
  <c r="AI46" i="11"/>
  <c r="AK46" i="11" s="1"/>
  <c r="AH44" i="11" l="1"/>
  <c r="AF44" i="11"/>
  <c r="AJ44" i="11"/>
  <c r="AI44" i="11" s="1"/>
  <c r="AG45" i="11"/>
  <c r="AG44" i="11" l="1"/>
  <c r="AK44" i="11"/>
  <c r="AH43" i="11"/>
  <c r="AF43" i="11"/>
  <c r="AJ43" i="11"/>
  <c r="AI43" i="11" s="1"/>
  <c r="AK43" i="11" s="1"/>
  <c r="AG43" i="11" l="1"/>
  <c r="AF42" i="11"/>
  <c r="AJ42" i="11"/>
  <c r="AH42" i="11"/>
  <c r="AG42" i="11" l="1"/>
  <c r="AH41" i="11"/>
  <c r="AF41" i="11"/>
  <c r="AJ41" i="11"/>
  <c r="AI41" i="11" s="1"/>
  <c r="AK41" i="11" s="1"/>
  <c r="AI42" i="11"/>
  <c r="AK42" i="11" s="1"/>
  <c r="AH40" i="11" l="1"/>
  <c r="AG41" i="11"/>
  <c r="AF40" i="11"/>
  <c r="AJ40" i="11"/>
  <c r="AG40" i="11" l="1"/>
  <c r="AF39" i="11"/>
  <c r="AJ39" i="11"/>
  <c r="AI39" i="11" s="1"/>
  <c r="AK39" i="11" s="1"/>
  <c r="AI40" i="11"/>
  <c r="AK40" i="11" s="1"/>
  <c r="AH38" i="11" l="1"/>
  <c r="AH39" i="11"/>
  <c r="AG39" i="11" s="1"/>
  <c r="AF38" i="11"/>
  <c r="AJ38" i="11"/>
  <c r="AH37" i="11" l="1"/>
  <c r="AF37" i="11"/>
  <c r="AJ37" i="11"/>
  <c r="AI37" i="11" s="1"/>
  <c r="AK37" i="11" s="1"/>
  <c r="AI38" i="11"/>
  <c r="AK38" i="11" s="1"/>
  <c r="AG38" i="11"/>
  <c r="AG37" i="11" l="1"/>
  <c r="AH36" i="11"/>
  <c r="AJ36" i="11"/>
  <c r="AI36" i="11" s="1"/>
  <c r="AF36" i="11"/>
  <c r="AG36" i="11" l="1"/>
  <c r="AK36" i="11"/>
  <c r="AH35" i="11"/>
  <c r="AF35" i="11"/>
  <c r="AJ35" i="11"/>
  <c r="AI35" i="11" s="1"/>
  <c r="AK35" i="11" s="1"/>
  <c r="AG35" i="11" l="1"/>
  <c r="AF34" i="11"/>
  <c r="AJ34" i="11"/>
  <c r="AI34" i="11" s="1"/>
  <c r="AH34" i="11"/>
  <c r="AH33" i="11" l="1"/>
  <c r="AJ33" i="11"/>
  <c r="AI33" i="11" s="1"/>
  <c r="AK33" i="11" s="1"/>
  <c r="AF33" i="11"/>
  <c r="AG34" i="11"/>
  <c r="AK34" i="11"/>
  <c r="AH32" i="11" l="1"/>
  <c r="AF32" i="11"/>
  <c r="AJ32" i="11"/>
  <c r="AI32" i="11" s="1"/>
  <c r="AG33" i="11"/>
  <c r="AG32" i="11" l="1"/>
  <c r="AK32" i="11"/>
  <c r="AH31" i="11"/>
  <c r="AF31" i="11"/>
  <c r="AJ31" i="11"/>
  <c r="AI31" i="11" s="1"/>
  <c r="AK31" i="11" s="1"/>
  <c r="AG31" i="11" l="1"/>
  <c r="AH30" i="11"/>
  <c r="AF30" i="11"/>
  <c r="AJ30" i="11"/>
  <c r="AH29" i="11" l="1"/>
  <c r="AF29" i="11"/>
  <c r="AJ29" i="11"/>
  <c r="AI29" i="11" s="1"/>
  <c r="AK29" i="11" s="1"/>
  <c r="AG30" i="11"/>
  <c r="AI30" i="11"/>
  <c r="AK30" i="11" s="1"/>
  <c r="AG29" i="11" l="1"/>
  <c r="AH28" i="11"/>
  <c r="AF28" i="11"/>
  <c r="AJ28" i="11"/>
  <c r="AG28" i="11" l="1"/>
  <c r="AH27" i="11"/>
  <c r="AF27" i="11"/>
  <c r="AJ27" i="11"/>
  <c r="AI27" i="11" s="1"/>
  <c r="AK27" i="11" s="1"/>
  <c r="AI28" i="11"/>
  <c r="AK28" i="11" s="1"/>
  <c r="AG27" i="11" l="1"/>
  <c r="AF26" i="11"/>
  <c r="AJ26" i="11"/>
  <c r="AH26" i="11" l="1"/>
  <c r="AI26" i="11"/>
  <c r="AK26" i="11" s="1"/>
  <c r="AF25" i="11"/>
  <c r="AJ25" i="11"/>
  <c r="AI25" i="11" s="1"/>
  <c r="AK25" i="11" s="1"/>
  <c r="AG26" i="11"/>
  <c r="AH25" i="11" l="1"/>
  <c r="AG25" i="11" s="1"/>
  <c r="AF23" i="11"/>
  <c r="AJ23" i="11"/>
  <c r="AI23" i="11" s="1"/>
  <c r="AK23" i="11" s="1"/>
  <c r="AH23" i="11"/>
  <c r="AG23" i="11" l="1"/>
  <c r="AF22" i="11"/>
  <c r="AH24" i="11"/>
  <c r="AJ22" i="11"/>
  <c r="AH22" i="11"/>
  <c r="AF24" i="11"/>
  <c r="AJ24" i="11"/>
  <c r="AG22" i="11" l="1"/>
  <c r="AJ21" i="11"/>
  <c r="AI21" i="11" s="1"/>
  <c r="AF21" i="11"/>
  <c r="AH21" i="11"/>
  <c r="AI24" i="11"/>
  <c r="AK24" i="11" s="1"/>
  <c r="AI22" i="11"/>
  <c r="AK22" i="11" s="1"/>
  <c r="AG24" i="11"/>
  <c r="AG21" i="11" l="1"/>
  <c r="AF20" i="11"/>
  <c r="AH20" i="11"/>
  <c r="AG20" i="11" s="1"/>
  <c r="AJ20" i="11"/>
  <c r="AK21" i="11"/>
  <c r="AI20" i="11" l="1"/>
  <c r="AK20" i="11" s="1"/>
</calcChain>
</file>

<file path=xl/sharedStrings.xml><?xml version="1.0" encoding="utf-8"?>
<sst xmlns="http://schemas.openxmlformats.org/spreadsheetml/2006/main" count="694" uniqueCount="370">
  <si>
    <t>*Ð²Þì²ðÎ</t>
  </si>
  <si>
    <t>հազ. դրամ</t>
  </si>
  <si>
    <t>òàôò²ÜÆÞÜºðÀ</t>
  </si>
  <si>
    <t>â³÷Ç ÙÇ³íáñÁ</t>
  </si>
  <si>
    <t>2020 թ. փաստացի կատարողական (պետական բյուջե)</t>
  </si>
  <si>
    <t>2020թ. փաստացի կատարողական (այլ աղբյուրներ)</t>
  </si>
  <si>
    <t>2021 թ. փաստացի կատարողական (պետական բյուջե)</t>
  </si>
  <si>
    <t>2021 թ. փաստացի կատարողական (այլ աղբյուրներ)</t>
  </si>
  <si>
    <t>2022 թ. հաստատված պետական  բյուջե</t>
  </si>
  <si>
    <t>2022 թ. հաստատված (այլ աղբյուրներ)</t>
  </si>
  <si>
    <t>2022-2024 թթ ՄԺԾԾ հաստատված</t>
  </si>
  <si>
    <t>2023-2025թթ ՄԺԾԾ (հայտ-տեղեկատվություն) չափաքանակ</t>
  </si>
  <si>
    <t>2023-2025թթ ՄԺԾԾ  չափաքանակ</t>
  </si>
  <si>
    <t>փոփոխություններ բազային բյուջեում</t>
  </si>
  <si>
    <t>2023 ØÄÌÌ Ð²Úî ծրագրվող տարվա բազային բյուջե***</t>
  </si>
  <si>
    <t>2023 ØÄÌÌ Ð²Úî (այլ աղբյուրներից)</t>
  </si>
  <si>
    <t>2024 ØÄÌÌ Ð²Úî ծրագրվող տարվա բազային բյուջե***</t>
  </si>
  <si>
    <t>2024 ØÄÌÌ Ð²Úî (այլ աղբյուրներից)</t>
  </si>
  <si>
    <t>2025 ØÄÌÌ Ð²Úî ծրագրվող տարվա բազային բյուջե***</t>
  </si>
  <si>
    <t>2025 ØÄÌÌ Ð²Úî (այլ աղբյուրներից)</t>
  </si>
  <si>
    <t>2023-2025 ØÄÌÌ  (նախագիծ-հաստատված) ծրագրվող տարվա բազային բյուջե***</t>
  </si>
  <si>
    <t>1-ÇÝ »é³ÙëÛ³Ï</t>
  </si>
  <si>
    <t>2-ñ¹ »é³ÙëÛ³Ï</t>
  </si>
  <si>
    <t>1-ÇÝ ÏÇë³ÙÛ³Ï</t>
  </si>
  <si>
    <t>3-ñ¹ »é³ÙëÛ³Ï</t>
  </si>
  <si>
    <t>9-Á ³ÙÇë</t>
  </si>
  <si>
    <t>4-ñ¹ »é³ÙëÛ³Ï</t>
  </si>
  <si>
    <t>2023 բյուջետային Ð²Úî (այլ աղբյուրներից)</t>
  </si>
  <si>
    <t>Ամփոփ</t>
  </si>
  <si>
    <t>Ըստ առանձին ՊՈԱԿ-ների ("Նորք" հիմնադրամի և Ազգային ինստիտուտի դեպքում` ըստ առանձին բաղադրիչների)</t>
  </si>
  <si>
    <t>Լրացնել ըստ տնտեսագիտական դասակարգման հոդվածների հաշվարկման համար հիմք հանդիսացող գործոնների (քանակ, գին և այլն) իրավական կամ այլ հիմնավորումները</t>
  </si>
  <si>
    <t>1 կիսամյակ</t>
  </si>
  <si>
    <t>2 կիսամյակ</t>
  </si>
  <si>
    <t>տարեկան</t>
  </si>
  <si>
    <t>Ð³Ù³ñ</t>
  </si>
  <si>
    <t>Ðá¹í³ÍÇ ³Ýí³ÝáõÙ</t>
  </si>
  <si>
    <t>ÐÇÙÝ³ñÏÝ»ñÇ ÃÇíÁ</t>
  </si>
  <si>
    <t>ÙÇ³íáñ</t>
  </si>
  <si>
    <t>մարդ/օրերի թիվը</t>
  </si>
  <si>
    <t xml:space="preserve"> Շահառուների միջին տարեկան թիվը**</t>
  </si>
  <si>
    <t>Ù³ñ¹</t>
  </si>
  <si>
    <t>ԱßË. ÙÇç. ï³ñ.Ãí³ù, ÝáõÛÝ ÃíáõÙ</t>
  </si>
  <si>
    <t>միավոր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</si>
  <si>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</si>
  <si>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</si>
  <si>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</si>
  <si>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</si>
  <si>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</si>
  <si>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</si>
  <si>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r>
      <t xml:space="preserve"> այլ (փորձագետներ և այլն</t>
    </r>
    <r>
      <rPr>
        <sz val="8"/>
        <rFont val="Times Armenian"/>
        <family val="1"/>
      </rPr>
      <t>) ստացողների  մասով</t>
    </r>
  </si>
  <si>
    <t>վերապատրաստվողների գծով</t>
  </si>
  <si>
    <t>ÀÜ¸²ØºÜÀ Ì²Êêºð</t>
  </si>
  <si>
    <t>Ñ³½.¹ñ.</t>
  </si>
  <si>
    <t>ÀÜÂ²òÆÎ Ì²Êêºð</t>
  </si>
  <si>
    <t>²ÞÊ²î²ÜøÆ ì²ðÒ²îðàôÂÚàôÜ</t>
  </si>
  <si>
    <t>¸ñ³Ùáí í×³ñíáÕ ³ßË³ï³í³ñÓ»ñ ¨ Ñ³í»É³í×³ñÝ»ñ</t>
  </si>
  <si>
    <t xml:space="preserve">Ù»Ï ³ßË³ïáÕÇ ÙÇçÇÝ ³Ùë³Ï³Ý ³ßË³ï³í³ñÓÁ </t>
  </si>
  <si>
    <t xml:space="preserve"> ²ßË³ïáÕÝ»ñÇ ³ßË³ï³í³ñÓ»ñ ¨ Ñ³í»É³í×³ñÝ»ñ, ներառյալ եկամտային հարկը</t>
  </si>
  <si>
    <t xml:space="preserve"> որից` 1.15/սկսած 01.07.2015թ. 1.2/ գործակցով հաշվարկից ավել ստացողներ</t>
  </si>
  <si>
    <r>
      <t xml:space="preserve"> այլ (կամ փորձագետներ և այլն</t>
    </r>
    <r>
      <rPr>
        <sz val="8"/>
        <rFont val="Times Armenian"/>
        <family val="1"/>
      </rPr>
      <t>) ստացողների  մասով</t>
    </r>
  </si>
  <si>
    <t>- ä³ñ·¨³ïñáõÙÝ»ñ, ¹ñ³Ù³Ï³Ý Ëñ³ËáõëáõÙÝ»ñ ¨ Ñ³ïáõÏ í×³ñÝ»ñ</t>
  </si>
  <si>
    <t>- ø³Õ³ù³óÇ³Ï³Ý, ¹³ï³Ï³Ý ¨ å»ï³Ï³Ý ³ÛÉ Í³é³ÛáÕÝ»ñÇ å³ñ·¨³ïñáõÙ</t>
  </si>
  <si>
    <t xml:space="preserve"> - ÐÐ ýÇÝ³ÝëÝ»ñÇ ¨ ¿ÏáÝáÙÇÏ³ÛÇ Ý³Ë³ñ³ñáõÃÛ³Ý, Ñ³ñÏ³ÛÇÝ ¨ Ù³ùë³ÛÇÝ Ù³ñÙÇÝÝ»ñÇ ³ßË³ïáÕÝ»ñÇ å³ñ·¨³ïñáõÙ`§ÐÐ µÛáõç»ï³ÛÇÝ Ñ³Ù³Ï³ñ·Ç Ù³ëÇÝ¦ ûñ»ÝùÇ Ñ³Ù³Ó³ÛÝ</t>
  </si>
  <si>
    <t>- ²ÛÉ í³ñÓ³ïñáõÃÛáõÝÝ»ñ</t>
  </si>
  <si>
    <t>´Ý»Õ»Ý ³ßË³ï³í³ñÓ»ñ ¨ Ñ³í»É³í×³ñÝ»ñ</t>
  </si>
  <si>
    <t>- ´Ý»Õ»Ý ³ßË³ï³í³ñÓ»ñ ¨ Ñ³í»É³í×³ñÝ»ñ</t>
  </si>
  <si>
    <t xml:space="preserve">ö³ëï³óÇ ëáóÇ³É³Ï³Ý ³å³ÑáíáõÃÛ³Ý í×³ñÝ»ñ </t>
  </si>
  <si>
    <t xml:space="preserve"> êáóÇ³É³ÏÝ ³å³ÑáíáõÃÛ³Ý í×³ñÝ»ñ </t>
  </si>
  <si>
    <t>Ì²è²ÚàôÂÚàôÜÜºðÆ ºì ²äð²ÜøÜºðÆ Òºèø´ºðàôØ</t>
  </si>
  <si>
    <t>Þ³ñáõÝ³Ï³Ï³Ý Í³Ëë»ñ</t>
  </si>
  <si>
    <t>- ¶áñÍ³éÝ³Ï³Ý ¨ µ³ÝÏ³ÛÇÝ Í³é³ÛáõÃÛáõÝÝ»ñÇ Í³Ëë»ñ</t>
  </si>
  <si>
    <t xml:space="preserve"> - ¾Ý»ñ·»ïÇÏ Í³é³ÛáõÃÛáõÝÝ»ñ, ÝáõÛÝ ÃíáõÙ</t>
  </si>
  <si>
    <t xml:space="preserve"> ¿É»Ïïñ³¿Ý»ñ·Ç³ÛÇ Í³ËëÁ</t>
  </si>
  <si>
    <t xml:space="preserve"> -ß»Ýù»ñÇ Éáõë³íáñíáÕ Ù³Ï»ñ»ëÁ</t>
  </si>
  <si>
    <t>ù³é.Ù.</t>
  </si>
  <si>
    <t xml:space="preserve"> -¿É.ë³ñù³íáñáõÙÝ»ñÇ ÃÇíÁ,³Û¹ ÃíáõÙ</t>
  </si>
  <si>
    <t>ÙÇ³í.</t>
  </si>
  <si>
    <t>Ñ³Ù³ñ·ÇãÝ»ñ</t>
  </si>
  <si>
    <t xml:space="preserve"> - ¿É.ë³ñù³íáñáõÙÝ»ñÇ Ñ½áñáõÃÛáõÝÁ</t>
  </si>
  <si>
    <t>Ïíï.</t>
  </si>
  <si>
    <t xml:space="preserve"> -û·ï³·áñÍí³Í ¿É.¿Ý»ñ·Ç³ÛÇ ã³÷³ù³Ý³ÏÁ</t>
  </si>
  <si>
    <t>Ïíï/Å.</t>
  </si>
  <si>
    <t xml:space="preserve"> - ¿Ý»ñ·»ïÇÏ Í³é³ÛáõÃÝáõÝÝ»ñáõÙ í³é»ÉÇùÇ ¨ ç»éáõóÙ³Ý Í³Ëë»ñ</t>
  </si>
  <si>
    <t>·³½Ç Í³í³ÉÁ</t>
  </si>
  <si>
    <t>Ëáñ.Ù.</t>
  </si>
  <si>
    <t xml:space="preserve">¹Ç½. í³é»ÉÇù Í³í³ÉÁ </t>
  </si>
  <si>
    <t>ÉÇïñ</t>
  </si>
  <si>
    <t>í»é»É³÷³ÛïÇ Í³í³ÉÁ</t>
  </si>
  <si>
    <t xml:space="preserve"> -ß»Ýù»ñÇ ï³ù³óíáÕ Ù³Ï»ñ»ëÁ,³Û¹ Ãí.</t>
  </si>
  <si>
    <t>ù³é.Ù</t>
  </si>
  <si>
    <t>ç»éáõóÙ³Ùµ</t>
  </si>
  <si>
    <t>í³é³ñ³ÝÝ»ñáí</t>
  </si>
  <si>
    <t>³ÛÉ »Õ³Ý³ÏÝ»ñáí</t>
  </si>
  <si>
    <t>í³é³ñ³ÝÝ»ñÇ ù³Ý³ÏÁ</t>
  </si>
  <si>
    <t>Ñ³ï.</t>
  </si>
  <si>
    <t>ÎáÙáõÝ³É Í³é³ÛáõÃÛáõÝÝ»ñ, ³Û¹ ÃíáõÙ</t>
  </si>
  <si>
    <t xml:space="preserve"> -çñÙáõÕ-ÏáÛáõÕáõó û·ïí»Éáõ í×³ñ</t>
  </si>
  <si>
    <t>û·ï³·áñÍíáÕ çñÇ ù³Ý³ÏÁ</t>
  </si>
  <si>
    <t>³ÛÉ ÏáÙáõÝ³É Í³Ëë»ñ</t>
  </si>
  <si>
    <t xml:space="preserve"> - Î³åÇ Í³é³ÛáõÃÛáõÝÝ»ñ, ³Û¹ ÃíáõÙ</t>
  </si>
  <si>
    <t>³µáÝ»Ýï³ÛÇÝ í×³ñ</t>
  </si>
  <si>
    <t>ñáå»³í×³ñÇ ·áõÙ³ñÁ</t>
  </si>
  <si>
    <t xml:space="preserve"> -ÙÇçù³Õ³ù³ÛÇÝ Ëáë³Ïó.·áõÙ³ñÁ</t>
  </si>
  <si>
    <t>µçç³ÛÇÝ Ñ»é³Ëáë³Ï³åÇ í×³ñ</t>
  </si>
  <si>
    <t xml:space="preserve">ÆÝï»ñÝ»ï </t>
  </si>
  <si>
    <t>Æñï»Ï</t>
  </si>
  <si>
    <t>÷áëï³ÛÇÝ Í³é³ÛáõÃÛáõÝÝ»ñÇ í×³ñ</t>
  </si>
  <si>
    <t>Ï³åÇ ³ÛÉ Í³é³ÛáõÃÛáõÝÝ»ñÇ Í³Ëë»ñ</t>
  </si>
  <si>
    <t xml:space="preserve"> -Ï³åÇ ÙÇ³í.ÃÇíÁ  </t>
  </si>
  <si>
    <t>- ²å³Ñáí³·ñ³Ï³Ý Í³Ëë»ñ</t>
  </si>
  <si>
    <t>- ¶áõÛùÇ ¨ ë³ñù³íáñáõÙÝ»ñÇ í³ñÓ³Ï³ÉáõÃÛáõÝ</t>
  </si>
  <si>
    <t>Ù»Ï ÙÇ³íáñÇ ÙÇçÇÝ ³ñÅ»ùÁ</t>
  </si>
  <si>
    <t xml:space="preserve"> ÙÇ³í.ÃÇíÁ  </t>
  </si>
  <si>
    <t>- ²ñï³·»ñ³ï»ëã³Ï³Ý Í³Ëë»ñ</t>
  </si>
  <si>
    <t>¶áñÍáõÕáõÙÝ»ñÇ ¨ ßñç³·³ÛáõÃÛáõÝÝ»ñÇ Í³Ëë»ñ</t>
  </si>
  <si>
    <t>- Ü»ñùÇÝ ·áñÍáõÕáõÙÝ»ñ</t>
  </si>
  <si>
    <t xml:space="preserve"> -·áñÍáõÕ.¨ Í³é.áõÕ¨áñáõÃ. ù³Ý³ÏÁ</t>
  </si>
  <si>
    <t>ÝáõÛÝÁ Ù»Ï ³ßË³ïáÕÇ Ñ³ßíáí</t>
  </si>
  <si>
    <t>- ²ñï³ë³ÑÙ³ÝÛ³Ý ·áñÍáõÕáõÙÝ»ñÇ ·Íáí Í³Ëë»ñ</t>
  </si>
  <si>
    <t>- ²ÛÉ ïñ³Ýëåáñï³ÛÇÝ Í³Ëë»ñ</t>
  </si>
  <si>
    <t>ä³ÛÙ³Ý³·ñ³ÛÇÝ ³ÛÉ Í³é³ÛáõÃÛáõÝÝ»ñÇ Ó»éùµ»ñáõÙ</t>
  </si>
  <si>
    <t>- ì³ñã³Ï³Ý Í³é³ÛáõÃÛáõÝÝ»ñ</t>
  </si>
  <si>
    <t>- Ð³Ù³Ï³ñ·ã³ÛÇÝ Í³é³ÛáõÃÛáõÝÝ»ñ</t>
  </si>
  <si>
    <t>å³Û³Ù³Ý³·ñÇ ù³Ý³ÏÁ</t>
  </si>
  <si>
    <t>Ñ³ï</t>
  </si>
  <si>
    <t>- ²ßË³ï³Ï³½ÙÇ Ù³ëÝ³·Çï³Ï³Ý ½³ñ·³óÙ³Ý Í³é³ÛáõÃÛáõÝÝ»ñ</t>
  </si>
  <si>
    <t>- î»Õ»Ï³ïí³Ï³Ý Í³é³ÛáõÃÛáõÝÝ»ñ</t>
  </si>
  <si>
    <t>- Î³é³í³ñã³Ï³Ý Í³é³ÛáõÃÛáõÝÝ»ñ</t>
  </si>
  <si>
    <t xml:space="preserve"> - Î»Ýó³Õ³ÛÇÝ ¨ Ñ³Ýñ³ÛÇÝ ëÝÝ¹Ç Í³é³ÛáõÃÛáõÝÝ»ñ</t>
  </si>
  <si>
    <t>- Ü»ñÏ³Û³óáõóã³Ï³Ý Í³Ëë»ñ</t>
  </si>
  <si>
    <t>- ÀÝ¹Ñ³Ýáõñ µÝáõÛÃÇ ³ÛÉ Í³é³ÛáõÃÛáõÝÝ»ñ</t>
  </si>
  <si>
    <t>²ÛÉ Ù³ëÝ³·Çï³Ï³Ý Í³é³ÛáõÃÛáõÝÝ»ñÇ Ó»éùµ»ñáõÙ</t>
  </si>
  <si>
    <t xml:space="preserve"> - Ø³ëÝ³·Çï³Ï³Ý Í³é³ÛáõÃÛáõÝÝ»ñ, ÝáõÛÝ ÃíáõÙ</t>
  </si>
  <si>
    <t>ÀÝÃ³óÇÏ Ýáñá·áõÙ ¨ å³Ñå³ÝáõÙ (Í³é³ÛáõÃÛáõÝÝ»ñ ¨ ÝÛáõÃ»ñ)</t>
  </si>
  <si>
    <t>- Þ»Ýù»ñÇ ¨ Ï³éáõÛóÝ»ñÇ ÁÝÃ³óÇÏ Ýáñá·áõÙ ¨ å³Ñå³ÝáõÙ</t>
  </si>
  <si>
    <t>- Ø»ù»Ý³Ý»ñÇ ¨ ë³ñù³íáñáõÙÝ»ñÇ ÁÝÃ³óÇÏ Ýáñá·áõÙ ¨ å³Ñå³ÝáõÙ</t>
  </si>
  <si>
    <t>ÜÛáõÃ»ñ (²åñ³ÝùÝ»ñ)</t>
  </si>
  <si>
    <t>- ¶ñ³ë»ÝÛ³Ï³ÛÇÝ ÝÛáõÃ»ñ ¨ Ñ³·áõëï, ³Û¹ ÃíáõÙ</t>
  </si>
  <si>
    <t>÷³÷áõÏ ·áõÛù</t>
  </si>
  <si>
    <t>- ¶ÛáõÕ³ïÝï»ë³Ï³Ý ³åñ³ÝùÝ»ñ</t>
  </si>
  <si>
    <t xml:space="preserve"> ì»ñ³å³ïñ³ëïÙ³Ý ¨ áõëáõóÙ³Ý ÝÛáõÃ»ñ (³ßË³ïáÕÝ»ñÇ ½³ñ·³óÙ³Ý)</t>
  </si>
  <si>
    <t xml:space="preserve"> -  îñ³Ýëåáñï³ÛÇÝ ÝÛáõÃ»ñ, ³Û¹ ÃíáõÙ</t>
  </si>
  <si>
    <t>µ»Ý½ÇÝ</t>
  </si>
  <si>
    <t>³íïáÙ»ù»Ý³Ý»ñÇ Ãí³ù³Ý³ÏÁ</t>
  </si>
  <si>
    <t>µ»Ý½ÇÝÇ Í³í³ÉÁ</t>
  </si>
  <si>
    <t>¹Ç½. í³é»ÉÇù</t>
  </si>
  <si>
    <t>¹Ç½. Í³é»ÉÇùÇ Í³í³ÉÁ</t>
  </si>
  <si>
    <t>·³½</t>
  </si>
  <si>
    <t>Ëáñ. Ù.</t>
  </si>
  <si>
    <t>- Þñç³Ï³ ÙÇç³í³ÛñÇ å³ßïå³ÝáõÃÛ³Ý ¨ ·Çï³Ï³Ý ÝÛáõÃ»ñ</t>
  </si>
  <si>
    <t>- ²éáÕç³å³Ñ³Ï³Ý ¨ É³µáñ³ïáñ ÝÛáõÃ»ñ</t>
  </si>
  <si>
    <t>Ù»Ï ÑÇí³Ý¹Ç /ËÝ³Ùí/ ÙÇçÇÝ ûñ. ¹»Õáñ³ÛùÇ Í³ËëÁ (¹ñ³Ù)</t>
  </si>
  <si>
    <t>¹ñ³Ù</t>
  </si>
  <si>
    <t>- Î»Ýó³Õ³ÛÇÝ ¨ Ñ³Ýñ³ÛÇÝ ëÝÝ¹Ç ÝÛáõÃ»ñ</t>
  </si>
  <si>
    <t>ÙÇ³ÛÝ ëÝÝ¹³ÙÃ»ñùÇ Í³ËëÁ</t>
  </si>
  <si>
    <t>Ù»Ï ËÝ³Ùí./ÑÇí³Ý¹Ç/ ÙÇçÇÝ ûñ. Í³ËëÁ (¹ñ³Ù)</t>
  </si>
  <si>
    <t>- Ð³ïáõÏ Ýå³ï³Ï³ÛÇÝ ³ÛÉ ÝÛáõÃ»ñ</t>
  </si>
  <si>
    <t>îàÎàê²ìÖ²ðÜºð</t>
  </si>
  <si>
    <t>- Ü»ñùÇÝ ïáÏáë³í×³ñÝ»ñ</t>
  </si>
  <si>
    <t>- Ü»ñùÇÝ ³ñÅ»ÃÕÃ»ñÇ ïáÏáë³í×³ñÝ»ñ</t>
  </si>
  <si>
    <t>- Ü»ñùÇÝ í³ñÏ»ñÇ ïáÏáë³í×³ñÝ»ñ</t>
  </si>
  <si>
    <t>- ²ñï³ùÇÝ ïáÏáë³í×³ñÝ»ñ</t>
  </si>
  <si>
    <t>- ²ñï³ùÇÝ ³ñÅ»ÃÕÃ»ñÇ ·Íáí ïáÏáë³í×³ñÝ»ñ</t>
  </si>
  <si>
    <t>- ²ñï³ùÇÝ í³ñÏ»ñÇ ·Íáí ïáÏáë³í×³ñÝ»ñ</t>
  </si>
  <si>
    <t>- öáË³éáõÃÛáõÝÝ»ñÇ Ñ»ï Ï³åí³Í í×³ñÝ»ñ</t>
  </si>
  <si>
    <t>- öáË³Ý³ÏÙ³Ý Ïáõñë»ñÇ µ³ó³ë³Ï³Ý ï³ñµ»ñáõÃÛáõÝ</t>
  </si>
  <si>
    <t>- îáõÛÅ»ñ</t>
  </si>
  <si>
    <t>- öáË³éáõÃÛáõÝÝ»ñÇ ·Íáí ïáõñù»ñ</t>
  </si>
  <si>
    <t>êàô´êÆ¸Æ²Üºð</t>
  </si>
  <si>
    <t>êáõµëÇ¹Ç³Ý»ñ å»ï³Ï³Ý Ï³½Ù³Ï»ñåáõÃÛáõÝÝ»ñÇÝ</t>
  </si>
  <si>
    <t xml:space="preserve"> - êáõµëÇ¹Ç³Ý»ñ áã ýÇÝ³Ýë³Ï³Ý å»ï³Ï³Ý Ï³½Ù³Ï»ñåáõÃÛáõÝÝ»ñÇÝ</t>
  </si>
  <si>
    <t>- êáõµëÇ¹Ç³Ý»ñ ýÇÝ³Ýë³Ï³Ý å»ï³Ï³Ý Ï³½Ù³Ï»ñåáõÃÛáõÝÝ»ñÇÝ</t>
  </si>
  <si>
    <t>êáõµëÇ¹Ç³Ý»ñ áã å»ï³Ï³Ý Ï³½Ù³Ï»ñåáõÃÛáõÝÝ»ñÇÝ</t>
  </si>
  <si>
    <t xml:space="preserve"> - êáõµëÇ¹Ç³Ý»ñ áã å»ï³Ï³Ý áã ýÇÝ³Ýë³Ï³Ý Ï³½Ù³Ï»ñåáõÃÛáõÝÝ»ñÇÝ</t>
  </si>
  <si>
    <t>- êáõµëÇ¹Ç³Ý»ñ áã å»ï³Ï³Ý ýÇÝ³Ýë³Ï³Ý Ï³½Ù³Ï»ñåáõÃÛáõÝÝ»ñÇÝ</t>
  </si>
  <si>
    <t>¸ð²Ø²ÞÜàðÐÜºð</t>
  </si>
  <si>
    <t>¸ñ³Ù³ßÝáñÑÝ»ñ ûï³ñ»ñÏñÛ³ Ï³é³í³ñáõÃÛáõÝÝ»ñÇÝ</t>
  </si>
  <si>
    <t>- ÀÝÃ³óÇÏ ¹ñ³Ù³ßÝáñÑÝ»ñ ûï³ñ»ñÏñÛ³ Ï³é³í³ñáõÃÛáõÝÝ»ñÇÝ</t>
  </si>
  <si>
    <t>- Î³åÇï³É ¹ñ³Ù³ßÝáñÑÝ»ñ ûï³ñ»ñÏñÛ³ Ï³é³í³ñáõÃÛáõÝÝ»ñÇÝ</t>
  </si>
  <si>
    <t>¸ñ³Ù³ßÝáñÑÝ»ñ ÙÇç³½·³ÛÇÝ Ï³é³í³ñáõÃÛáõÝÝ»ñÇÝ</t>
  </si>
  <si>
    <t>- ÀÝÃ³óÇÏ ¹ñ³Ù³ßÝáñÑÝ»ñ ÙÇç³½·³ÛÇÝ Ï³é³í³ñáõÃÛáõÝÝ»ñÇÝ</t>
  </si>
  <si>
    <t>- Î³åÇï³É ¹ñ³Ù³ßÝáñÑÝ»ñ ÙÇç³½·³ÛÇÝ Ï³é³í³ñáõÃÛáõÝÝ»ñÇÝ</t>
  </si>
  <si>
    <t>ÀÝÃ³óÇÏ ¹ñ³Ù³ßÝáñÑÝ»ñ å»ï³Ï³Ý Ñ³ïí³ÍÇ ³ÛÉ Ù³Ï³ñ¹³ÏÝ»ñÇÝ</t>
  </si>
  <si>
    <t>ÀÝÃ³óÇÏ ¹ñ³Ù³ßÝáñÑÝ»ñ å»ï³Ï³Ý Ï³é³í³ñÙ³Ý Ñ³ïí³ÍÇÝ</t>
  </si>
  <si>
    <t>ÀÝÃ³óÇÏ ëáõµí»ÝóÇ³Ý»ñ Ñ³Ù³ÛÝùÝ»ñÇÝ</t>
  </si>
  <si>
    <t xml:space="preserve"> ä»ï³Ï³Ý µÛáõç»Çó Ñ³Ù³ÛÝùÝ»ñÇ µÛáõç»Ý»ñÇÝ ýÇÝ³Ýë³Ï³Ý Ñ³Ù³Ñ³ñÃ»óÙ³Ý ëÏ½µáõÝùáí ïñíáÕ ¹áï³óÇ³Ý»ñ</t>
  </si>
  <si>
    <t>- úñ»ÝùÝ»ñÇ ÏÇñ³ñÏÙ³Ý ³ñ¹ÛáõÝùáõÙ Ñ³Ù³ÛÝùÝ»ñÇ µÛáõç»Ý»ñÇ ÏáñáõëïÝ»ñÇ ÷áËÑ³ïáõóáõÙ</t>
  </si>
  <si>
    <t>- ²ÛÉ ÁÝÃ³óÇÏ ¹ñ³Ù³ßÝáñÑÝ»ñ Ñ³Ù³ÛÝùÝ»ñÇÝ</t>
  </si>
  <si>
    <t>ÀÝÃ³óÇÏ ¹ñ³Ù³ßÝáñÑÝ»ñ å»ï³Ï³Ý ¨ Ñ³Ù³ÛÝùÝ»ñÇ áã ³é¨ïñ³ÛÇÝ Ï³½Ù³Ï»ñåáõÃÛáõÝÝ»ñÇÝ</t>
  </si>
  <si>
    <t>ÀÝÃ³óÇÏ ¹ñ³Ù³ßÝáñÑÝ»ñ å»ï³Ï³Ý ¨ Ñ³Ù³ÛÝùÝ»ñÇ ³é¨ïñ³ÛÇÝ Ï³½Ù³Ï»ñåáõÃÛáõÝÝ»ñÇÝ</t>
  </si>
  <si>
    <t>²ÛÉ ÁÝÃ³óÇÏ ¹ñ³Ù³ßÝáñÑÝ»ñ</t>
  </si>
  <si>
    <t>Î³åÇï³É ¹ñ³Ù³ßÝáñÑÝ»ñ å»ï³Ï³Ý Ñ³ïí³ÍÇ ³ÛÉ Ù³Ï³ñ¹³ÏÝ»ñÇÝ</t>
  </si>
  <si>
    <t>Î³åÇï³É ¹ñ³Ù³ßÝáñÑÝ»ñ å»ï³Ï³Ý Ï³é³í³ñÙ³Ý Ñ³ïí³ÍÇÝ</t>
  </si>
  <si>
    <t>- Î³åÇï³É ëáõµí»ÝóÇ³Ý»ñ Ñ³Ù³ÛÝùÝ»ñÇÝ</t>
  </si>
  <si>
    <t>- ²ÛÉ Ï³åÇï³É ¹ñ³Ù³ßÝáñÑÝ»ñ Ñ³Ù³ÛÝùÝ»ñÇÝ</t>
  </si>
  <si>
    <t xml:space="preserve"> Î³åÇï³É ¹ñ³Ù³ßÝáñÑÝ»ñ å»ï³Ï³Ý ¨ Ñ³Ù³ÛÝù³ÛÇÝ áã ³é¨ïñ³ÛÇÝ Ï³½Ù³Ï»ñåáõÃÛáõÝÝ»ñÇÝ</t>
  </si>
  <si>
    <t xml:space="preserve"> Î³åÇï³É ¹ñ³Ù³ßÝáñÑÝ»ñ å»ï³Ï³Ý ¨ Ñ³Ù³ÛÝù³ÛÇÝ ³é¨ïñ³ÛÇÝ Ï³½Ù³Ï»ñåáõÃÛáõÝÝ»ñÇÝ</t>
  </si>
  <si>
    <t xml:space="preserve"> ²ÛÉ Ï³åÇï³É ¹ñ³Ù³ßÝáñÑÝ»ñ</t>
  </si>
  <si>
    <t>êàòÆ²È²Î²Ü Üä²êîÜºð ºì ÎºÜê²ÂàÞ²ÎÜºð</t>
  </si>
  <si>
    <t>êáóÇ³É³Ï³Ý ³å³ÑáíáõÃÛ³Ý Ýå³ëïÝ»ñ</t>
  </si>
  <si>
    <t>îÝ³ÛÇÝ ïÝï»ëáõÃÛáõÝÝ»ñÇÝ ¹ñ³Ùáí í×³ñíáÕ ëáóÇ³É³Ï³Ý ³å³ÑáíáõÃÛ³Ý í×³ñÝ»ñ</t>
  </si>
  <si>
    <t>- êáóÇ³É³Ï³Ý ³å³ÑáíáõÃÛ³Ý µÝ»Õ»Ý Ýå³ëïÝ»ñ Í³é³ÛáõÃÛáõÝÝ»ñ Ù³ïáõóáÕÝ»ñÇÝ</t>
  </si>
  <si>
    <t>êáóÇ³É³Ï³Ý û·ÝáõÃÛ³Ý ¹ñ³Ù³Ï³Ý ³ñï³Ñ³ÛïáõÃÛ³Ùµ Ýå³ëïÝ»ñ (µÛáõç»Çó)</t>
  </si>
  <si>
    <t xml:space="preserve"> - ÐÇí³Ý¹áõÃÛ³Ý ¨ Ñ³ßÙ³Ý¹³ÙáõÃÛ³Ý Ýå³ëïÝ»ñ µÛáõç»Çó</t>
  </si>
  <si>
    <t xml:space="preserve"> - Ø³ÛñáõÃÛ³Ý Ýå³ëïÝ»ñ µÛáõç»Çó</t>
  </si>
  <si>
    <t xml:space="preserve"> - ºñ»Ë³Ý»ñÇ Ï³Ù ÁÝï³Ý»Ï³Ý Ýå³ëïÝ»ñ µÛáõç»Çó, ÝáõÛÝ ÃíáõÙ</t>
  </si>
  <si>
    <t>ê³Ý»ñÇ Ñ³Ù³ñ ï³ñ»Ï³Ý Ý³Ë³ï»ëí³Í  ³ÝÓÝ³Ï³Ý Ù³Ýñ Í³Ëë</t>
  </si>
  <si>
    <t>- ¶áñÍ³½ñÏáõÃÛ³Ý Ýå³ëïÝ»ñ µÛáõç»Çó</t>
  </si>
  <si>
    <t xml:space="preserve"> - Î»Ýë³Ãáß³ÏÇ ³ÝóÝ»Éáõ Ñ»ï Ï³åí³Í ¨ ï³ñÇù³ÛÇÝ Ýå³ëïÝ»ñ µÛáõç»Çó, ÝáõÛÝ ÃíáõÙ</t>
  </si>
  <si>
    <t>- ÐáõÕ³ñÏ³íáñáõÃÛ³Ý Ýå³ëïÝ»ñ µÛáõç»Çó</t>
  </si>
  <si>
    <t>- ÎñÃ³Ï³Ý, Ùß³ÏáõÃ³ÛÇÝ ¨ ëåáñï³ÛÇÝ Ýå³ëïÝ»ñ µÛáõç»Çó</t>
  </si>
  <si>
    <t>- ´Ý³Ï³ñ³Ý³ÛÇÝ Ýå³ëïÝ»ñ µÛáõç»Çó</t>
  </si>
  <si>
    <t xml:space="preserve"> - ²ÛÉ Ýå³ëïÝ»ñ µÛáõç»Çó, ÝáõÛÝ ÃíáõÙ</t>
  </si>
  <si>
    <t>Î»Ýë³Ãáß³ÏÝ»ñ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</si>
  <si>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</si>
  <si>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</si>
  <si>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</si>
  <si>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</si>
  <si>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</si>
  <si>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</si>
  <si>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</si>
  <si>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</si>
  <si>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</si>
  <si>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</si>
  <si>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²ÚÈ Ì²Êêºð</t>
  </si>
  <si>
    <t>ÜíÇñ³ïíáõÃÛáõÝÝ»ñ áã Ï³é³í³ñã³Ï³Ý (Ñ³ë³ñ³Ï³Ï³Ý) Ï³½Ù³Ï»ñåáõÃÛáõÝÝ»ñÇÝ</t>
  </si>
  <si>
    <t xml:space="preserve"> - îÝ³ÛÇÝ ïÝï»ëáõÃÛáõÝÝ»ñÇÝ Í³é³ÛáõÃÛáõÝÝ»ñ Ù³ïáõóáÕ` ß³ÑáõÛÃ ãÑ»ï³åÝ¹áÕ Ï³½Ù³Ï»ñåáõÃÛáõÝÝ»ñÇÝ ÝíÇñ³ïíáõÃÛáõÝÝ»ñ</t>
  </si>
  <si>
    <t>- ÜíÇñ³ïíáõÃÛáõÝÝ»ñ ³ÛÉ ß³ÑáõÛÃ ãÑ»ï³åÝ¹áÕ Ï³½Ù³Ï»ñåáõÃÛáõÝÝ»ñÇÝ</t>
  </si>
  <si>
    <t>Ð³ñÏ»ñ, å³ñï³¹Çñ í×³ñÝ»ñ ¨ ïáõÛÅ»ñ, áñáÝù Ï³é³í³ñÙ³Ý ï³ñµ»ñ Ù³Ï³ñ¹³ÏÝ»ñÇ ÏáÕÙÇó ÏÇñ³éíáõÙ »Ý ÙÇÙÛ³Ýó ÝÏ³ïÙ³Ùµ</t>
  </si>
  <si>
    <t>- ²ßË³ï³í³ñÓÇ ýáÝ¹</t>
  </si>
  <si>
    <t>- ²ÛÉ Ñ³ñÏ»ñ</t>
  </si>
  <si>
    <t>- ä³ñï³¹Çñ í×³ñÝ»ñ</t>
  </si>
  <si>
    <t>- ä»ï³Ï³Ý Ñ³ïí³ÍÇ ï³ñµ»ñ Ù³Ï³ñ¹³ÏÝ»ñÇ ÏáÕÙÇó ÙÇÙÛ³Ýó ÝÏ³ïÙ³Ù³µ ÏÇñ³éíáÕ ïáõÛÅ»ñ</t>
  </si>
  <si>
    <t>¸³ï³ñ³ÝÝ»ñÇ ÏáÕÙÇó Ýß³Ý³Ïí³Í ïáõÛÅ»ñ ¨ ïáõ·³ÝùÝ»ñ</t>
  </si>
  <si>
    <t>- ¸³ï³ñ³ÝÝ»ñÇ ÏáÕÙÇó Ýß³Ý³Ïí³Í ïáõÛÅ»ñ ¨ ïáõ·³ÝùÝ»ñ</t>
  </si>
  <si>
    <t>´Ý³Ï³Ý ³Õ»ïÝ»ñÇó Ï³Ù ³ÛÉ µÝ³Ï³Ý å³ï×³éÝ»ñáí ³é³ç³ó³Í íÝ³ëÝ»ñÇ Ï³Ù íÝ³ëí³ÍùÝ»ñÇ í»ñ³Ï³Ý·ÝáõÙ</t>
  </si>
  <si>
    <t>- ´Ý³Ï³Ý ³Õ»ïÝ»ñÇó ³é³ç³ó³Í íÝ³ëí³ÍùÝ»ñÇ Ï³Ù íÝ³ëÝ»ñÇ í»ñ³Ï³Ý·ÝáõÙ</t>
  </si>
  <si>
    <t>- ²ÛÉ µÝ³Ï³Ý å³ï×³éÝ»ñáí ëï³ó³Í íÝ³ëí³ÍùÝ»ñÇ í»ñ³Ï³Ý·ÝáõÙ</t>
  </si>
  <si>
    <t>Î³é³í³ñÙ³Ý Ù³ñÙÇÝÝ»ñÇ ·áñÍáõÝ»áõÃÛ³Ý Ñ»ï¨³Ýùáí ³é³ç³ó³Í íÝ³ëÝ»ñÇ Ï³Ù íÝ³ëí³ÍùÝ»ñÇ í»ñ³Ï³Ý·ÝáõÙ</t>
  </si>
  <si>
    <t xml:space="preserve"> - Î³é³í³ñÙ³Ý Ù³ñÙÇÝÝ»ñÇ ·áñÍáõÝ»áõÃÛ³Ý Ñ»ï¨³Ýùáí ³é³ç³ó³Í íÝ³ëí³ÍùÝ»ñÇ Ï³Ù íÝ³ëÝ»ñÇ í»ñ³Ï³Ý·ÝáõÙ</t>
  </si>
  <si>
    <t>²ÛÉ Í³Ëë»ñ</t>
  </si>
  <si>
    <t>- ²ÛÉ Í³Ëë»ñ</t>
  </si>
  <si>
    <t>ä³Ñáõëï³ÛÇÝ ÙÇçáóÝ»ñ</t>
  </si>
  <si>
    <t>- ä³Ñáõëï³ÛÇÝ ÙÇçáóÝ»ñ</t>
  </si>
  <si>
    <t>àâ üÆÜ²Üê²Î²Ü ²ÎîÆìÜºðÆ ¶Ìàì Ì²Êêººð</t>
  </si>
  <si>
    <t>ÐÆØÜ²Î²Ü ØÆæàòÜºð</t>
  </si>
  <si>
    <t>ÞºÜøºð ºì ÞÆÜàôÂÚàôÜÜºð</t>
  </si>
  <si>
    <t>- Þ»Ýù»ñÇ ¨ ßÇÝáõÃÛáõÝÝ»ñÇ Ó»éùµ»ñáõÙ</t>
  </si>
  <si>
    <t xml:space="preserve"> Þ»Ýù»ñÇ ¨ ßÇÝáõÃÛáõÝÝ»ñÇ ßÇÝ³ñ³ñáõÃÛáõÝ</t>
  </si>
  <si>
    <t>- Þ»Ýù»ñÇ ¨ ßÇÝáõÃÛáõÝÝ»ñÇ Ï³åÇï³É í»ñ³Ýáñá·áõÙ</t>
  </si>
  <si>
    <t>ØºøºÜ²Üºð ºì ê²ðø²ìàðàôØÜºð</t>
  </si>
  <si>
    <t>- îñ³Ýëåáñï³ÛÇÝ ë³ñù³íáñáõÙÝ»ñ</t>
  </si>
  <si>
    <t>- ì³ñã³Ï³Ý ë³ñù³íáñáõÙÝ»ñ</t>
  </si>
  <si>
    <t>- ²ÛÉ Ù»ù»Ý³Ý»ñ ¨ ë³ñù³íáñáõÙÝ»ñ</t>
  </si>
  <si>
    <t>²ÚÈ ÐÆØÜ²Î²Ü ØÆæàòÜºð</t>
  </si>
  <si>
    <t>- ²×»óíáÕ ³ÏïÇíÝ»ñ</t>
  </si>
  <si>
    <t>- àã ÝÛáõÃ³Ï³Ý ÑÇÙÝ³Ï³Ý ÙÇçáóÝ»ñ</t>
  </si>
  <si>
    <t xml:space="preserve"> -¶»á¹»½Ç³Ï³Ý-ù³ñï»½³·ñÙ³Ý Í³Ëë»ñ </t>
  </si>
  <si>
    <t xml:space="preserve"> -Ü³Ë³·Í³Ñ»ï³½áï³Ï³Ý Í³Ëë»ñ</t>
  </si>
  <si>
    <t xml:space="preserve"> àã ýÇÝ³Ýë³Ï³Ý ³ÏïÇíÝ»ñÇ ·Íáí Í³Ëë»ñ</t>
  </si>
  <si>
    <t>ä²Þ²ðÜºð</t>
  </si>
  <si>
    <t>è²¼Ø²ì²ð²Î²Ü ä²Þ²ðÜºð</t>
  </si>
  <si>
    <t>- è³½Ù³í³ñ³Ï³Ý å³ß³ñÝ»ñ</t>
  </si>
  <si>
    <t>²ðî²¸ð²Î²Ü ÜÞ²Ü²ÎàôÂÚ²Ü ä²Þ²ðÜºð</t>
  </si>
  <si>
    <t>- ÜÛáõÃ»ñ ¨ å³ñ³·³Ý»ñ</t>
  </si>
  <si>
    <t>ìºð²ì²Ö²èøÆ Ð²Ø²ð Ü²Ê²îºêì²Ì ²äð²ÜøÜºð</t>
  </si>
  <si>
    <t>- ì»ñ³í³×³éùÇ Ñ³Ù³ñ Ý³Ë³ï»ëí³Í ³åñ³ÝùÝ»ñ</t>
  </si>
  <si>
    <t>êä²èØ²Ü Üä²î²Îàì ä²ÐìàÔ ä²Þ²ðÜºð</t>
  </si>
  <si>
    <t>- êå³éÙ³Ý Ýå³ï³Ïáí å³ÑíáÕ å³ß³ñÝ»ñ</t>
  </si>
  <si>
    <t>´²ðÒð²ðÄºø ²ÎîÆìÜºð</t>
  </si>
  <si>
    <t>´³ñÓñ³ñÅ»ù ³ÏïÇíÝ»ñ</t>
  </si>
  <si>
    <t>- ´³ñÓñ³ñÅ»ù ³ÏïÇíÝ»ñ</t>
  </si>
  <si>
    <t>â²ðî²¸ðì²Þ ²ÎîÆìÜºð</t>
  </si>
  <si>
    <t>ÐàÔ</t>
  </si>
  <si>
    <t>- ÐáÕ</t>
  </si>
  <si>
    <t>ÀÜ¸ºðø²ÚÆÜ ²ÎîÆìÜºð</t>
  </si>
  <si>
    <t>- ÀÝ¹»ñù³ÛÇÝ ³ÏïÇíÝ»ñ</t>
  </si>
  <si>
    <t>²ÚÈ ´Ü²Î²Ü Ì²¶àôØ àôÜºòàÔ ²ÎîÆìÜºð</t>
  </si>
  <si>
    <t>- ²ÛÉ µÝ³Ï³Ý Í³·áõÙ áõÝ»óáÕ ³ÏïÇíÝ»ñ</t>
  </si>
  <si>
    <t>àâ ÜÚàôÂ²Î²Ü â²ðî²¸ðì²Ì ²ÎîÆìÜºð</t>
  </si>
  <si>
    <t xml:space="preserve"> àã ÝÛáõÃ³Ï³Ý ã³ñï³¹ñí³Í ³ÏïÇíÝ»ñ</t>
  </si>
  <si>
    <t>Ð²Þì²ÜòàôØÜºð` àâ üÆÜ²Üê²Î²Ü ²ÎîÆìÜºðÆ ¶Ìàì Ì²Êêºð</t>
  </si>
  <si>
    <t>- Ð³ßí³ÝóáõÙÝ»ñ` áã ýÇÝ³Ýë³Ï³Ý ³ÏïÇíÝ»ñÇ ·Íáí Í³Ëë»ñ</t>
  </si>
  <si>
    <t>àâ üÆÜ²Üê²Î²Ü ²ÎîÆìÜºðÆ úî²ðàôØÆò Øàôîøºð</t>
  </si>
  <si>
    <t>àã ýÇÝ³Ýë³Ï³Ý ³ÏïÇíÝ»ñÇ ûï³ñáõÙÇó Ùáõïù»ñÇ ëï³óáõÙ</t>
  </si>
  <si>
    <t>ÐáÕÇ ûï³ñáõÙÇó ÙÇçáóÝ»ñÇ ëï³óáõÙ</t>
  </si>
  <si>
    <t>Ծանոթություն</t>
  </si>
  <si>
    <r>
      <t xml:space="preserve"> * </t>
    </r>
    <r>
      <rPr>
        <b/>
        <sz val="12"/>
        <rFont val="GHEA Grapalat"/>
        <family val="3"/>
      </rPr>
      <t>Սույն հաշվարկը կատարվում է յուրաքանչյուր ՊՈԱԿ-ի համար առանձին (որը ամփոփվում է նաև ծրագրի տեսքով) և լրացվում է հաշվարկի միայն իրեն վերաբերող ցուցանիշների մասով</t>
    </r>
    <r>
      <rPr>
        <sz val="12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2"/>
        <rFont val="GHEA Grapalat"/>
        <family val="3"/>
      </rPr>
      <t>էլեկտրոնային հաշվարկներից` վերջինիս ամփոփ թվի հետ կապի միջոցով:</t>
    </r>
    <r>
      <rPr>
        <sz val="12"/>
        <rFont val="GHEA Grapalat"/>
        <family val="3"/>
      </rPr>
      <t xml:space="preserve"> </t>
    </r>
    <r>
      <rPr>
        <b/>
        <sz val="12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2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</si>
  <si>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2"/>
        <color indexed="8"/>
        <rFont val="GHEA Grapalat"/>
        <family val="3"/>
      </rPr>
      <t xml:space="preserve"> աշխատավարձի գծով էլեկտրոնային հաշվարկից (կիսամյակային և տարեկան կտրվածքով)</t>
    </r>
    <r>
      <rPr>
        <sz val="12"/>
        <color indexed="8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</si>
  <si>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2"/>
        <color indexed="8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2"/>
        <color indexed="8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</si>
  <si>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2"/>
        <color indexed="8"/>
        <rFont val="GHEA Grapalat"/>
        <family val="3"/>
      </rPr>
      <t>Շահառուների միջին տարեկան թիվը</t>
    </r>
    <r>
      <rPr>
        <sz val="12"/>
        <color indexed="8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</si>
  <si>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2"/>
        <color indexed="8"/>
        <rFont val="GHEA Grapalat"/>
        <family val="3"/>
      </rPr>
      <t xml:space="preserve">Բազային բյուջեն </t>
    </r>
    <r>
      <rPr>
        <sz val="12"/>
        <color indexed="8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ծրագրերի գծով ծախսերի ըստ տարիների բաշխման, նպատակային ծրագրերի փոփոխությունները և այլն:</t>
    </r>
  </si>
  <si>
    <t>·ñ³ë»ÝÛաÏ³ÛÇÝ ³åñ³ÝùÝ»ñ ¨ ÝÛáõÃ»ñ</t>
  </si>
  <si>
    <t>Ð³Ûï³ïáõ - ԱՍՀՆ</t>
  </si>
  <si>
    <t>«Երևանի N 1  տուն-ինտերնատ» պետական ոչ առևտրային կազմակերպություն</t>
  </si>
  <si>
    <t>´³ÅÇÝ, ËáõÙµ, ¹³ë  10.07.01</t>
  </si>
  <si>
    <t>Հիմք ընդունելով ՀՀ կառավարության 2022 թվականի մարտի 31-ի N 427-Ն որոշումը</t>
  </si>
  <si>
    <t>Ընդամենը</t>
  </si>
  <si>
    <t>…</t>
  </si>
  <si>
    <t>&lt;Լրացնել բյուջետային ծախսերի տնտեսագիտական դասակարգման հոդվածի անվանումը&gt;</t>
  </si>
  <si>
    <t>2022թ</t>
  </si>
  <si>
    <t>2021թ</t>
  </si>
  <si>
    <t>2020թ</t>
  </si>
  <si>
    <r>
      <t>Միջոցառման գծով ծախսերը</t>
    </r>
    <r>
      <rPr>
        <vertAlign val="superscript"/>
        <sz val="9"/>
        <color indexed="8"/>
        <rFont val="GHEA Grapalat"/>
        <family val="3"/>
      </rPr>
      <t>24</t>
    </r>
    <r>
      <rPr>
        <sz val="9"/>
        <color indexed="8"/>
        <rFont val="GHEA Grapalat"/>
        <family val="3"/>
      </rPr>
      <t xml:space="preserve"> (հազ. դրամ)</t>
    </r>
  </si>
  <si>
    <r>
      <t>Ծախսային խնայողության գծով ամփոփ առաջարկը</t>
    </r>
    <r>
      <rPr>
        <vertAlign val="superscript"/>
        <sz val="9"/>
        <color indexed="8"/>
        <rFont val="GHEA Grapalat"/>
        <family val="3"/>
      </rPr>
      <t>23</t>
    </r>
    <r>
      <rPr>
        <sz val="9"/>
        <color indexed="8"/>
        <rFont val="GHEA Grapalat"/>
        <family val="3"/>
      </rPr>
      <t xml:space="preserve"> (հազ. դրամ) (+/-)</t>
    </r>
  </si>
  <si>
    <r>
      <t>Միջոցառման գծով հաշվարկված ծախսերը</t>
    </r>
    <r>
      <rPr>
        <vertAlign val="superscript"/>
        <sz val="9"/>
        <color indexed="8"/>
        <rFont val="GHEA Grapalat"/>
        <family val="3"/>
      </rPr>
      <t>22</t>
    </r>
    <r>
      <rPr>
        <sz val="9"/>
        <color indexed="8"/>
        <rFont val="GHEA Grapalat"/>
        <family val="3"/>
      </rPr>
      <t xml:space="preserve"> (հազ. դրամ)</t>
    </r>
  </si>
  <si>
    <t>Բյուջետային ծախսերի տնտեսագիտական դասակարգման հոդվածի անվանումը</t>
  </si>
  <si>
    <r>
      <t xml:space="preserve">3. Ծախսերի ամփոփ գնահատականը՝ </t>
    </r>
    <r>
      <rPr>
        <vertAlign val="superscript"/>
        <sz val="9"/>
        <color indexed="8"/>
        <rFont val="GHEA Grapalat"/>
        <family val="3"/>
      </rPr>
      <t>21</t>
    </r>
  </si>
  <si>
    <r>
      <t xml:space="preserve">2. Նկարագրություն՝ </t>
    </r>
    <r>
      <rPr>
        <vertAlign val="superscript"/>
        <sz val="9"/>
        <color indexed="8"/>
        <rFont val="GHEA Grapalat"/>
        <family val="3"/>
      </rPr>
      <t>20</t>
    </r>
  </si>
  <si>
    <t>Այլ (նկարագրել)՝_______________________________________________________________</t>
  </si>
  <si>
    <t>«Արտադրել - գնել» այլընտրանքի կիրառում</t>
  </si>
  <si>
    <t>Կիրառվող ռեսուրսների տեսակներում (համախմբությունում) փոփոխություն</t>
  </si>
  <si>
    <t>Կիրառվող ռեսուրսների սպառման ծավալների փոփոխություն</t>
  </si>
  <si>
    <r>
      <t xml:space="preserve">1. Միջոցառման գծով ծախսային խնայողության վերաբերյալ առաջարկի բնույթը՝ </t>
    </r>
    <r>
      <rPr>
        <vertAlign val="superscript"/>
        <sz val="9"/>
        <color indexed="8"/>
        <rFont val="GHEA Grapalat"/>
        <family val="3"/>
      </rPr>
      <t>19</t>
    </r>
  </si>
  <si>
    <r>
      <t xml:space="preserve">Աղյուսակ 3. Ծախսային խնայողությունների գծով առաջարկները </t>
    </r>
    <r>
      <rPr>
        <vertAlign val="superscript"/>
        <sz val="10"/>
        <color indexed="8"/>
        <rFont val="GHEA Grapalat"/>
        <family val="3"/>
      </rPr>
      <t>18</t>
    </r>
  </si>
  <si>
    <t>X</t>
  </si>
  <si>
    <r>
      <t>ԸՆԴԱՄԵՆԸ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17</t>
    </r>
  </si>
  <si>
    <r>
      <t>Ընդամենը փոփոխության չենթարկված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16</t>
    </r>
  </si>
  <si>
    <t>Առողջապահական և լաբորատոր նյութերի ծախսերի պակասեցում</t>
  </si>
  <si>
    <t>Փափուկ գույք և հանդերձանք</t>
  </si>
  <si>
    <t>Կոմունալ ծառայություններ</t>
  </si>
  <si>
    <t>Աշխատողների աշխատավարձեր և հավելավճարներ</t>
  </si>
  <si>
    <t>այդ թվում ըստ առանձին ծախսային տարրերի՝</t>
  </si>
  <si>
    <r>
      <t>Ընդամենը փոփոխության 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15</t>
    </r>
    <r>
      <rPr>
        <sz val="8"/>
        <color indexed="8"/>
        <rFont val="GHEA Grapalat"/>
        <family val="3"/>
      </rPr>
      <t>,</t>
    </r>
  </si>
  <si>
    <t>2025թ.</t>
  </si>
  <si>
    <t>2024թ.</t>
  </si>
  <si>
    <t>2023թ.</t>
  </si>
  <si>
    <t>2022թ. Բյուջե</t>
  </si>
  <si>
    <t>2021թ. Փաստ</t>
  </si>
  <si>
    <r>
      <t>Ընդամենը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9"/>
        <color indexed="8"/>
        <rFont val="GHEA Grapalat"/>
        <family val="3"/>
      </rPr>
      <t>14</t>
    </r>
  </si>
  <si>
    <t>գնային գործոն</t>
  </si>
  <si>
    <t>ոչ գնային գործոն</t>
  </si>
  <si>
    <r>
      <t>Ծախսային տարրերը</t>
    </r>
    <r>
      <rPr>
        <vertAlign val="superscript"/>
        <sz val="8"/>
        <color indexed="8"/>
        <rFont val="GHEA Grapalat"/>
        <family val="3"/>
      </rPr>
      <t>12</t>
    </r>
  </si>
  <si>
    <r>
      <t>Աղյուսակ 2. Ծախսերի ամփոփ հաշվարկը (առանց ծախսային խնայողությունների գծով առաջարկների ներառման)</t>
    </r>
    <r>
      <rPr>
        <vertAlign val="superscript"/>
        <sz val="10"/>
        <color indexed="8"/>
        <rFont val="GHEA Grapalat"/>
        <family val="3"/>
      </rPr>
      <t>11</t>
    </r>
  </si>
  <si>
    <t>ոչ</t>
  </si>
  <si>
    <t>հաստիք</t>
  </si>
  <si>
    <t>Սպառվող ռեսուրսներ՝</t>
  </si>
  <si>
    <t>դրամ</t>
  </si>
  <si>
    <t>գնային</t>
  </si>
  <si>
    <t>հազ.դրամ</t>
  </si>
  <si>
    <t>Մեկ շահառուի համար փափուկ գույք և հանդերձանքի միջին տարեկան արժեքը</t>
  </si>
  <si>
    <t>Մեկ շահառու համար օրական առողջապահական և լաբորատոր նյութերի միջին արժեքը</t>
  </si>
  <si>
    <t>ոչ գնային</t>
  </si>
  <si>
    <t>Գնային և ոչ գնային գործոններ՝</t>
  </si>
  <si>
    <t>2022թ.</t>
  </si>
  <si>
    <t>2021թ․</t>
  </si>
  <si>
    <r>
      <t>Հիմնավորումներ/Պատճառներ</t>
    </r>
    <r>
      <rPr>
        <vertAlign val="superscript"/>
        <sz val="9"/>
        <color indexed="8"/>
        <rFont val="GHEA Grapalat"/>
        <family val="3"/>
      </rPr>
      <t xml:space="preserve">10 </t>
    </r>
  </si>
  <si>
    <r>
      <t>Գործոնի կամ ռեսուրսի սպառման (ծախսման) մակարդակը</t>
    </r>
    <r>
      <rPr>
        <vertAlign val="superscript"/>
        <sz val="9"/>
        <color indexed="8"/>
        <rFont val="GHEA Grapalat"/>
        <family val="3"/>
      </rPr>
      <t xml:space="preserve">9 </t>
    </r>
  </si>
  <si>
    <r>
      <t>Ստանդարտի (նորմատիվի) առկայությունը</t>
    </r>
    <r>
      <rPr>
        <vertAlign val="superscript"/>
        <sz val="9"/>
        <color indexed="8"/>
        <rFont val="GHEA Grapalat"/>
        <family val="3"/>
      </rPr>
      <t>8</t>
    </r>
  </si>
  <si>
    <r>
      <t>Չափի միավորը</t>
    </r>
    <r>
      <rPr>
        <vertAlign val="superscript"/>
        <sz val="9"/>
        <color indexed="8"/>
        <rFont val="GHEA Grapalat"/>
        <family val="3"/>
      </rPr>
      <t xml:space="preserve">7 </t>
    </r>
  </si>
  <si>
    <r>
      <t>Գործոնի տեսակը</t>
    </r>
    <r>
      <rPr>
        <vertAlign val="superscript"/>
        <sz val="9"/>
        <color indexed="8"/>
        <rFont val="GHEA Grapalat"/>
        <family val="3"/>
      </rPr>
      <t xml:space="preserve">6 </t>
    </r>
  </si>
  <si>
    <r>
      <t xml:space="preserve">Ծախսային գործոնը և սպառվող (ծախսվող) ռեսուրսը </t>
    </r>
    <r>
      <rPr>
        <vertAlign val="superscript"/>
        <sz val="9"/>
        <color indexed="8"/>
        <rFont val="GHEA Grapalat"/>
        <family val="3"/>
      </rPr>
      <t xml:space="preserve">5 </t>
    </r>
  </si>
  <si>
    <t>Աղյուսակ 1. Ծախսերի վրա ազդող ծախսային գործոնները</t>
  </si>
  <si>
    <t>Պարտադիր ծախսերին դասվող միջոցառումներ</t>
  </si>
  <si>
    <r>
      <t xml:space="preserve">Միջոցառման հիմքում դրված ծախսային պարտավորության բնույթը՝ </t>
    </r>
    <r>
      <rPr>
        <vertAlign val="superscript"/>
        <sz val="9"/>
        <color indexed="8"/>
        <rFont val="GHEA Grapalat"/>
        <family val="3"/>
      </rPr>
      <t>4</t>
    </r>
  </si>
  <si>
    <t xml:space="preserve"> Խնամքի ծառայություններ 18 տարեկանից բարձր տարիքի անձանց </t>
  </si>
  <si>
    <r>
      <t xml:space="preserve">Ծրագիրը՝ </t>
    </r>
    <r>
      <rPr>
        <sz val="12"/>
        <color indexed="8"/>
        <rFont val="GHEA Grapalat"/>
        <family val="3"/>
      </rPr>
      <t>1032</t>
    </r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</si>
  <si>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indexed="8"/>
        <rFont val="GHEA Grapalat"/>
        <family val="3"/>
      </rPr>
      <t>1</t>
    </r>
  </si>
  <si>
    <t>Ավելացումը պայմանավորված է  աշխատավարձի 17.6% բարձրացմամբ</t>
  </si>
  <si>
    <t>Միջոցառումը՝ 11005</t>
  </si>
  <si>
    <t>Ìñ³·Çñ` 1032 Խնամքի ծառայություններ 18 տարեկանից բարձր տարիքի անձանց</t>
  </si>
  <si>
    <t>Անօթևան մարդկանց համար ժամանակավոր օթևանի տրամադրման ծառայություններ</t>
  </si>
  <si>
    <t xml:space="preserve">Աշխատողների միջին ամսական աշխատավարձի բարձրացում  </t>
  </si>
  <si>
    <t>Հաստիքային 0.5 միավորի ավելացում</t>
  </si>
  <si>
    <t xml:space="preserve"> գնային</t>
  </si>
  <si>
    <t>Աշխատավարձի բարձրացումը 16.4 հաստիքի մասով</t>
  </si>
  <si>
    <t>Աշխատավարձի ավելացումը 0.5 հաստիքի մասով</t>
  </si>
  <si>
    <t>Այլ ծախսեր</t>
  </si>
  <si>
    <t>Շենքերի և կառույցների ընթացիկ նորոգում և պահպանում</t>
  </si>
  <si>
    <t>Մաքրիչ և հիգիենիկ նյութեր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</si>
</sst>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40" x14ac:knownFonts="1">
    <font>
      <sz val="11"/>
      <color theme="1"/>
      <name val="Calibri"/>
      <family val="2"/>
      <scheme val="minor"/>
    </font>
    <font>
      <sz val="8"/>
      <name val="Arial Armenian"/>
      <family val="2"/>
    </font>
    <font>
      <sz val="8"/>
      <name val="Times Armenian"/>
      <family val="1"/>
    </font>
    <font>
      <b/>
      <sz val="10"/>
      <name val="Times Armenian"/>
      <family val="1"/>
    </font>
    <font>
      <b/>
      <sz val="8"/>
      <name val="Times Armenian"/>
      <family val="1"/>
    </font>
    <font>
      <sz val="8"/>
      <name val="GHEA Grapalat"/>
      <family val="3"/>
    </font>
    <font>
      <sz val="8"/>
      <color theme="1"/>
      <name val="GHEA Grapalat"/>
      <family val="3"/>
    </font>
    <font>
      <sz val="8"/>
      <color theme="1"/>
      <name val="Times Armenian"/>
      <family val="1"/>
    </font>
    <font>
      <sz val="10"/>
      <color theme="1"/>
      <name val="Arial"/>
      <family val="2"/>
    </font>
    <font>
      <b/>
      <sz val="8"/>
      <color theme="1"/>
      <name val="Times Armenian"/>
      <family val="1"/>
    </font>
    <font>
      <b/>
      <sz val="9"/>
      <name val="Times Armenian"/>
      <family val="1"/>
    </font>
    <font>
      <b/>
      <sz val="8"/>
      <name val="GHEA Grapalat"/>
      <family val="3"/>
    </font>
    <font>
      <b/>
      <sz val="8"/>
      <color theme="1"/>
      <name val="GHEA Grapalat"/>
      <family val="3"/>
    </font>
    <font>
      <b/>
      <sz val="8"/>
      <name val="Arial Armenian"/>
      <family val="2"/>
    </font>
    <font>
      <sz val="8"/>
      <color indexed="8"/>
      <name val="Times Armenian"/>
      <family val="1"/>
    </font>
    <font>
      <b/>
      <sz val="8"/>
      <color indexed="8"/>
      <name val="GHEA Grapalat"/>
      <family val="3"/>
    </font>
    <font>
      <sz val="8"/>
      <color indexed="8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b/>
      <sz val="12"/>
      <color indexed="10"/>
      <name val="GHEA Grapalat"/>
      <family val="3"/>
    </font>
    <font>
      <sz val="12"/>
      <color indexed="8"/>
      <name val="GHEA Grapalat"/>
      <family val="3"/>
    </font>
    <font>
      <b/>
      <sz val="12"/>
      <color indexed="8"/>
      <name val="GHEA Grapalat"/>
      <family val="3"/>
    </font>
    <font>
      <sz val="12"/>
      <color theme="1"/>
      <name val="GHEA Grapalat"/>
      <family val="3"/>
    </font>
    <font>
      <sz val="10"/>
      <name val="Arial"/>
      <family val="2"/>
    </font>
    <font>
      <b/>
      <sz val="12"/>
      <color theme="1"/>
      <name val="GHEA Grapalat"/>
      <family val="3"/>
    </font>
    <font>
      <sz val="10"/>
      <name val="GHEA Grapalat"/>
      <family val="3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i/>
      <sz val="9"/>
      <color theme="1"/>
      <name val="GHEA Grapalat"/>
      <family val="3"/>
    </font>
    <font>
      <vertAlign val="superscript"/>
      <sz val="9"/>
      <color indexed="8"/>
      <name val="GHEA Grapalat"/>
      <family val="3"/>
    </font>
    <font>
      <sz val="9"/>
      <color indexed="8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vertAlign val="superscript"/>
      <sz val="10"/>
      <color indexed="8"/>
      <name val="GHEA Grapalat"/>
      <family val="3"/>
    </font>
    <font>
      <vertAlign val="superscript"/>
      <sz val="8"/>
      <color indexed="8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  <charset val="204"/>
    </font>
    <font>
      <b/>
      <vertAlign val="superscript"/>
      <sz val="12"/>
      <color indexed="8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23" fillId="0" borderId="0"/>
    <xf numFmtId="0" fontId="27" fillId="0" borderId="0"/>
    <xf numFmtId="0" fontId="27" fillId="0" borderId="0"/>
    <xf numFmtId="0" fontId="26" fillId="0" borderId="0"/>
    <xf numFmtId="0" fontId="38" fillId="0" borderId="0"/>
  </cellStyleXfs>
  <cellXfs count="194">
    <xf numFmtId="0" fontId="0" fillId="0" borderId="0" xfId="0"/>
    <xf numFmtId="164" fontId="1" fillId="0" borderId="0" xfId="0" applyNumberFormat="1" applyFont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4" fontId="2" fillId="0" borderId="0" xfId="0" applyNumberFormat="1" applyFont="1" applyBorder="1"/>
    <xf numFmtId="164" fontId="2" fillId="0" borderId="1" xfId="0" applyNumberFormat="1" applyFont="1" applyBorder="1" applyAlignment="1">
      <alignment wrapText="1"/>
    </xf>
    <xf numFmtId="164" fontId="2" fillId="0" borderId="0" xfId="0" applyNumberFormat="1" applyFont="1" applyFill="1" applyBorder="1"/>
    <xf numFmtId="164" fontId="4" fillId="0" borderId="0" xfId="0" applyNumberFormat="1" applyFont="1" applyBorder="1"/>
    <xf numFmtId="164" fontId="4" fillId="0" borderId="0" xfId="0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center" wrapText="1"/>
    </xf>
    <xf numFmtId="164" fontId="2" fillId="0" borderId="0" xfId="0" applyNumberFormat="1" applyFont="1"/>
    <xf numFmtId="164" fontId="2" fillId="0" borderId="6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10" fillId="0" borderId="1" xfId="0" applyNumberFormat="1" applyFont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 wrapText="1"/>
    </xf>
    <xf numFmtId="164" fontId="12" fillId="0" borderId="1" xfId="0" applyNumberFormat="1" applyFont="1" applyFill="1" applyBorder="1" applyAlignment="1">
      <alignment horizontal="center" wrapText="1"/>
    </xf>
    <xf numFmtId="164" fontId="13" fillId="4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Border="1" applyAlignment="1">
      <alignment horizontal="center" wrapText="1"/>
    </xf>
    <xf numFmtId="164" fontId="14" fillId="0" borderId="1" xfId="0" applyNumberFormat="1" applyFont="1" applyFill="1" applyBorder="1" applyAlignment="1">
      <alignment wrapText="1"/>
    </xf>
    <xf numFmtId="164" fontId="14" fillId="0" borderId="1" xfId="0" applyNumberFormat="1" applyFont="1" applyFill="1" applyBorder="1" applyAlignment="1">
      <alignment horizontal="center" wrapText="1"/>
    </xf>
    <xf numFmtId="164" fontId="15" fillId="0" borderId="1" xfId="0" applyNumberFormat="1" applyFont="1" applyFill="1" applyBorder="1" applyAlignment="1">
      <alignment horizontal="center" wrapText="1"/>
    </xf>
    <xf numFmtId="164" fontId="16" fillId="0" borderId="1" xfId="0" applyNumberFormat="1" applyFont="1" applyFill="1" applyBorder="1" applyAlignment="1">
      <alignment horizontal="center" wrapText="1"/>
    </xf>
    <xf numFmtId="164" fontId="2" fillId="0" borderId="6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wrapText="1"/>
    </xf>
    <xf numFmtId="164" fontId="2" fillId="0" borderId="0" xfId="0" applyNumberFormat="1" applyFont="1" applyFill="1"/>
    <xf numFmtId="164" fontId="2" fillId="0" borderId="1" xfId="0" quotePrefix="1" applyNumberFormat="1" applyFont="1" applyFill="1" applyBorder="1" applyAlignment="1">
      <alignment wrapText="1"/>
    </xf>
    <xf numFmtId="164" fontId="2" fillId="0" borderId="6" xfId="0" applyNumberFormat="1" applyFont="1" applyFill="1" applyBorder="1"/>
    <xf numFmtId="164" fontId="2" fillId="0" borderId="1" xfId="0" applyNumberFormat="1" applyFont="1" applyFill="1" applyBorder="1" applyAlignment="1">
      <alignment horizontal="left" wrapText="1"/>
    </xf>
    <xf numFmtId="164" fontId="14" fillId="0" borderId="1" xfId="0" applyNumberFormat="1" applyFont="1" applyFill="1" applyBorder="1"/>
    <xf numFmtId="164" fontId="2" fillId="0" borderId="1" xfId="0" applyNumberFormat="1" applyFont="1" applyFill="1" applyBorder="1"/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10" xfId="0" applyNumberFormat="1" applyFont="1" applyBorder="1"/>
    <xf numFmtId="164" fontId="2" fillId="0" borderId="11" xfId="0" applyNumberFormat="1" applyFont="1" applyBorder="1"/>
    <xf numFmtId="0" fontId="17" fillId="0" borderId="0" xfId="0" applyFont="1" applyBorder="1" applyAlignment="1">
      <alignment vertical="top" wrapText="1"/>
    </xf>
    <xf numFmtId="164" fontId="18" fillId="0" borderId="0" xfId="0" applyNumberFormat="1" applyFont="1" applyBorder="1"/>
    <xf numFmtId="0" fontId="18" fillId="0" borderId="0" xfId="0" applyFont="1" applyFill="1" applyBorder="1" applyAlignment="1">
      <alignment vertical="top"/>
    </xf>
    <xf numFmtId="165" fontId="2" fillId="0" borderId="1" xfId="0" applyNumberFormat="1" applyFont="1" applyFill="1" applyBorder="1" applyAlignment="1">
      <alignment wrapText="1"/>
    </xf>
    <xf numFmtId="165" fontId="2" fillId="0" borderId="1" xfId="0" applyNumberFormat="1" applyFont="1" applyBorder="1"/>
    <xf numFmtId="165" fontId="2" fillId="0" borderId="7" xfId="0" applyNumberFormat="1" applyFont="1" applyBorder="1"/>
    <xf numFmtId="165" fontId="7" fillId="4" borderId="8" xfId="0" applyNumberFormat="1" applyFont="1" applyFill="1" applyBorder="1" applyAlignment="1">
      <alignment wrapText="1"/>
    </xf>
    <xf numFmtId="165" fontId="2" fillId="0" borderId="7" xfId="0" applyNumberFormat="1" applyFont="1" applyFill="1" applyBorder="1" applyAlignment="1">
      <alignment wrapText="1"/>
    </xf>
    <xf numFmtId="165" fontId="0" fillId="0" borderId="8" xfId="0" applyNumberFormat="1" applyBorder="1" applyAlignment="1">
      <alignment wrapText="1"/>
    </xf>
    <xf numFmtId="165" fontId="2" fillId="0" borderId="9" xfId="0" applyNumberFormat="1" applyFont="1" applyFill="1" applyBorder="1" applyAlignment="1">
      <alignment wrapText="1"/>
    </xf>
    <xf numFmtId="165" fontId="2" fillId="0" borderId="8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7" xfId="0" applyNumberFormat="1" applyFont="1" applyFill="1" applyBorder="1" applyAlignment="1">
      <alignment horizontal="center" wrapText="1"/>
    </xf>
    <xf numFmtId="165" fontId="1" fillId="0" borderId="8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/>
    <xf numFmtId="165" fontId="2" fillId="0" borderId="7" xfId="0" applyNumberFormat="1" applyFont="1" applyFill="1" applyBorder="1"/>
    <xf numFmtId="165" fontId="2" fillId="0" borderId="8" xfId="0" applyNumberFormat="1" applyFont="1" applyFill="1" applyBorder="1"/>
    <xf numFmtId="165" fontId="2" fillId="0" borderId="11" xfId="0" applyNumberFormat="1" applyFont="1" applyFill="1" applyBorder="1"/>
    <xf numFmtId="165" fontId="2" fillId="0" borderId="11" xfId="0" applyNumberFormat="1" applyFont="1" applyBorder="1"/>
    <xf numFmtId="165" fontId="2" fillId="0" borderId="12" xfId="0" applyNumberFormat="1" applyFont="1" applyBorder="1"/>
    <xf numFmtId="165" fontId="2" fillId="0" borderId="13" xfId="0" applyNumberFormat="1" applyFont="1" applyBorder="1"/>
    <xf numFmtId="164" fontId="2" fillId="0" borderId="0" xfId="0" applyNumberFormat="1" applyFont="1" applyBorder="1" applyAlignment="1">
      <alignment vertical="top" wrapText="1"/>
    </xf>
    <xf numFmtId="164" fontId="2" fillId="0" borderId="0" xfId="0" applyNumberFormat="1" applyFont="1" applyBorder="1" applyAlignment="1">
      <alignment vertical="center" wrapText="1"/>
    </xf>
    <xf numFmtId="164" fontId="1" fillId="3" borderId="0" xfId="0" applyNumberFormat="1" applyFont="1" applyFill="1" applyAlignment="1">
      <alignment horizontal="center"/>
    </xf>
    <xf numFmtId="164" fontId="2" fillId="3" borderId="0" xfId="0" applyNumberFormat="1" applyFont="1" applyFill="1" applyBorder="1"/>
    <xf numFmtId="165" fontId="2" fillId="3" borderId="1" xfId="0" applyNumberFormat="1" applyFont="1" applyFill="1" applyBorder="1" applyAlignment="1">
      <alignment wrapText="1"/>
    </xf>
    <xf numFmtId="165" fontId="1" fillId="3" borderId="1" xfId="0" applyNumberFormat="1" applyFont="1" applyFill="1" applyBorder="1" applyAlignment="1">
      <alignment horizontal="center" wrapText="1"/>
    </xf>
    <xf numFmtId="165" fontId="2" fillId="3" borderId="1" xfId="0" applyNumberFormat="1" applyFont="1" applyFill="1" applyBorder="1"/>
    <xf numFmtId="165" fontId="2" fillId="3" borderId="11" xfId="0" applyNumberFormat="1" applyFont="1" applyFill="1" applyBorder="1"/>
    <xf numFmtId="0" fontId="18" fillId="3" borderId="0" xfId="0" applyFont="1" applyFill="1" applyBorder="1" applyAlignment="1">
      <alignment vertical="top"/>
    </xf>
    <xf numFmtId="164" fontId="2" fillId="3" borderId="0" xfId="0" applyNumberFormat="1" applyFont="1" applyFill="1"/>
    <xf numFmtId="3" fontId="2" fillId="0" borderId="1" xfId="0" applyNumberFormat="1" applyFont="1" applyFill="1" applyBorder="1" applyAlignment="1">
      <alignment wrapText="1"/>
    </xf>
    <xf numFmtId="164" fontId="4" fillId="0" borderId="0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2" fillId="3" borderId="1" xfId="0" applyNumberFormat="1" applyFont="1" applyFill="1" applyBorder="1" applyAlignment="1">
      <alignment wrapText="1"/>
    </xf>
    <xf numFmtId="165" fontId="4" fillId="3" borderId="1" xfId="0" applyNumberFormat="1" applyFont="1" applyFill="1" applyBorder="1" applyAlignment="1">
      <alignment wrapText="1"/>
    </xf>
    <xf numFmtId="165" fontId="4" fillId="0" borderId="7" xfId="0" applyNumberFormat="1" applyFont="1" applyFill="1" applyBorder="1" applyAlignment="1">
      <alignment wrapText="1"/>
    </xf>
    <xf numFmtId="0" fontId="28" fillId="0" borderId="0" xfId="2" applyFont="1"/>
    <xf numFmtId="0" fontId="22" fillId="0" borderId="14" xfId="3" applyFont="1" applyBorder="1" applyAlignment="1">
      <alignment vertical="center" wrapText="1"/>
    </xf>
    <xf numFmtId="0" fontId="22" fillId="0" borderId="15" xfId="3" applyFont="1" applyBorder="1" applyAlignment="1">
      <alignment vertical="center" wrapText="1"/>
    </xf>
    <xf numFmtId="0" fontId="29" fillId="5" borderId="16" xfId="3" applyFont="1" applyFill="1" applyBorder="1" applyAlignment="1">
      <alignment horizontal="justify" vertical="center" wrapText="1"/>
    </xf>
    <xf numFmtId="0" fontId="22" fillId="0" borderId="16" xfId="3" applyFont="1" applyBorder="1" applyAlignment="1">
      <alignment vertical="center" wrapText="1"/>
    </xf>
    <xf numFmtId="0" fontId="29" fillId="0" borderId="14" xfId="3" applyFont="1" applyBorder="1" applyAlignment="1">
      <alignment vertical="center" wrapText="1"/>
    </xf>
    <xf numFmtId="0" fontId="29" fillId="0" borderId="15" xfId="3" applyFont="1" applyBorder="1" applyAlignment="1">
      <alignment vertical="center" wrapText="1"/>
    </xf>
    <xf numFmtId="0" fontId="30" fillId="0" borderId="16" xfId="3" applyFont="1" applyBorder="1" applyAlignment="1">
      <alignment vertical="center" wrapText="1"/>
    </xf>
    <xf numFmtId="0" fontId="29" fillId="5" borderId="14" xfId="3" applyFont="1" applyFill="1" applyBorder="1" applyAlignment="1">
      <alignment horizontal="center" vertical="center" wrapText="1"/>
    </xf>
    <xf numFmtId="0" fontId="29" fillId="5" borderId="15" xfId="3" applyFont="1" applyFill="1" applyBorder="1" applyAlignment="1">
      <alignment horizontal="center" vertical="center" wrapText="1"/>
    </xf>
    <xf numFmtId="0" fontId="33" fillId="0" borderId="0" xfId="3" applyFont="1" applyAlignment="1">
      <alignment vertical="center"/>
    </xf>
    <xf numFmtId="0" fontId="33" fillId="0" borderId="0" xfId="3" applyFont="1" applyBorder="1" applyAlignment="1">
      <alignment vertical="center" wrapText="1"/>
    </xf>
    <xf numFmtId="0" fontId="33" fillId="0" borderId="24" xfId="3" applyFont="1" applyBorder="1" applyAlignment="1">
      <alignment vertical="center" wrapText="1"/>
    </xf>
    <xf numFmtId="0" fontId="33" fillId="0" borderId="0" xfId="3" applyFont="1" applyAlignment="1">
      <alignment vertical="center" wrapText="1"/>
    </xf>
    <xf numFmtId="0" fontId="33" fillId="0" borderId="25" xfId="3" applyFont="1" applyBorder="1" applyAlignment="1">
      <alignment vertical="center" wrapText="1"/>
    </xf>
    <xf numFmtId="0" fontId="28" fillId="0" borderId="0" xfId="2" applyFont="1" applyBorder="1"/>
    <xf numFmtId="0" fontId="33" fillId="0" borderId="26" xfId="3" applyFont="1" applyBorder="1" applyAlignment="1">
      <alignment vertical="center" wrapText="1"/>
    </xf>
    <xf numFmtId="165" fontId="28" fillId="0" borderId="0" xfId="2" applyNumberFormat="1" applyFont="1"/>
    <xf numFmtId="165" fontId="12" fillId="0" borderId="0" xfId="4" applyNumberFormat="1" applyFont="1" applyBorder="1" applyAlignment="1">
      <alignment vertical="center" wrapText="1"/>
    </xf>
    <xf numFmtId="0" fontId="34" fillId="0" borderId="0" xfId="3" applyFont="1" applyAlignment="1">
      <alignment vertical="center"/>
    </xf>
    <xf numFmtId="165" fontId="12" fillId="0" borderId="15" xfId="4" applyNumberFormat="1" applyFont="1" applyBorder="1" applyAlignment="1">
      <alignment vertical="center" wrapText="1"/>
    </xf>
    <xf numFmtId="165" fontId="6" fillId="5" borderId="14" xfId="4" applyNumberFormat="1" applyFont="1" applyFill="1" applyBorder="1" applyAlignment="1">
      <alignment horizontal="center" vertical="center" wrapText="1"/>
    </xf>
    <xf numFmtId="165" fontId="6" fillId="5" borderId="15" xfId="4" applyNumberFormat="1" applyFont="1" applyFill="1" applyBorder="1" applyAlignment="1">
      <alignment horizontal="center" vertical="center" wrapText="1"/>
    </xf>
    <xf numFmtId="4" fontId="6" fillId="5" borderId="14" xfId="4" applyNumberFormat="1" applyFont="1" applyFill="1" applyBorder="1" applyAlignment="1">
      <alignment horizontal="center" vertical="center" wrapText="1"/>
    </xf>
    <xf numFmtId="4" fontId="6" fillId="5" borderId="15" xfId="4" applyNumberFormat="1" applyFont="1" applyFill="1" applyBorder="1" applyAlignment="1">
      <alignment horizontal="center" vertical="center" wrapText="1"/>
    </xf>
    <xf numFmtId="0" fontId="6" fillId="5" borderId="16" xfId="4" applyFont="1" applyFill="1" applyBorder="1" applyAlignment="1">
      <alignment vertical="center" wrapText="1"/>
    </xf>
    <xf numFmtId="165" fontId="6" fillId="0" borderId="15" xfId="4" applyNumberFormat="1" applyFont="1" applyBorder="1" applyAlignment="1">
      <alignment vertical="center" wrapText="1"/>
    </xf>
    <xf numFmtId="4" fontId="6" fillId="0" borderId="15" xfId="4" applyNumberFormat="1" applyFont="1" applyBorder="1" applyAlignment="1">
      <alignment vertical="center" wrapText="1"/>
    </xf>
    <xf numFmtId="0" fontId="6" fillId="0" borderId="16" xfId="4" applyFont="1" applyBorder="1" applyAlignment="1">
      <alignment vertical="center" wrapText="1"/>
    </xf>
    <xf numFmtId="0" fontId="6" fillId="5" borderId="33" xfId="4" applyFont="1" applyFill="1" applyBorder="1" applyAlignment="1">
      <alignment vertical="center" wrapText="1"/>
    </xf>
    <xf numFmtId="0" fontId="6" fillId="6" borderId="15" xfId="4" applyFont="1" applyFill="1" applyBorder="1" applyAlignment="1">
      <alignment horizontal="center" vertical="top" wrapText="1"/>
    </xf>
    <xf numFmtId="0" fontId="6" fillId="0" borderId="1" xfId="3" applyFont="1" applyBorder="1" applyAlignment="1">
      <alignment vertical="center" wrapText="1"/>
    </xf>
    <xf numFmtId="0" fontId="37" fillId="0" borderId="1" xfId="3" applyFont="1" applyBorder="1" applyAlignment="1">
      <alignment vertical="center" wrapText="1"/>
    </xf>
    <xf numFmtId="0" fontId="6" fillId="5" borderId="42" xfId="3" applyFont="1" applyFill="1" applyBorder="1" applyAlignment="1">
      <alignment vertical="center" wrapText="1"/>
    </xf>
    <xf numFmtId="0" fontId="29" fillId="5" borderId="43" xfId="3" applyFont="1" applyFill="1" applyBorder="1" applyAlignment="1">
      <alignment vertical="center" wrapText="1"/>
    </xf>
    <xf numFmtId="0" fontId="29" fillId="5" borderId="44" xfId="3" applyFont="1" applyFill="1" applyBorder="1" applyAlignment="1">
      <alignment vertical="center" wrapText="1"/>
    </xf>
    <xf numFmtId="164" fontId="37" fillId="0" borderId="1" xfId="3" applyNumberFormat="1" applyFont="1" applyBorder="1" applyAlignment="1">
      <alignment vertical="center" wrapText="1"/>
    </xf>
    <xf numFmtId="0" fontId="28" fillId="0" borderId="0" xfId="2" applyFont="1" applyAlignment="1">
      <alignment vertical="center"/>
    </xf>
    <xf numFmtId="165" fontId="37" fillId="0" borderId="1" xfId="3" applyNumberFormat="1" applyFont="1" applyBorder="1" applyAlignment="1">
      <alignment vertical="center" wrapText="1"/>
    </xf>
    <xf numFmtId="0" fontId="29" fillId="5" borderId="45" xfId="3" applyFont="1" applyFill="1" applyBorder="1" applyAlignment="1">
      <alignment vertical="center" wrapText="1"/>
    </xf>
    <xf numFmtId="0" fontId="29" fillId="5" borderId="46" xfId="3" applyFont="1" applyFill="1" applyBorder="1" applyAlignment="1">
      <alignment vertical="center" wrapText="1"/>
    </xf>
    <xf numFmtId="0" fontId="29" fillId="5" borderId="47" xfId="3" applyFont="1" applyFill="1" applyBorder="1" applyAlignment="1">
      <alignment vertical="center" wrapText="1"/>
    </xf>
    <xf numFmtId="0" fontId="29" fillId="5" borderId="49" xfId="4" applyFont="1" applyFill="1" applyBorder="1" applyAlignment="1">
      <alignment horizontal="center" vertical="center" wrapText="1"/>
    </xf>
    <xf numFmtId="0" fontId="29" fillId="5" borderId="1" xfId="3" applyFont="1" applyFill="1" applyBorder="1" applyAlignment="1">
      <alignment vertical="center" wrapText="1"/>
    </xf>
    <xf numFmtId="3" fontId="37" fillId="0" borderId="1" xfId="3" applyNumberFormat="1" applyFont="1" applyBorder="1" applyAlignment="1">
      <alignment vertical="center" wrapText="1"/>
    </xf>
    <xf numFmtId="165" fontId="28" fillId="0" borderId="0" xfId="2" applyNumberFormat="1" applyFont="1" applyBorder="1"/>
    <xf numFmtId="0" fontId="20" fillId="0" borderId="0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22" fillId="0" borderId="0" xfId="0" applyFont="1" applyBorder="1" applyAlignment="1">
      <alignment vertical="top" wrapText="1"/>
    </xf>
    <xf numFmtId="0" fontId="22" fillId="0" borderId="0" xfId="0" applyFont="1" applyAlignment="1">
      <alignment vertical="top" wrapText="1"/>
    </xf>
    <xf numFmtId="164" fontId="7" fillId="4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64" fontId="9" fillId="0" borderId="4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7" fillId="4" borderId="5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0" fontId="0" fillId="0" borderId="0" xfId="0" applyAlignment="1">
      <alignment wrapText="1"/>
    </xf>
    <xf numFmtId="164" fontId="3" fillId="0" borderId="0" xfId="0" applyNumberFormat="1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4" fillId="0" borderId="0" xfId="1" applyNumberFormat="1" applyFont="1" applyBorder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0" fontId="29" fillId="5" borderId="20" xfId="3" applyFont="1" applyFill="1" applyBorder="1" applyAlignment="1">
      <alignment horizontal="center" vertical="center" wrapText="1"/>
    </xf>
    <xf numFmtId="0" fontId="29" fillId="5" borderId="16" xfId="3" applyFont="1" applyFill="1" applyBorder="1" applyAlignment="1">
      <alignment horizontal="center" vertical="center" wrapText="1"/>
    </xf>
    <xf numFmtId="0" fontId="29" fillId="5" borderId="19" xfId="3" applyFont="1" applyFill="1" applyBorder="1" applyAlignment="1">
      <alignment horizontal="center" vertical="center" wrapText="1"/>
    </xf>
    <xf numFmtId="0" fontId="29" fillId="5" borderId="18" xfId="3" applyFont="1" applyFill="1" applyBorder="1" applyAlignment="1">
      <alignment horizontal="center" vertical="center" wrapText="1"/>
    </xf>
    <xf numFmtId="0" fontId="29" fillId="5" borderId="17" xfId="3" applyFont="1" applyFill="1" applyBorder="1" applyAlignment="1">
      <alignment horizontal="center" vertical="center" wrapText="1"/>
    </xf>
    <xf numFmtId="0" fontId="33" fillId="0" borderId="7" xfId="3" applyFont="1" applyBorder="1" applyAlignment="1">
      <alignment horizontal="center" vertical="center" wrapText="1"/>
    </xf>
    <xf numFmtId="0" fontId="33" fillId="0" borderId="22" xfId="3" applyFont="1" applyBorder="1" applyAlignment="1">
      <alignment horizontal="center" vertical="center" wrapText="1"/>
    </xf>
    <xf numFmtId="0" fontId="33" fillId="0" borderId="21" xfId="3" applyFont="1" applyBorder="1" applyAlignment="1">
      <alignment horizontal="center" vertical="center" wrapText="1"/>
    </xf>
    <xf numFmtId="0" fontId="6" fillId="5" borderId="41" xfId="4" applyFont="1" applyFill="1" applyBorder="1" applyAlignment="1">
      <alignment horizontal="center" vertical="center" wrapText="1"/>
    </xf>
    <xf numFmtId="0" fontId="6" fillId="5" borderId="40" xfId="4" applyFont="1" applyFill="1" applyBorder="1" applyAlignment="1">
      <alignment horizontal="center" vertical="center" wrapText="1"/>
    </xf>
    <xf numFmtId="0" fontId="6" fillId="5" borderId="39" xfId="4" applyFont="1" applyFill="1" applyBorder="1" applyAlignment="1">
      <alignment horizontal="center" vertical="center" wrapText="1"/>
    </xf>
    <xf numFmtId="0" fontId="6" fillId="5" borderId="36" xfId="4" applyFont="1" applyFill="1" applyBorder="1" applyAlignment="1">
      <alignment horizontal="center" vertical="center" wrapText="1"/>
    </xf>
    <xf numFmtId="0" fontId="6" fillId="5" borderId="35" xfId="4" applyFont="1" applyFill="1" applyBorder="1" applyAlignment="1">
      <alignment horizontal="center" vertical="center" wrapText="1"/>
    </xf>
    <xf numFmtId="0" fontId="6" fillId="5" borderId="34" xfId="4" applyFont="1" applyFill="1" applyBorder="1" applyAlignment="1">
      <alignment horizontal="center" vertical="center" wrapText="1"/>
    </xf>
    <xf numFmtId="0" fontId="6" fillId="5" borderId="30" xfId="4" applyFont="1" applyFill="1" applyBorder="1" applyAlignment="1">
      <alignment horizontal="center" vertical="center" wrapText="1"/>
    </xf>
    <xf numFmtId="0" fontId="6" fillId="5" borderId="27" xfId="4" applyFont="1" applyFill="1" applyBorder="1" applyAlignment="1">
      <alignment horizontal="center" vertical="center" wrapText="1"/>
    </xf>
    <xf numFmtId="0" fontId="12" fillId="5" borderId="20" xfId="4" applyFont="1" applyFill="1" applyBorder="1" applyAlignment="1">
      <alignment horizontal="center" vertical="center" wrapText="1"/>
    </xf>
    <xf numFmtId="0" fontId="12" fillId="5" borderId="16" xfId="4" applyFont="1" applyFill="1" applyBorder="1" applyAlignment="1">
      <alignment horizontal="center" vertical="center" wrapText="1"/>
    </xf>
    <xf numFmtId="0" fontId="6" fillId="0" borderId="41" xfId="4" applyFont="1" applyBorder="1" applyAlignment="1">
      <alignment horizontal="center" vertical="center" wrapText="1"/>
    </xf>
    <xf numFmtId="0" fontId="6" fillId="0" borderId="40" xfId="4" applyFont="1" applyBorder="1" applyAlignment="1">
      <alignment horizontal="center" vertical="center" wrapText="1"/>
    </xf>
    <xf numFmtId="0" fontId="6" fillId="0" borderId="39" xfId="4" applyFont="1" applyBorder="1" applyAlignment="1">
      <alignment horizontal="center" vertical="center" wrapText="1"/>
    </xf>
    <xf numFmtId="0" fontId="6" fillId="0" borderId="38" xfId="4" applyFont="1" applyBorder="1" applyAlignment="1">
      <alignment horizontal="center" vertical="center" wrapText="1"/>
    </xf>
    <xf numFmtId="0" fontId="6" fillId="0" borderId="37" xfId="4" applyFont="1" applyBorder="1" applyAlignment="1">
      <alignment horizontal="center" vertical="center" wrapText="1"/>
    </xf>
    <xf numFmtId="0" fontId="6" fillId="0" borderId="14" xfId="4" applyFont="1" applyBorder="1" applyAlignment="1">
      <alignment horizontal="center" vertical="center" wrapText="1"/>
    </xf>
    <xf numFmtId="0" fontId="6" fillId="5" borderId="31" xfId="4" applyFont="1" applyFill="1" applyBorder="1" applyAlignment="1">
      <alignment horizontal="center" vertical="center" wrapText="1"/>
    </xf>
    <xf numFmtId="0" fontId="6" fillId="5" borderId="28" xfId="4" applyFont="1" applyFill="1" applyBorder="1" applyAlignment="1">
      <alignment horizontal="center" vertical="center" wrapText="1"/>
    </xf>
    <xf numFmtId="0" fontId="29" fillId="0" borderId="23" xfId="3" applyFont="1" applyBorder="1" applyAlignment="1">
      <alignment horizontal="left" vertical="center" wrapText="1"/>
    </xf>
    <xf numFmtId="0" fontId="29" fillId="0" borderId="0" xfId="3" applyFont="1" applyBorder="1" applyAlignment="1">
      <alignment horizontal="left" vertical="center" wrapText="1"/>
    </xf>
    <xf numFmtId="0" fontId="6" fillId="5" borderId="32" xfId="4" applyFont="1" applyFill="1" applyBorder="1" applyAlignment="1">
      <alignment horizontal="center" vertical="center" wrapText="1"/>
    </xf>
    <xf numFmtId="0" fontId="6" fillId="5" borderId="29" xfId="4" applyFont="1" applyFill="1" applyBorder="1" applyAlignment="1">
      <alignment horizontal="center" vertical="center" wrapText="1"/>
    </xf>
    <xf numFmtId="0" fontId="6" fillId="5" borderId="20" xfId="4" applyFont="1" applyFill="1" applyBorder="1" applyAlignment="1">
      <alignment horizontal="center" vertical="center" wrapText="1"/>
    </xf>
    <xf numFmtId="0" fontId="6" fillId="5" borderId="33" xfId="4" applyFont="1" applyFill="1" applyBorder="1" applyAlignment="1">
      <alignment horizontal="center" vertical="center" wrapText="1"/>
    </xf>
    <xf numFmtId="0" fontId="6" fillId="5" borderId="16" xfId="4" applyFont="1" applyFill="1" applyBorder="1" applyAlignment="1">
      <alignment horizontal="center" vertical="center" wrapText="1"/>
    </xf>
    <xf numFmtId="0" fontId="6" fillId="0" borderId="36" xfId="4" applyFont="1" applyBorder="1" applyAlignment="1">
      <alignment horizontal="center" vertical="center" wrapText="1"/>
    </xf>
    <xf numFmtId="0" fontId="6" fillId="0" borderId="35" xfId="4" applyFont="1" applyBorder="1" applyAlignment="1">
      <alignment horizontal="center" vertical="center" wrapText="1"/>
    </xf>
    <xf numFmtId="0" fontId="6" fillId="0" borderId="34" xfId="4" applyFont="1" applyBorder="1" applyAlignment="1">
      <alignment horizontal="center" vertical="center" wrapText="1"/>
    </xf>
    <xf numFmtId="0" fontId="24" fillId="0" borderId="0" xfId="3" applyFont="1" applyAlignment="1">
      <alignment horizontal="left" vertical="center"/>
    </xf>
    <xf numFmtId="0" fontId="29" fillId="0" borderId="1" xfId="3" applyFont="1" applyBorder="1" applyAlignment="1">
      <alignment horizontal="left" vertical="center" wrapText="1"/>
    </xf>
    <xf numFmtId="0" fontId="29" fillId="5" borderId="50" xfId="4" applyFont="1" applyFill="1" applyBorder="1" applyAlignment="1">
      <alignment horizontal="center" vertical="center" wrapText="1"/>
    </xf>
    <xf numFmtId="0" fontId="29" fillId="5" borderId="48" xfId="4" applyFont="1" applyFill="1" applyBorder="1" applyAlignment="1">
      <alignment horizontal="center" vertical="center" wrapText="1"/>
    </xf>
    <xf numFmtId="0" fontId="29" fillId="5" borderId="53" xfId="4" applyFont="1" applyFill="1" applyBorder="1" applyAlignment="1">
      <alignment horizontal="center" vertical="center" wrapText="1"/>
    </xf>
    <xf numFmtId="0" fontId="29" fillId="5" borderId="52" xfId="4" applyFont="1" applyFill="1" applyBorder="1" applyAlignment="1">
      <alignment horizontal="center" vertical="center" wrapText="1"/>
    </xf>
    <xf numFmtId="0" fontId="29" fillId="5" borderId="51" xfId="4" applyFont="1" applyFill="1" applyBorder="1" applyAlignment="1">
      <alignment horizontal="center" vertical="center" wrapText="1"/>
    </xf>
  </cellXfs>
  <cellStyles count="6">
    <cellStyle name="Normal" xfId="0" builtinId="0"/>
    <cellStyle name="Normal 12" xfId="3"/>
    <cellStyle name="Normal 12 2" xfId="4"/>
    <cellStyle name="Normal 2" xfId="1"/>
    <cellStyle name="Normal 2 2" xfId="2"/>
    <cellStyle name="Normal 3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J259"/>
  <sheetViews>
    <sheetView topLeftCell="O1" zoomScaleNormal="100" workbookViewId="0">
      <selection activeCell="AC9" sqref="AC9:AE253"/>
    </sheetView>
  </sheetViews>
  <sheetFormatPr defaultRowHeight="10.5" x14ac:dyDescent="0.15"/>
  <cols>
    <col min="1" max="1" width="8.140625" style="9" customWidth="1"/>
    <col min="2" max="2" width="28.140625" style="9" customWidth="1"/>
    <col min="3" max="3" width="7.5703125" style="9" customWidth="1"/>
    <col min="4" max="7" width="10.140625" style="27" customWidth="1"/>
    <col min="8" max="8" width="9.7109375" style="67" customWidth="1"/>
    <col min="9" max="9" width="9.7109375" style="27" customWidth="1"/>
    <col min="10" max="12" width="9.140625" style="3" customWidth="1"/>
    <col min="13" max="13" width="9.7109375" style="27" customWidth="1"/>
    <col min="14" max="14" width="9.140625" style="3" customWidth="1"/>
    <col min="15" max="15" width="10.140625" style="3" customWidth="1"/>
    <col min="16" max="18" width="9.140625" style="3" customWidth="1"/>
    <col min="19" max="19" width="10.28515625" style="3" customWidth="1"/>
    <col min="20" max="22" width="9.140625" style="3" customWidth="1"/>
    <col min="23" max="23" width="10.28515625" style="3" customWidth="1"/>
    <col min="24" max="26" width="9.140625" style="3" customWidth="1"/>
    <col min="27" max="27" width="11.140625" style="3" customWidth="1"/>
    <col min="28" max="29" width="9.140625" style="3" customWidth="1"/>
    <col min="30" max="30" width="10.140625" style="3" customWidth="1"/>
    <col min="31" max="38" width="9.140625" style="3" customWidth="1"/>
    <col min="39" max="39" width="12.140625" style="3" customWidth="1"/>
    <col min="40" max="40" width="21.85546875" style="3" customWidth="1"/>
    <col min="41" max="41" width="20.85546875" style="3" customWidth="1"/>
    <col min="42" max="88" width="9.140625" style="3"/>
    <col min="89" max="256" width="9.140625" style="9"/>
    <col min="257" max="257" width="8.140625" style="9" customWidth="1"/>
    <col min="258" max="258" width="28.140625" style="9" customWidth="1"/>
    <col min="259" max="259" width="7.5703125" style="9" customWidth="1"/>
    <col min="260" max="263" width="10.140625" style="9" customWidth="1"/>
    <col min="264" max="265" width="9.7109375" style="9" customWidth="1"/>
    <col min="266" max="268" width="9.140625" style="9"/>
    <col min="269" max="269" width="9.7109375" style="9" customWidth="1"/>
    <col min="270" max="270" width="9.140625" style="9"/>
    <col min="271" max="271" width="10.140625" style="9" customWidth="1"/>
    <col min="272" max="274" width="9.140625" style="9"/>
    <col min="275" max="275" width="10.28515625" style="9" customWidth="1"/>
    <col min="276" max="278" width="9.140625" style="9"/>
    <col min="279" max="279" width="10.28515625" style="9" customWidth="1"/>
    <col min="280" max="282" width="9.140625" style="9"/>
    <col min="283" max="283" width="11.140625" style="9" customWidth="1"/>
    <col min="284" max="285" width="9.140625" style="9"/>
    <col min="286" max="286" width="10.5703125" style="9" customWidth="1"/>
    <col min="287" max="294" width="9.140625" style="9"/>
    <col min="295" max="295" width="12.140625" style="9" customWidth="1"/>
    <col min="296" max="296" width="20.7109375" style="9" customWidth="1"/>
    <col min="297" max="297" width="20.85546875" style="9" customWidth="1"/>
    <col min="298" max="512" width="9.140625" style="9"/>
    <col min="513" max="513" width="8.140625" style="9" customWidth="1"/>
    <col min="514" max="514" width="28.140625" style="9" customWidth="1"/>
    <col min="515" max="515" width="7.5703125" style="9" customWidth="1"/>
    <col min="516" max="519" width="10.140625" style="9" customWidth="1"/>
    <col min="520" max="521" width="9.7109375" style="9" customWidth="1"/>
    <col min="522" max="524" width="9.140625" style="9"/>
    <col min="525" max="525" width="9.7109375" style="9" customWidth="1"/>
    <col min="526" max="526" width="9.140625" style="9"/>
    <col min="527" max="527" width="10.140625" style="9" customWidth="1"/>
    <col min="528" max="530" width="9.140625" style="9"/>
    <col min="531" max="531" width="10.28515625" style="9" customWidth="1"/>
    <col min="532" max="534" width="9.140625" style="9"/>
    <col min="535" max="535" width="10.28515625" style="9" customWidth="1"/>
    <col min="536" max="538" width="9.140625" style="9"/>
    <col min="539" max="539" width="11.140625" style="9" customWidth="1"/>
    <col min="540" max="541" width="9.140625" style="9"/>
    <col min="542" max="542" width="10.5703125" style="9" customWidth="1"/>
    <col min="543" max="550" width="9.140625" style="9"/>
    <col min="551" max="551" width="12.140625" style="9" customWidth="1"/>
    <col min="552" max="552" width="20.7109375" style="9" customWidth="1"/>
    <col min="553" max="553" width="20.85546875" style="9" customWidth="1"/>
    <col min="554" max="768" width="9.140625" style="9"/>
    <col min="769" max="769" width="8.140625" style="9" customWidth="1"/>
    <col min="770" max="770" width="28.140625" style="9" customWidth="1"/>
    <col min="771" max="771" width="7.5703125" style="9" customWidth="1"/>
    <col min="772" max="775" width="10.140625" style="9" customWidth="1"/>
    <col min="776" max="777" width="9.7109375" style="9" customWidth="1"/>
    <col min="778" max="780" width="9.140625" style="9"/>
    <col min="781" max="781" width="9.7109375" style="9" customWidth="1"/>
    <col min="782" max="782" width="9.140625" style="9"/>
    <col min="783" max="783" width="10.140625" style="9" customWidth="1"/>
    <col min="784" max="786" width="9.140625" style="9"/>
    <col min="787" max="787" width="10.28515625" style="9" customWidth="1"/>
    <col min="788" max="790" width="9.140625" style="9"/>
    <col min="791" max="791" width="10.28515625" style="9" customWidth="1"/>
    <col min="792" max="794" width="9.140625" style="9"/>
    <col min="795" max="795" width="11.140625" style="9" customWidth="1"/>
    <col min="796" max="797" width="9.140625" style="9"/>
    <col min="798" max="798" width="10.5703125" style="9" customWidth="1"/>
    <col min="799" max="806" width="9.140625" style="9"/>
    <col min="807" max="807" width="12.140625" style="9" customWidth="1"/>
    <col min="808" max="808" width="20.7109375" style="9" customWidth="1"/>
    <col min="809" max="809" width="20.85546875" style="9" customWidth="1"/>
    <col min="810" max="1024" width="9.140625" style="9"/>
    <col min="1025" max="1025" width="8.140625" style="9" customWidth="1"/>
    <col min="1026" max="1026" width="28.140625" style="9" customWidth="1"/>
    <col min="1027" max="1027" width="7.5703125" style="9" customWidth="1"/>
    <col min="1028" max="1031" width="10.140625" style="9" customWidth="1"/>
    <col min="1032" max="1033" width="9.7109375" style="9" customWidth="1"/>
    <col min="1034" max="1036" width="9.140625" style="9"/>
    <col min="1037" max="1037" width="9.7109375" style="9" customWidth="1"/>
    <col min="1038" max="1038" width="9.140625" style="9"/>
    <col min="1039" max="1039" width="10.140625" style="9" customWidth="1"/>
    <col min="1040" max="1042" width="9.140625" style="9"/>
    <col min="1043" max="1043" width="10.28515625" style="9" customWidth="1"/>
    <col min="1044" max="1046" width="9.140625" style="9"/>
    <col min="1047" max="1047" width="10.28515625" style="9" customWidth="1"/>
    <col min="1048" max="1050" width="9.140625" style="9"/>
    <col min="1051" max="1051" width="11.140625" style="9" customWidth="1"/>
    <col min="1052" max="1053" width="9.140625" style="9"/>
    <col min="1054" max="1054" width="10.5703125" style="9" customWidth="1"/>
    <col min="1055" max="1062" width="9.140625" style="9"/>
    <col min="1063" max="1063" width="12.140625" style="9" customWidth="1"/>
    <col min="1064" max="1064" width="20.7109375" style="9" customWidth="1"/>
    <col min="1065" max="1065" width="20.85546875" style="9" customWidth="1"/>
    <col min="1066" max="1280" width="9.140625" style="9"/>
    <col min="1281" max="1281" width="8.140625" style="9" customWidth="1"/>
    <col min="1282" max="1282" width="28.140625" style="9" customWidth="1"/>
    <col min="1283" max="1283" width="7.5703125" style="9" customWidth="1"/>
    <col min="1284" max="1287" width="10.140625" style="9" customWidth="1"/>
    <col min="1288" max="1289" width="9.7109375" style="9" customWidth="1"/>
    <col min="1290" max="1292" width="9.140625" style="9"/>
    <col min="1293" max="1293" width="9.7109375" style="9" customWidth="1"/>
    <col min="1294" max="1294" width="9.140625" style="9"/>
    <col min="1295" max="1295" width="10.140625" style="9" customWidth="1"/>
    <col min="1296" max="1298" width="9.140625" style="9"/>
    <col min="1299" max="1299" width="10.28515625" style="9" customWidth="1"/>
    <col min="1300" max="1302" width="9.140625" style="9"/>
    <col min="1303" max="1303" width="10.28515625" style="9" customWidth="1"/>
    <col min="1304" max="1306" width="9.140625" style="9"/>
    <col min="1307" max="1307" width="11.140625" style="9" customWidth="1"/>
    <col min="1308" max="1309" width="9.140625" style="9"/>
    <col min="1310" max="1310" width="10.5703125" style="9" customWidth="1"/>
    <col min="1311" max="1318" width="9.140625" style="9"/>
    <col min="1319" max="1319" width="12.140625" style="9" customWidth="1"/>
    <col min="1320" max="1320" width="20.7109375" style="9" customWidth="1"/>
    <col min="1321" max="1321" width="20.85546875" style="9" customWidth="1"/>
    <col min="1322" max="1536" width="9.140625" style="9"/>
    <col min="1537" max="1537" width="8.140625" style="9" customWidth="1"/>
    <col min="1538" max="1538" width="28.140625" style="9" customWidth="1"/>
    <col min="1539" max="1539" width="7.5703125" style="9" customWidth="1"/>
    <col min="1540" max="1543" width="10.140625" style="9" customWidth="1"/>
    <col min="1544" max="1545" width="9.7109375" style="9" customWidth="1"/>
    <col min="1546" max="1548" width="9.140625" style="9"/>
    <col min="1549" max="1549" width="9.7109375" style="9" customWidth="1"/>
    <col min="1550" max="1550" width="9.140625" style="9"/>
    <col min="1551" max="1551" width="10.140625" style="9" customWidth="1"/>
    <col min="1552" max="1554" width="9.140625" style="9"/>
    <col min="1555" max="1555" width="10.28515625" style="9" customWidth="1"/>
    <col min="1556" max="1558" width="9.140625" style="9"/>
    <col min="1559" max="1559" width="10.28515625" style="9" customWidth="1"/>
    <col min="1560" max="1562" width="9.140625" style="9"/>
    <col min="1563" max="1563" width="11.140625" style="9" customWidth="1"/>
    <col min="1564" max="1565" width="9.140625" style="9"/>
    <col min="1566" max="1566" width="10.5703125" style="9" customWidth="1"/>
    <col min="1567" max="1574" width="9.140625" style="9"/>
    <col min="1575" max="1575" width="12.140625" style="9" customWidth="1"/>
    <col min="1576" max="1576" width="20.7109375" style="9" customWidth="1"/>
    <col min="1577" max="1577" width="20.85546875" style="9" customWidth="1"/>
    <col min="1578" max="1792" width="9.140625" style="9"/>
    <col min="1793" max="1793" width="8.140625" style="9" customWidth="1"/>
    <col min="1794" max="1794" width="28.140625" style="9" customWidth="1"/>
    <col min="1795" max="1795" width="7.5703125" style="9" customWidth="1"/>
    <col min="1796" max="1799" width="10.140625" style="9" customWidth="1"/>
    <col min="1800" max="1801" width="9.7109375" style="9" customWidth="1"/>
    <col min="1802" max="1804" width="9.140625" style="9"/>
    <col min="1805" max="1805" width="9.7109375" style="9" customWidth="1"/>
    <col min="1806" max="1806" width="9.140625" style="9"/>
    <col min="1807" max="1807" width="10.140625" style="9" customWidth="1"/>
    <col min="1808" max="1810" width="9.140625" style="9"/>
    <col min="1811" max="1811" width="10.28515625" style="9" customWidth="1"/>
    <col min="1812" max="1814" width="9.140625" style="9"/>
    <col min="1815" max="1815" width="10.28515625" style="9" customWidth="1"/>
    <col min="1816" max="1818" width="9.140625" style="9"/>
    <col min="1819" max="1819" width="11.140625" style="9" customWidth="1"/>
    <col min="1820" max="1821" width="9.140625" style="9"/>
    <col min="1822" max="1822" width="10.5703125" style="9" customWidth="1"/>
    <col min="1823" max="1830" width="9.140625" style="9"/>
    <col min="1831" max="1831" width="12.140625" style="9" customWidth="1"/>
    <col min="1832" max="1832" width="20.7109375" style="9" customWidth="1"/>
    <col min="1833" max="1833" width="20.85546875" style="9" customWidth="1"/>
    <col min="1834" max="2048" width="9.140625" style="9"/>
    <col min="2049" max="2049" width="8.140625" style="9" customWidth="1"/>
    <col min="2050" max="2050" width="28.140625" style="9" customWidth="1"/>
    <col min="2051" max="2051" width="7.5703125" style="9" customWidth="1"/>
    <col min="2052" max="2055" width="10.140625" style="9" customWidth="1"/>
    <col min="2056" max="2057" width="9.7109375" style="9" customWidth="1"/>
    <col min="2058" max="2060" width="9.140625" style="9"/>
    <col min="2061" max="2061" width="9.7109375" style="9" customWidth="1"/>
    <col min="2062" max="2062" width="9.140625" style="9"/>
    <col min="2063" max="2063" width="10.140625" style="9" customWidth="1"/>
    <col min="2064" max="2066" width="9.140625" style="9"/>
    <col min="2067" max="2067" width="10.28515625" style="9" customWidth="1"/>
    <col min="2068" max="2070" width="9.140625" style="9"/>
    <col min="2071" max="2071" width="10.28515625" style="9" customWidth="1"/>
    <col min="2072" max="2074" width="9.140625" style="9"/>
    <col min="2075" max="2075" width="11.140625" style="9" customWidth="1"/>
    <col min="2076" max="2077" width="9.140625" style="9"/>
    <col min="2078" max="2078" width="10.5703125" style="9" customWidth="1"/>
    <col min="2079" max="2086" width="9.140625" style="9"/>
    <col min="2087" max="2087" width="12.140625" style="9" customWidth="1"/>
    <col min="2088" max="2088" width="20.7109375" style="9" customWidth="1"/>
    <col min="2089" max="2089" width="20.85546875" style="9" customWidth="1"/>
    <col min="2090" max="2304" width="9.140625" style="9"/>
    <col min="2305" max="2305" width="8.140625" style="9" customWidth="1"/>
    <col min="2306" max="2306" width="28.140625" style="9" customWidth="1"/>
    <col min="2307" max="2307" width="7.5703125" style="9" customWidth="1"/>
    <col min="2308" max="2311" width="10.140625" style="9" customWidth="1"/>
    <col min="2312" max="2313" width="9.7109375" style="9" customWidth="1"/>
    <col min="2314" max="2316" width="9.140625" style="9"/>
    <col min="2317" max="2317" width="9.7109375" style="9" customWidth="1"/>
    <col min="2318" max="2318" width="9.140625" style="9"/>
    <col min="2319" max="2319" width="10.140625" style="9" customWidth="1"/>
    <col min="2320" max="2322" width="9.140625" style="9"/>
    <col min="2323" max="2323" width="10.28515625" style="9" customWidth="1"/>
    <col min="2324" max="2326" width="9.140625" style="9"/>
    <col min="2327" max="2327" width="10.28515625" style="9" customWidth="1"/>
    <col min="2328" max="2330" width="9.140625" style="9"/>
    <col min="2331" max="2331" width="11.140625" style="9" customWidth="1"/>
    <col min="2332" max="2333" width="9.140625" style="9"/>
    <col min="2334" max="2334" width="10.5703125" style="9" customWidth="1"/>
    <col min="2335" max="2342" width="9.140625" style="9"/>
    <col min="2343" max="2343" width="12.140625" style="9" customWidth="1"/>
    <col min="2344" max="2344" width="20.7109375" style="9" customWidth="1"/>
    <col min="2345" max="2345" width="20.85546875" style="9" customWidth="1"/>
    <col min="2346" max="2560" width="9.140625" style="9"/>
    <col min="2561" max="2561" width="8.140625" style="9" customWidth="1"/>
    <col min="2562" max="2562" width="28.140625" style="9" customWidth="1"/>
    <col min="2563" max="2563" width="7.5703125" style="9" customWidth="1"/>
    <col min="2564" max="2567" width="10.140625" style="9" customWidth="1"/>
    <col min="2568" max="2569" width="9.7109375" style="9" customWidth="1"/>
    <col min="2570" max="2572" width="9.140625" style="9"/>
    <col min="2573" max="2573" width="9.7109375" style="9" customWidth="1"/>
    <col min="2574" max="2574" width="9.140625" style="9"/>
    <col min="2575" max="2575" width="10.140625" style="9" customWidth="1"/>
    <col min="2576" max="2578" width="9.140625" style="9"/>
    <col min="2579" max="2579" width="10.28515625" style="9" customWidth="1"/>
    <col min="2580" max="2582" width="9.140625" style="9"/>
    <col min="2583" max="2583" width="10.28515625" style="9" customWidth="1"/>
    <col min="2584" max="2586" width="9.140625" style="9"/>
    <col min="2587" max="2587" width="11.140625" style="9" customWidth="1"/>
    <col min="2588" max="2589" width="9.140625" style="9"/>
    <col min="2590" max="2590" width="10.5703125" style="9" customWidth="1"/>
    <col min="2591" max="2598" width="9.140625" style="9"/>
    <col min="2599" max="2599" width="12.140625" style="9" customWidth="1"/>
    <col min="2600" max="2600" width="20.7109375" style="9" customWidth="1"/>
    <col min="2601" max="2601" width="20.85546875" style="9" customWidth="1"/>
    <col min="2602" max="2816" width="9.140625" style="9"/>
    <col min="2817" max="2817" width="8.140625" style="9" customWidth="1"/>
    <col min="2818" max="2818" width="28.140625" style="9" customWidth="1"/>
    <col min="2819" max="2819" width="7.5703125" style="9" customWidth="1"/>
    <col min="2820" max="2823" width="10.140625" style="9" customWidth="1"/>
    <col min="2824" max="2825" width="9.7109375" style="9" customWidth="1"/>
    <col min="2826" max="2828" width="9.140625" style="9"/>
    <col min="2829" max="2829" width="9.7109375" style="9" customWidth="1"/>
    <col min="2830" max="2830" width="9.140625" style="9"/>
    <col min="2831" max="2831" width="10.140625" style="9" customWidth="1"/>
    <col min="2832" max="2834" width="9.140625" style="9"/>
    <col min="2835" max="2835" width="10.28515625" style="9" customWidth="1"/>
    <col min="2836" max="2838" width="9.140625" style="9"/>
    <col min="2839" max="2839" width="10.28515625" style="9" customWidth="1"/>
    <col min="2840" max="2842" width="9.140625" style="9"/>
    <col min="2843" max="2843" width="11.140625" style="9" customWidth="1"/>
    <col min="2844" max="2845" width="9.140625" style="9"/>
    <col min="2846" max="2846" width="10.5703125" style="9" customWidth="1"/>
    <col min="2847" max="2854" width="9.140625" style="9"/>
    <col min="2855" max="2855" width="12.140625" style="9" customWidth="1"/>
    <col min="2856" max="2856" width="20.7109375" style="9" customWidth="1"/>
    <col min="2857" max="2857" width="20.85546875" style="9" customWidth="1"/>
    <col min="2858" max="3072" width="9.140625" style="9"/>
    <col min="3073" max="3073" width="8.140625" style="9" customWidth="1"/>
    <col min="3074" max="3074" width="28.140625" style="9" customWidth="1"/>
    <col min="3075" max="3075" width="7.5703125" style="9" customWidth="1"/>
    <col min="3076" max="3079" width="10.140625" style="9" customWidth="1"/>
    <col min="3080" max="3081" width="9.7109375" style="9" customWidth="1"/>
    <col min="3082" max="3084" width="9.140625" style="9"/>
    <col min="3085" max="3085" width="9.7109375" style="9" customWidth="1"/>
    <col min="3086" max="3086" width="9.140625" style="9"/>
    <col min="3087" max="3087" width="10.140625" style="9" customWidth="1"/>
    <col min="3088" max="3090" width="9.140625" style="9"/>
    <col min="3091" max="3091" width="10.28515625" style="9" customWidth="1"/>
    <col min="3092" max="3094" width="9.140625" style="9"/>
    <col min="3095" max="3095" width="10.28515625" style="9" customWidth="1"/>
    <col min="3096" max="3098" width="9.140625" style="9"/>
    <col min="3099" max="3099" width="11.140625" style="9" customWidth="1"/>
    <col min="3100" max="3101" width="9.140625" style="9"/>
    <col min="3102" max="3102" width="10.5703125" style="9" customWidth="1"/>
    <col min="3103" max="3110" width="9.140625" style="9"/>
    <col min="3111" max="3111" width="12.140625" style="9" customWidth="1"/>
    <col min="3112" max="3112" width="20.7109375" style="9" customWidth="1"/>
    <col min="3113" max="3113" width="20.85546875" style="9" customWidth="1"/>
    <col min="3114" max="3328" width="9.140625" style="9"/>
    <col min="3329" max="3329" width="8.140625" style="9" customWidth="1"/>
    <col min="3330" max="3330" width="28.140625" style="9" customWidth="1"/>
    <col min="3331" max="3331" width="7.5703125" style="9" customWidth="1"/>
    <col min="3332" max="3335" width="10.140625" style="9" customWidth="1"/>
    <col min="3336" max="3337" width="9.7109375" style="9" customWidth="1"/>
    <col min="3338" max="3340" width="9.140625" style="9"/>
    <col min="3341" max="3341" width="9.7109375" style="9" customWidth="1"/>
    <col min="3342" max="3342" width="9.140625" style="9"/>
    <col min="3343" max="3343" width="10.140625" style="9" customWidth="1"/>
    <col min="3344" max="3346" width="9.140625" style="9"/>
    <col min="3347" max="3347" width="10.28515625" style="9" customWidth="1"/>
    <col min="3348" max="3350" width="9.140625" style="9"/>
    <col min="3351" max="3351" width="10.28515625" style="9" customWidth="1"/>
    <col min="3352" max="3354" width="9.140625" style="9"/>
    <col min="3355" max="3355" width="11.140625" style="9" customWidth="1"/>
    <col min="3356" max="3357" width="9.140625" style="9"/>
    <col min="3358" max="3358" width="10.5703125" style="9" customWidth="1"/>
    <col min="3359" max="3366" width="9.140625" style="9"/>
    <col min="3367" max="3367" width="12.140625" style="9" customWidth="1"/>
    <col min="3368" max="3368" width="20.7109375" style="9" customWidth="1"/>
    <col min="3369" max="3369" width="20.85546875" style="9" customWidth="1"/>
    <col min="3370" max="3584" width="9.140625" style="9"/>
    <col min="3585" max="3585" width="8.140625" style="9" customWidth="1"/>
    <col min="3586" max="3586" width="28.140625" style="9" customWidth="1"/>
    <col min="3587" max="3587" width="7.5703125" style="9" customWidth="1"/>
    <col min="3588" max="3591" width="10.140625" style="9" customWidth="1"/>
    <col min="3592" max="3593" width="9.7109375" style="9" customWidth="1"/>
    <col min="3594" max="3596" width="9.140625" style="9"/>
    <col min="3597" max="3597" width="9.7109375" style="9" customWidth="1"/>
    <col min="3598" max="3598" width="9.140625" style="9"/>
    <col min="3599" max="3599" width="10.140625" style="9" customWidth="1"/>
    <col min="3600" max="3602" width="9.140625" style="9"/>
    <col min="3603" max="3603" width="10.28515625" style="9" customWidth="1"/>
    <col min="3604" max="3606" width="9.140625" style="9"/>
    <col min="3607" max="3607" width="10.28515625" style="9" customWidth="1"/>
    <col min="3608" max="3610" width="9.140625" style="9"/>
    <col min="3611" max="3611" width="11.140625" style="9" customWidth="1"/>
    <col min="3612" max="3613" width="9.140625" style="9"/>
    <col min="3614" max="3614" width="10.5703125" style="9" customWidth="1"/>
    <col min="3615" max="3622" width="9.140625" style="9"/>
    <col min="3623" max="3623" width="12.140625" style="9" customWidth="1"/>
    <col min="3624" max="3624" width="20.7109375" style="9" customWidth="1"/>
    <col min="3625" max="3625" width="20.85546875" style="9" customWidth="1"/>
    <col min="3626" max="3840" width="9.140625" style="9"/>
    <col min="3841" max="3841" width="8.140625" style="9" customWidth="1"/>
    <col min="3842" max="3842" width="28.140625" style="9" customWidth="1"/>
    <col min="3843" max="3843" width="7.5703125" style="9" customWidth="1"/>
    <col min="3844" max="3847" width="10.140625" style="9" customWidth="1"/>
    <col min="3848" max="3849" width="9.7109375" style="9" customWidth="1"/>
    <col min="3850" max="3852" width="9.140625" style="9"/>
    <col min="3853" max="3853" width="9.7109375" style="9" customWidth="1"/>
    <col min="3854" max="3854" width="9.140625" style="9"/>
    <col min="3855" max="3855" width="10.140625" style="9" customWidth="1"/>
    <col min="3856" max="3858" width="9.140625" style="9"/>
    <col min="3859" max="3859" width="10.28515625" style="9" customWidth="1"/>
    <col min="3860" max="3862" width="9.140625" style="9"/>
    <col min="3863" max="3863" width="10.28515625" style="9" customWidth="1"/>
    <col min="3864" max="3866" width="9.140625" style="9"/>
    <col min="3867" max="3867" width="11.140625" style="9" customWidth="1"/>
    <col min="3868" max="3869" width="9.140625" style="9"/>
    <col min="3870" max="3870" width="10.5703125" style="9" customWidth="1"/>
    <col min="3871" max="3878" width="9.140625" style="9"/>
    <col min="3879" max="3879" width="12.140625" style="9" customWidth="1"/>
    <col min="3880" max="3880" width="20.7109375" style="9" customWidth="1"/>
    <col min="3881" max="3881" width="20.85546875" style="9" customWidth="1"/>
    <col min="3882" max="4096" width="9.140625" style="9"/>
    <col min="4097" max="4097" width="8.140625" style="9" customWidth="1"/>
    <col min="4098" max="4098" width="28.140625" style="9" customWidth="1"/>
    <col min="4099" max="4099" width="7.5703125" style="9" customWidth="1"/>
    <col min="4100" max="4103" width="10.140625" style="9" customWidth="1"/>
    <col min="4104" max="4105" width="9.7109375" style="9" customWidth="1"/>
    <col min="4106" max="4108" width="9.140625" style="9"/>
    <col min="4109" max="4109" width="9.7109375" style="9" customWidth="1"/>
    <col min="4110" max="4110" width="9.140625" style="9"/>
    <col min="4111" max="4111" width="10.140625" style="9" customWidth="1"/>
    <col min="4112" max="4114" width="9.140625" style="9"/>
    <col min="4115" max="4115" width="10.28515625" style="9" customWidth="1"/>
    <col min="4116" max="4118" width="9.140625" style="9"/>
    <col min="4119" max="4119" width="10.28515625" style="9" customWidth="1"/>
    <col min="4120" max="4122" width="9.140625" style="9"/>
    <col min="4123" max="4123" width="11.140625" style="9" customWidth="1"/>
    <col min="4124" max="4125" width="9.140625" style="9"/>
    <col min="4126" max="4126" width="10.5703125" style="9" customWidth="1"/>
    <col min="4127" max="4134" width="9.140625" style="9"/>
    <col min="4135" max="4135" width="12.140625" style="9" customWidth="1"/>
    <col min="4136" max="4136" width="20.7109375" style="9" customWidth="1"/>
    <col min="4137" max="4137" width="20.85546875" style="9" customWidth="1"/>
    <col min="4138" max="4352" width="9.140625" style="9"/>
    <col min="4353" max="4353" width="8.140625" style="9" customWidth="1"/>
    <col min="4354" max="4354" width="28.140625" style="9" customWidth="1"/>
    <col min="4355" max="4355" width="7.5703125" style="9" customWidth="1"/>
    <col min="4356" max="4359" width="10.140625" style="9" customWidth="1"/>
    <col min="4360" max="4361" width="9.7109375" style="9" customWidth="1"/>
    <col min="4362" max="4364" width="9.140625" style="9"/>
    <col min="4365" max="4365" width="9.7109375" style="9" customWidth="1"/>
    <col min="4366" max="4366" width="9.140625" style="9"/>
    <col min="4367" max="4367" width="10.140625" style="9" customWidth="1"/>
    <col min="4368" max="4370" width="9.140625" style="9"/>
    <col min="4371" max="4371" width="10.28515625" style="9" customWidth="1"/>
    <col min="4372" max="4374" width="9.140625" style="9"/>
    <col min="4375" max="4375" width="10.28515625" style="9" customWidth="1"/>
    <col min="4376" max="4378" width="9.140625" style="9"/>
    <col min="4379" max="4379" width="11.140625" style="9" customWidth="1"/>
    <col min="4380" max="4381" width="9.140625" style="9"/>
    <col min="4382" max="4382" width="10.5703125" style="9" customWidth="1"/>
    <col min="4383" max="4390" width="9.140625" style="9"/>
    <col min="4391" max="4391" width="12.140625" style="9" customWidth="1"/>
    <col min="4392" max="4392" width="20.7109375" style="9" customWidth="1"/>
    <col min="4393" max="4393" width="20.85546875" style="9" customWidth="1"/>
    <col min="4394" max="4608" width="9.140625" style="9"/>
    <col min="4609" max="4609" width="8.140625" style="9" customWidth="1"/>
    <col min="4610" max="4610" width="28.140625" style="9" customWidth="1"/>
    <col min="4611" max="4611" width="7.5703125" style="9" customWidth="1"/>
    <col min="4612" max="4615" width="10.140625" style="9" customWidth="1"/>
    <col min="4616" max="4617" width="9.7109375" style="9" customWidth="1"/>
    <col min="4618" max="4620" width="9.140625" style="9"/>
    <col min="4621" max="4621" width="9.7109375" style="9" customWidth="1"/>
    <col min="4622" max="4622" width="9.140625" style="9"/>
    <col min="4623" max="4623" width="10.140625" style="9" customWidth="1"/>
    <col min="4624" max="4626" width="9.140625" style="9"/>
    <col min="4627" max="4627" width="10.28515625" style="9" customWidth="1"/>
    <col min="4628" max="4630" width="9.140625" style="9"/>
    <col min="4631" max="4631" width="10.28515625" style="9" customWidth="1"/>
    <col min="4632" max="4634" width="9.140625" style="9"/>
    <col min="4635" max="4635" width="11.140625" style="9" customWidth="1"/>
    <col min="4636" max="4637" width="9.140625" style="9"/>
    <col min="4638" max="4638" width="10.5703125" style="9" customWidth="1"/>
    <col min="4639" max="4646" width="9.140625" style="9"/>
    <col min="4647" max="4647" width="12.140625" style="9" customWidth="1"/>
    <col min="4648" max="4648" width="20.7109375" style="9" customWidth="1"/>
    <col min="4649" max="4649" width="20.85546875" style="9" customWidth="1"/>
    <col min="4650" max="4864" width="9.140625" style="9"/>
    <col min="4865" max="4865" width="8.140625" style="9" customWidth="1"/>
    <col min="4866" max="4866" width="28.140625" style="9" customWidth="1"/>
    <col min="4867" max="4867" width="7.5703125" style="9" customWidth="1"/>
    <col min="4868" max="4871" width="10.140625" style="9" customWidth="1"/>
    <col min="4872" max="4873" width="9.7109375" style="9" customWidth="1"/>
    <col min="4874" max="4876" width="9.140625" style="9"/>
    <col min="4877" max="4877" width="9.7109375" style="9" customWidth="1"/>
    <col min="4878" max="4878" width="9.140625" style="9"/>
    <col min="4879" max="4879" width="10.140625" style="9" customWidth="1"/>
    <col min="4880" max="4882" width="9.140625" style="9"/>
    <col min="4883" max="4883" width="10.28515625" style="9" customWidth="1"/>
    <col min="4884" max="4886" width="9.140625" style="9"/>
    <col min="4887" max="4887" width="10.28515625" style="9" customWidth="1"/>
    <col min="4888" max="4890" width="9.140625" style="9"/>
    <col min="4891" max="4891" width="11.140625" style="9" customWidth="1"/>
    <col min="4892" max="4893" width="9.140625" style="9"/>
    <col min="4894" max="4894" width="10.5703125" style="9" customWidth="1"/>
    <col min="4895" max="4902" width="9.140625" style="9"/>
    <col min="4903" max="4903" width="12.140625" style="9" customWidth="1"/>
    <col min="4904" max="4904" width="20.7109375" style="9" customWidth="1"/>
    <col min="4905" max="4905" width="20.85546875" style="9" customWidth="1"/>
    <col min="4906" max="5120" width="9.140625" style="9"/>
    <col min="5121" max="5121" width="8.140625" style="9" customWidth="1"/>
    <col min="5122" max="5122" width="28.140625" style="9" customWidth="1"/>
    <col min="5123" max="5123" width="7.5703125" style="9" customWidth="1"/>
    <col min="5124" max="5127" width="10.140625" style="9" customWidth="1"/>
    <col min="5128" max="5129" width="9.7109375" style="9" customWidth="1"/>
    <col min="5130" max="5132" width="9.140625" style="9"/>
    <col min="5133" max="5133" width="9.7109375" style="9" customWidth="1"/>
    <col min="5134" max="5134" width="9.140625" style="9"/>
    <col min="5135" max="5135" width="10.140625" style="9" customWidth="1"/>
    <col min="5136" max="5138" width="9.140625" style="9"/>
    <col min="5139" max="5139" width="10.28515625" style="9" customWidth="1"/>
    <col min="5140" max="5142" width="9.140625" style="9"/>
    <col min="5143" max="5143" width="10.28515625" style="9" customWidth="1"/>
    <col min="5144" max="5146" width="9.140625" style="9"/>
    <col min="5147" max="5147" width="11.140625" style="9" customWidth="1"/>
    <col min="5148" max="5149" width="9.140625" style="9"/>
    <col min="5150" max="5150" width="10.5703125" style="9" customWidth="1"/>
    <col min="5151" max="5158" width="9.140625" style="9"/>
    <col min="5159" max="5159" width="12.140625" style="9" customWidth="1"/>
    <col min="5160" max="5160" width="20.7109375" style="9" customWidth="1"/>
    <col min="5161" max="5161" width="20.85546875" style="9" customWidth="1"/>
    <col min="5162" max="5376" width="9.140625" style="9"/>
    <col min="5377" max="5377" width="8.140625" style="9" customWidth="1"/>
    <col min="5378" max="5378" width="28.140625" style="9" customWidth="1"/>
    <col min="5379" max="5379" width="7.5703125" style="9" customWidth="1"/>
    <col min="5380" max="5383" width="10.140625" style="9" customWidth="1"/>
    <col min="5384" max="5385" width="9.7109375" style="9" customWidth="1"/>
    <col min="5386" max="5388" width="9.140625" style="9"/>
    <col min="5389" max="5389" width="9.7109375" style="9" customWidth="1"/>
    <col min="5390" max="5390" width="9.140625" style="9"/>
    <col min="5391" max="5391" width="10.140625" style="9" customWidth="1"/>
    <col min="5392" max="5394" width="9.140625" style="9"/>
    <col min="5395" max="5395" width="10.28515625" style="9" customWidth="1"/>
    <col min="5396" max="5398" width="9.140625" style="9"/>
    <col min="5399" max="5399" width="10.28515625" style="9" customWidth="1"/>
    <col min="5400" max="5402" width="9.140625" style="9"/>
    <col min="5403" max="5403" width="11.140625" style="9" customWidth="1"/>
    <col min="5404" max="5405" width="9.140625" style="9"/>
    <col min="5406" max="5406" width="10.5703125" style="9" customWidth="1"/>
    <col min="5407" max="5414" width="9.140625" style="9"/>
    <col min="5415" max="5415" width="12.140625" style="9" customWidth="1"/>
    <col min="5416" max="5416" width="20.7109375" style="9" customWidth="1"/>
    <col min="5417" max="5417" width="20.85546875" style="9" customWidth="1"/>
    <col min="5418" max="5632" width="9.140625" style="9"/>
    <col min="5633" max="5633" width="8.140625" style="9" customWidth="1"/>
    <col min="5634" max="5634" width="28.140625" style="9" customWidth="1"/>
    <col min="5635" max="5635" width="7.5703125" style="9" customWidth="1"/>
    <col min="5636" max="5639" width="10.140625" style="9" customWidth="1"/>
    <col min="5640" max="5641" width="9.7109375" style="9" customWidth="1"/>
    <col min="5642" max="5644" width="9.140625" style="9"/>
    <col min="5645" max="5645" width="9.7109375" style="9" customWidth="1"/>
    <col min="5646" max="5646" width="9.140625" style="9"/>
    <col min="5647" max="5647" width="10.140625" style="9" customWidth="1"/>
    <col min="5648" max="5650" width="9.140625" style="9"/>
    <col min="5651" max="5651" width="10.28515625" style="9" customWidth="1"/>
    <col min="5652" max="5654" width="9.140625" style="9"/>
    <col min="5655" max="5655" width="10.28515625" style="9" customWidth="1"/>
    <col min="5656" max="5658" width="9.140625" style="9"/>
    <col min="5659" max="5659" width="11.140625" style="9" customWidth="1"/>
    <col min="5660" max="5661" width="9.140625" style="9"/>
    <col min="5662" max="5662" width="10.5703125" style="9" customWidth="1"/>
    <col min="5663" max="5670" width="9.140625" style="9"/>
    <col min="5671" max="5671" width="12.140625" style="9" customWidth="1"/>
    <col min="5672" max="5672" width="20.7109375" style="9" customWidth="1"/>
    <col min="5673" max="5673" width="20.85546875" style="9" customWidth="1"/>
    <col min="5674" max="5888" width="9.140625" style="9"/>
    <col min="5889" max="5889" width="8.140625" style="9" customWidth="1"/>
    <col min="5890" max="5890" width="28.140625" style="9" customWidth="1"/>
    <col min="5891" max="5891" width="7.5703125" style="9" customWidth="1"/>
    <col min="5892" max="5895" width="10.140625" style="9" customWidth="1"/>
    <col min="5896" max="5897" width="9.7109375" style="9" customWidth="1"/>
    <col min="5898" max="5900" width="9.140625" style="9"/>
    <col min="5901" max="5901" width="9.7109375" style="9" customWidth="1"/>
    <col min="5902" max="5902" width="9.140625" style="9"/>
    <col min="5903" max="5903" width="10.140625" style="9" customWidth="1"/>
    <col min="5904" max="5906" width="9.140625" style="9"/>
    <col min="5907" max="5907" width="10.28515625" style="9" customWidth="1"/>
    <col min="5908" max="5910" width="9.140625" style="9"/>
    <col min="5911" max="5911" width="10.28515625" style="9" customWidth="1"/>
    <col min="5912" max="5914" width="9.140625" style="9"/>
    <col min="5915" max="5915" width="11.140625" style="9" customWidth="1"/>
    <col min="5916" max="5917" width="9.140625" style="9"/>
    <col min="5918" max="5918" width="10.5703125" style="9" customWidth="1"/>
    <col min="5919" max="5926" width="9.140625" style="9"/>
    <col min="5927" max="5927" width="12.140625" style="9" customWidth="1"/>
    <col min="5928" max="5928" width="20.7109375" style="9" customWidth="1"/>
    <col min="5929" max="5929" width="20.85546875" style="9" customWidth="1"/>
    <col min="5930" max="6144" width="9.140625" style="9"/>
    <col min="6145" max="6145" width="8.140625" style="9" customWidth="1"/>
    <col min="6146" max="6146" width="28.140625" style="9" customWidth="1"/>
    <col min="6147" max="6147" width="7.5703125" style="9" customWidth="1"/>
    <col min="6148" max="6151" width="10.140625" style="9" customWidth="1"/>
    <col min="6152" max="6153" width="9.7109375" style="9" customWidth="1"/>
    <col min="6154" max="6156" width="9.140625" style="9"/>
    <col min="6157" max="6157" width="9.7109375" style="9" customWidth="1"/>
    <col min="6158" max="6158" width="9.140625" style="9"/>
    <col min="6159" max="6159" width="10.140625" style="9" customWidth="1"/>
    <col min="6160" max="6162" width="9.140625" style="9"/>
    <col min="6163" max="6163" width="10.28515625" style="9" customWidth="1"/>
    <col min="6164" max="6166" width="9.140625" style="9"/>
    <col min="6167" max="6167" width="10.28515625" style="9" customWidth="1"/>
    <col min="6168" max="6170" width="9.140625" style="9"/>
    <col min="6171" max="6171" width="11.140625" style="9" customWidth="1"/>
    <col min="6172" max="6173" width="9.140625" style="9"/>
    <col min="6174" max="6174" width="10.5703125" style="9" customWidth="1"/>
    <col min="6175" max="6182" width="9.140625" style="9"/>
    <col min="6183" max="6183" width="12.140625" style="9" customWidth="1"/>
    <col min="6184" max="6184" width="20.7109375" style="9" customWidth="1"/>
    <col min="6185" max="6185" width="20.85546875" style="9" customWidth="1"/>
    <col min="6186" max="6400" width="9.140625" style="9"/>
    <col min="6401" max="6401" width="8.140625" style="9" customWidth="1"/>
    <col min="6402" max="6402" width="28.140625" style="9" customWidth="1"/>
    <col min="6403" max="6403" width="7.5703125" style="9" customWidth="1"/>
    <col min="6404" max="6407" width="10.140625" style="9" customWidth="1"/>
    <col min="6408" max="6409" width="9.7109375" style="9" customWidth="1"/>
    <col min="6410" max="6412" width="9.140625" style="9"/>
    <col min="6413" max="6413" width="9.7109375" style="9" customWidth="1"/>
    <col min="6414" max="6414" width="9.140625" style="9"/>
    <col min="6415" max="6415" width="10.140625" style="9" customWidth="1"/>
    <col min="6416" max="6418" width="9.140625" style="9"/>
    <col min="6419" max="6419" width="10.28515625" style="9" customWidth="1"/>
    <col min="6420" max="6422" width="9.140625" style="9"/>
    <col min="6423" max="6423" width="10.28515625" style="9" customWidth="1"/>
    <col min="6424" max="6426" width="9.140625" style="9"/>
    <col min="6427" max="6427" width="11.140625" style="9" customWidth="1"/>
    <col min="6428" max="6429" width="9.140625" style="9"/>
    <col min="6430" max="6430" width="10.5703125" style="9" customWidth="1"/>
    <col min="6431" max="6438" width="9.140625" style="9"/>
    <col min="6439" max="6439" width="12.140625" style="9" customWidth="1"/>
    <col min="6440" max="6440" width="20.7109375" style="9" customWidth="1"/>
    <col min="6441" max="6441" width="20.85546875" style="9" customWidth="1"/>
    <col min="6442" max="6656" width="9.140625" style="9"/>
    <col min="6657" max="6657" width="8.140625" style="9" customWidth="1"/>
    <col min="6658" max="6658" width="28.140625" style="9" customWidth="1"/>
    <col min="6659" max="6659" width="7.5703125" style="9" customWidth="1"/>
    <col min="6660" max="6663" width="10.140625" style="9" customWidth="1"/>
    <col min="6664" max="6665" width="9.7109375" style="9" customWidth="1"/>
    <col min="6666" max="6668" width="9.140625" style="9"/>
    <col min="6669" max="6669" width="9.7109375" style="9" customWidth="1"/>
    <col min="6670" max="6670" width="9.140625" style="9"/>
    <col min="6671" max="6671" width="10.140625" style="9" customWidth="1"/>
    <col min="6672" max="6674" width="9.140625" style="9"/>
    <col min="6675" max="6675" width="10.28515625" style="9" customWidth="1"/>
    <col min="6676" max="6678" width="9.140625" style="9"/>
    <col min="6679" max="6679" width="10.28515625" style="9" customWidth="1"/>
    <col min="6680" max="6682" width="9.140625" style="9"/>
    <col min="6683" max="6683" width="11.140625" style="9" customWidth="1"/>
    <col min="6684" max="6685" width="9.140625" style="9"/>
    <col min="6686" max="6686" width="10.5703125" style="9" customWidth="1"/>
    <col min="6687" max="6694" width="9.140625" style="9"/>
    <col min="6695" max="6695" width="12.140625" style="9" customWidth="1"/>
    <col min="6696" max="6696" width="20.7109375" style="9" customWidth="1"/>
    <col min="6697" max="6697" width="20.85546875" style="9" customWidth="1"/>
    <col min="6698" max="6912" width="9.140625" style="9"/>
    <col min="6913" max="6913" width="8.140625" style="9" customWidth="1"/>
    <col min="6914" max="6914" width="28.140625" style="9" customWidth="1"/>
    <col min="6915" max="6915" width="7.5703125" style="9" customWidth="1"/>
    <col min="6916" max="6919" width="10.140625" style="9" customWidth="1"/>
    <col min="6920" max="6921" width="9.7109375" style="9" customWidth="1"/>
    <col min="6922" max="6924" width="9.140625" style="9"/>
    <col min="6925" max="6925" width="9.7109375" style="9" customWidth="1"/>
    <col min="6926" max="6926" width="9.140625" style="9"/>
    <col min="6927" max="6927" width="10.140625" style="9" customWidth="1"/>
    <col min="6928" max="6930" width="9.140625" style="9"/>
    <col min="6931" max="6931" width="10.28515625" style="9" customWidth="1"/>
    <col min="6932" max="6934" width="9.140625" style="9"/>
    <col min="6935" max="6935" width="10.28515625" style="9" customWidth="1"/>
    <col min="6936" max="6938" width="9.140625" style="9"/>
    <col min="6939" max="6939" width="11.140625" style="9" customWidth="1"/>
    <col min="6940" max="6941" width="9.140625" style="9"/>
    <col min="6942" max="6942" width="10.5703125" style="9" customWidth="1"/>
    <col min="6943" max="6950" width="9.140625" style="9"/>
    <col min="6951" max="6951" width="12.140625" style="9" customWidth="1"/>
    <col min="6952" max="6952" width="20.7109375" style="9" customWidth="1"/>
    <col min="6953" max="6953" width="20.85546875" style="9" customWidth="1"/>
    <col min="6954" max="7168" width="9.140625" style="9"/>
    <col min="7169" max="7169" width="8.140625" style="9" customWidth="1"/>
    <col min="7170" max="7170" width="28.140625" style="9" customWidth="1"/>
    <col min="7171" max="7171" width="7.5703125" style="9" customWidth="1"/>
    <col min="7172" max="7175" width="10.140625" style="9" customWidth="1"/>
    <col min="7176" max="7177" width="9.7109375" style="9" customWidth="1"/>
    <col min="7178" max="7180" width="9.140625" style="9"/>
    <col min="7181" max="7181" width="9.7109375" style="9" customWidth="1"/>
    <col min="7182" max="7182" width="9.140625" style="9"/>
    <col min="7183" max="7183" width="10.140625" style="9" customWidth="1"/>
    <col min="7184" max="7186" width="9.140625" style="9"/>
    <col min="7187" max="7187" width="10.28515625" style="9" customWidth="1"/>
    <col min="7188" max="7190" width="9.140625" style="9"/>
    <col min="7191" max="7191" width="10.28515625" style="9" customWidth="1"/>
    <col min="7192" max="7194" width="9.140625" style="9"/>
    <col min="7195" max="7195" width="11.140625" style="9" customWidth="1"/>
    <col min="7196" max="7197" width="9.140625" style="9"/>
    <col min="7198" max="7198" width="10.5703125" style="9" customWidth="1"/>
    <col min="7199" max="7206" width="9.140625" style="9"/>
    <col min="7207" max="7207" width="12.140625" style="9" customWidth="1"/>
    <col min="7208" max="7208" width="20.7109375" style="9" customWidth="1"/>
    <col min="7209" max="7209" width="20.85546875" style="9" customWidth="1"/>
    <col min="7210" max="7424" width="9.140625" style="9"/>
    <col min="7425" max="7425" width="8.140625" style="9" customWidth="1"/>
    <col min="7426" max="7426" width="28.140625" style="9" customWidth="1"/>
    <col min="7427" max="7427" width="7.5703125" style="9" customWidth="1"/>
    <col min="7428" max="7431" width="10.140625" style="9" customWidth="1"/>
    <col min="7432" max="7433" width="9.7109375" style="9" customWidth="1"/>
    <col min="7434" max="7436" width="9.140625" style="9"/>
    <col min="7437" max="7437" width="9.7109375" style="9" customWidth="1"/>
    <col min="7438" max="7438" width="9.140625" style="9"/>
    <col min="7439" max="7439" width="10.140625" style="9" customWidth="1"/>
    <col min="7440" max="7442" width="9.140625" style="9"/>
    <col min="7443" max="7443" width="10.28515625" style="9" customWidth="1"/>
    <col min="7444" max="7446" width="9.140625" style="9"/>
    <col min="7447" max="7447" width="10.28515625" style="9" customWidth="1"/>
    <col min="7448" max="7450" width="9.140625" style="9"/>
    <col min="7451" max="7451" width="11.140625" style="9" customWidth="1"/>
    <col min="7452" max="7453" width="9.140625" style="9"/>
    <col min="7454" max="7454" width="10.5703125" style="9" customWidth="1"/>
    <col min="7455" max="7462" width="9.140625" style="9"/>
    <col min="7463" max="7463" width="12.140625" style="9" customWidth="1"/>
    <col min="7464" max="7464" width="20.7109375" style="9" customWidth="1"/>
    <col min="7465" max="7465" width="20.85546875" style="9" customWidth="1"/>
    <col min="7466" max="7680" width="9.140625" style="9"/>
    <col min="7681" max="7681" width="8.140625" style="9" customWidth="1"/>
    <col min="7682" max="7682" width="28.140625" style="9" customWidth="1"/>
    <col min="7683" max="7683" width="7.5703125" style="9" customWidth="1"/>
    <col min="7684" max="7687" width="10.140625" style="9" customWidth="1"/>
    <col min="7688" max="7689" width="9.7109375" style="9" customWidth="1"/>
    <col min="7690" max="7692" width="9.140625" style="9"/>
    <col min="7693" max="7693" width="9.7109375" style="9" customWidth="1"/>
    <col min="7694" max="7694" width="9.140625" style="9"/>
    <col min="7695" max="7695" width="10.140625" style="9" customWidth="1"/>
    <col min="7696" max="7698" width="9.140625" style="9"/>
    <col min="7699" max="7699" width="10.28515625" style="9" customWidth="1"/>
    <col min="7700" max="7702" width="9.140625" style="9"/>
    <col min="7703" max="7703" width="10.28515625" style="9" customWidth="1"/>
    <col min="7704" max="7706" width="9.140625" style="9"/>
    <col min="7707" max="7707" width="11.140625" style="9" customWidth="1"/>
    <col min="7708" max="7709" width="9.140625" style="9"/>
    <col min="7710" max="7710" width="10.5703125" style="9" customWidth="1"/>
    <col min="7711" max="7718" width="9.140625" style="9"/>
    <col min="7719" max="7719" width="12.140625" style="9" customWidth="1"/>
    <col min="7720" max="7720" width="20.7109375" style="9" customWidth="1"/>
    <col min="7721" max="7721" width="20.85546875" style="9" customWidth="1"/>
    <col min="7722" max="7936" width="9.140625" style="9"/>
    <col min="7937" max="7937" width="8.140625" style="9" customWidth="1"/>
    <col min="7938" max="7938" width="28.140625" style="9" customWidth="1"/>
    <col min="7939" max="7939" width="7.5703125" style="9" customWidth="1"/>
    <col min="7940" max="7943" width="10.140625" style="9" customWidth="1"/>
    <col min="7944" max="7945" width="9.7109375" style="9" customWidth="1"/>
    <col min="7946" max="7948" width="9.140625" style="9"/>
    <col min="7949" max="7949" width="9.7109375" style="9" customWidth="1"/>
    <col min="7950" max="7950" width="9.140625" style="9"/>
    <col min="7951" max="7951" width="10.140625" style="9" customWidth="1"/>
    <col min="7952" max="7954" width="9.140625" style="9"/>
    <col min="7955" max="7955" width="10.28515625" style="9" customWidth="1"/>
    <col min="7956" max="7958" width="9.140625" style="9"/>
    <col min="7959" max="7959" width="10.28515625" style="9" customWidth="1"/>
    <col min="7960" max="7962" width="9.140625" style="9"/>
    <col min="7963" max="7963" width="11.140625" style="9" customWidth="1"/>
    <col min="7964" max="7965" width="9.140625" style="9"/>
    <col min="7966" max="7966" width="10.5703125" style="9" customWidth="1"/>
    <col min="7967" max="7974" width="9.140625" style="9"/>
    <col min="7975" max="7975" width="12.140625" style="9" customWidth="1"/>
    <col min="7976" max="7976" width="20.7109375" style="9" customWidth="1"/>
    <col min="7977" max="7977" width="20.85546875" style="9" customWidth="1"/>
    <col min="7978" max="8192" width="9.140625" style="9"/>
    <col min="8193" max="8193" width="8.140625" style="9" customWidth="1"/>
    <col min="8194" max="8194" width="28.140625" style="9" customWidth="1"/>
    <col min="8195" max="8195" width="7.5703125" style="9" customWidth="1"/>
    <col min="8196" max="8199" width="10.140625" style="9" customWidth="1"/>
    <col min="8200" max="8201" width="9.7109375" style="9" customWidth="1"/>
    <col min="8202" max="8204" width="9.140625" style="9"/>
    <col min="8205" max="8205" width="9.7109375" style="9" customWidth="1"/>
    <col min="8206" max="8206" width="9.140625" style="9"/>
    <col min="8207" max="8207" width="10.140625" style="9" customWidth="1"/>
    <col min="8208" max="8210" width="9.140625" style="9"/>
    <col min="8211" max="8211" width="10.28515625" style="9" customWidth="1"/>
    <col min="8212" max="8214" width="9.140625" style="9"/>
    <col min="8215" max="8215" width="10.28515625" style="9" customWidth="1"/>
    <col min="8216" max="8218" width="9.140625" style="9"/>
    <col min="8219" max="8219" width="11.140625" style="9" customWidth="1"/>
    <col min="8220" max="8221" width="9.140625" style="9"/>
    <col min="8222" max="8222" width="10.5703125" style="9" customWidth="1"/>
    <col min="8223" max="8230" width="9.140625" style="9"/>
    <col min="8231" max="8231" width="12.140625" style="9" customWidth="1"/>
    <col min="8232" max="8232" width="20.7109375" style="9" customWidth="1"/>
    <col min="8233" max="8233" width="20.85546875" style="9" customWidth="1"/>
    <col min="8234" max="8448" width="9.140625" style="9"/>
    <col min="8449" max="8449" width="8.140625" style="9" customWidth="1"/>
    <col min="8450" max="8450" width="28.140625" style="9" customWidth="1"/>
    <col min="8451" max="8451" width="7.5703125" style="9" customWidth="1"/>
    <col min="8452" max="8455" width="10.140625" style="9" customWidth="1"/>
    <col min="8456" max="8457" width="9.7109375" style="9" customWidth="1"/>
    <col min="8458" max="8460" width="9.140625" style="9"/>
    <col min="8461" max="8461" width="9.7109375" style="9" customWidth="1"/>
    <col min="8462" max="8462" width="9.140625" style="9"/>
    <col min="8463" max="8463" width="10.140625" style="9" customWidth="1"/>
    <col min="8464" max="8466" width="9.140625" style="9"/>
    <col min="8467" max="8467" width="10.28515625" style="9" customWidth="1"/>
    <col min="8468" max="8470" width="9.140625" style="9"/>
    <col min="8471" max="8471" width="10.28515625" style="9" customWidth="1"/>
    <col min="8472" max="8474" width="9.140625" style="9"/>
    <col min="8475" max="8475" width="11.140625" style="9" customWidth="1"/>
    <col min="8476" max="8477" width="9.140625" style="9"/>
    <col min="8478" max="8478" width="10.5703125" style="9" customWidth="1"/>
    <col min="8479" max="8486" width="9.140625" style="9"/>
    <col min="8487" max="8487" width="12.140625" style="9" customWidth="1"/>
    <col min="8488" max="8488" width="20.7109375" style="9" customWidth="1"/>
    <col min="8489" max="8489" width="20.85546875" style="9" customWidth="1"/>
    <col min="8490" max="8704" width="9.140625" style="9"/>
    <col min="8705" max="8705" width="8.140625" style="9" customWidth="1"/>
    <col min="8706" max="8706" width="28.140625" style="9" customWidth="1"/>
    <col min="8707" max="8707" width="7.5703125" style="9" customWidth="1"/>
    <col min="8708" max="8711" width="10.140625" style="9" customWidth="1"/>
    <col min="8712" max="8713" width="9.7109375" style="9" customWidth="1"/>
    <col min="8714" max="8716" width="9.140625" style="9"/>
    <col min="8717" max="8717" width="9.7109375" style="9" customWidth="1"/>
    <col min="8718" max="8718" width="9.140625" style="9"/>
    <col min="8719" max="8719" width="10.140625" style="9" customWidth="1"/>
    <col min="8720" max="8722" width="9.140625" style="9"/>
    <col min="8723" max="8723" width="10.28515625" style="9" customWidth="1"/>
    <col min="8724" max="8726" width="9.140625" style="9"/>
    <col min="8727" max="8727" width="10.28515625" style="9" customWidth="1"/>
    <col min="8728" max="8730" width="9.140625" style="9"/>
    <col min="8731" max="8731" width="11.140625" style="9" customWidth="1"/>
    <col min="8732" max="8733" width="9.140625" style="9"/>
    <col min="8734" max="8734" width="10.5703125" style="9" customWidth="1"/>
    <col min="8735" max="8742" width="9.140625" style="9"/>
    <col min="8743" max="8743" width="12.140625" style="9" customWidth="1"/>
    <col min="8744" max="8744" width="20.7109375" style="9" customWidth="1"/>
    <col min="8745" max="8745" width="20.85546875" style="9" customWidth="1"/>
    <col min="8746" max="8960" width="9.140625" style="9"/>
    <col min="8961" max="8961" width="8.140625" style="9" customWidth="1"/>
    <col min="8962" max="8962" width="28.140625" style="9" customWidth="1"/>
    <col min="8963" max="8963" width="7.5703125" style="9" customWidth="1"/>
    <col min="8964" max="8967" width="10.140625" style="9" customWidth="1"/>
    <col min="8968" max="8969" width="9.7109375" style="9" customWidth="1"/>
    <col min="8970" max="8972" width="9.140625" style="9"/>
    <col min="8973" max="8973" width="9.7109375" style="9" customWidth="1"/>
    <col min="8974" max="8974" width="9.140625" style="9"/>
    <col min="8975" max="8975" width="10.140625" style="9" customWidth="1"/>
    <col min="8976" max="8978" width="9.140625" style="9"/>
    <col min="8979" max="8979" width="10.28515625" style="9" customWidth="1"/>
    <col min="8980" max="8982" width="9.140625" style="9"/>
    <col min="8983" max="8983" width="10.28515625" style="9" customWidth="1"/>
    <col min="8984" max="8986" width="9.140625" style="9"/>
    <col min="8987" max="8987" width="11.140625" style="9" customWidth="1"/>
    <col min="8988" max="8989" width="9.140625" style="9"/>
    <col min="8990" max="8990" width="10.5703125" style="9" customWidth="1"/>
    <col min="8991" max="8998" width="9.140625" style="9"/>
    <col min="8999" max="8999" width="12.140625" style="9" customWidth="1"/>
    <col min="9000" max="9000" width="20.7109375" style="9" customWidth="1"/>
    <col min="9001" max="9001" width="20.85546875" style="9" customWidth="1"/>
    <col min="9002" max="9216" width="9.140625" style="9"/>
    <col min="9217" max="9217" width="8.140625" style="9" customWidth="1"/>
    <col min="9218" max="9218" width="28.140625" style="9" customWidth="1"/>
    <col min="9219" max="9219" width="7.5703125" style="9" customWidth="1"/>
    <col min="9220" max="9223" width="10.140625" style="9" customWidth="1"/>
    <col min="9224" max="9225" width="9.7109375" style="9" customWidth="1"/>
    <col min="9226" max="9228" width="9.140625" style="9"/>
    <col min="9229" max="9229" width="9.7109375" style="9" customWidth="1"/>
    <col min="9230" max="9230" width="9.140625" style="9"/>
    <col min="9231" max="9231" width="10.140625" style="9" customWidth="1"/>
    <col min="9232" max="9234" width="9.140625" style="9"/>
    <col min="9235" max="9235" width="10.28515625" style="9" customWidth="1"/>
    <col min="9236" max="9238" width="9.140625" style="9"/>
    <col min="9239" max="9239" width="10.28515625" style="9" customWidth="1"/>
    <col min="9240" max="9242" width="9.140625" style="9"/>
    <col min="9243" max="9243" width="11.140625" style="9" customWidth="1"/>
    <col min="9244" max="9245" width="9.140625" style="9"/>
    <col min="9246" max="9246" width="10.5703125" style="9" customWidth="1"/>
    <col min="9247" max="9254" width="9.140625" style="9"/>
    <col min="9255" max="9255" width="12.140625" style="9" customWidth="1"/>
    <col min="9256" max="9256" width="20.7109375" style="9" customWidth="1"/>
    <col min="9257" max="9257" width="20.85546875" style="9" customWidth="1"/>
    <col min="9258" max="9472" width="9.140625" style="9"/>
    <col min="9473" max="9473" width="8.140625" style="9" customWidth="1"/>
    <col min="9474" max="9474" width="28.140625" style="9" customWidth="1"/>
    <col min="9475" max="9475" width="7.5703125" style="9" customWidth="1"/>
    <col min="9476" max="9479" width="10.140625" style="9" customWidth="1"/>
    <col min="9480" max="9481" width="9.7109375" style="9" customWidth="1"/>
    <col min="9482" max="9484" width="9.140625" style="9"/>
    <col min="9485" max="9485" width="9.7109375" style="9" customWidth="1"/>
    <col min="9486" max="9486" width="9.140625" style="9"/>
    <col min="9487" max="9487" width="10.140625" style="9" customWidth="1"/>
    <col min="9488" max="9490" width="9.140625" style="9"/>
    <col min="9491" max="9491" width="10.28515625" style="9" customWidth="1"/>
    <col min="9492" max="9494" width="9.140625" style="9"/>
    <col min="9495" max="9495" width="10.28515625" style="9" customWidth="1"/>
    <col min="9496" max="9498" width="9.140625" style="9"/>
    <col min="9499" max="9499" width="11.140625" style="9" customWidth="1"/>
    <col min="9500" max="9501" width="9.140625" style="9"/>
    <col min="9502" max="9502" width="10.5703125" style="9" customWidth="1"/>
    <col min="9503" max="9510" width="9.140625" style="9"/>
    <col min="9511" max="9511" width="12.140625" style="9" customWidth="1"/>
    <col min="9512" max="9512" width="20.7109375" style="9" customWidth="1"/>
    <col min="9513" max="9513" width="20.85546875" style="9" customWidth="1"/>
    <col min="9514" max="9728" width="9.140625" style="9"/>
    <col min="9729" max="9729" width="8.140625" style="9" customWidth="1"/>
    <col min="9730" max="9730" width="28.140625" style="9" customWidth="1"/>
    <col min="9731" max="9731" width="7.5703125" style="9" customWidth="1"/>
    <col min="9732" max="9735" width="10.140625" style="9" customWidth="1"/>
    <col min="9736" max="9737" width="9.7109375" style="9" customWidth="1"/>
    <col min="9738" max="9740" width="9.140625" style="9"/>
    <col min="9741" max="9741" width="9.7109375" style="9" customWidth="1"/>
    <col min="9742" max="9742" width="9.140625" style="9"/>
    <col min="9743" max="9743" width="10.140625" style="9" customWidth="1"/>
    <col min="9744" max="9746" width="9.140625" style="9"/>
    <col min="9747" max="9747" width="10.28515625" style="9" customWidth="1"/>
    <col min="9748" max="9750" width="9.140625" style="9"/>
    <col min="9751" max="9751" width="10.28515625" style="9" customWidth="1"/>
    <col min="9752" max="9754" width="9.140625" style="9"/>
    <col min="9755" max="9755" width="11.140625" style="9" customWidth="1"/>
    <col min="9756" max="9757" width="9.140625" style="9"/>
    <col min="9758" max="9758" width="10.5703125" style="9" customWidth="1"/>
    <col min="9759" max="9766" width="9.140625" style="9"/>
    <col min="9767" max="9767" width="12.140625" style="9" customWidth="1"/>
    <col min="9768" max="9768" width="20.7109375" style="9" customWidth="1"/>
    <col min="9769" max="9769" width="20.85546875" style="9" customWidth="1"/>
    <col min="9770" max="9984" width="9.140625" style="9"/>
    <col min="9985" max="9985" width="8.140625" style="9" customWidth="1"/>
    <col min="9986" max="9986" width="28.140625" style="9" customWidth="1"/>
    <col min="9987" max="9987" width="7.5703125" style="9" customWidth="1"/>
    <col min="9988" max="9991" width="10.140625" style="9" customWidth="1"/>
    <col min="9992" max="9993" width="9.7109375" style="9" customWidth="1"/>
    <col min="9994" max="9996" width="9.140625" style="9"/>
    <col min="9997" max="9997" width="9.7109375" style="9" customWidth="1"/>
    <col min="9998" max="9998" width="9.140625" style="9"/>
    <col min="9999" max="9999" width="10.140625" style="9" customWidth="1"/>
    <col min="10000" max="10002" width="9.140625" style="9"/>
    <col min="10003" max="10003" width="10.28515625" style="9" customWidth="1"/>
    <col min="10004" max="10006" width="9.140625" style="9"/>
    <col min="10007" max="10007" width="10.28515625" style="9" customWidth="1"/>
    <col min="10008" max="10010" width="9.140625" style="9"/>
    <col min="10011" max="10011" width="11.140625" style="9" customWidth="1"/>
    <col min="10012" max="10013" width="9.140625" style="9"/>
    <col min="10014" max="10014" width="10.5703125" style="9" customWidth="1"/>
    <col min="10015" max="10022" width="9.140625" style="9"/>
    <col min="10023" max="10023" width="12.140625" style="9" customWidth="1"/>
    <col min="10024" max="10024" width="20.7109375" style="9" customWidth="1"/>
    <col min="10025" max="10025" width="20.85546875" style="9" customWidth="1"/>
    <col min="10026" max="10240" width="9.140625" style="9"/>
    <col min="10241" max="10241" width="8.140625" style="9" customWidth="1"/>
    <col min="10242" max="10242" width="28.140625" style="9" customWidth="1"/>
    <col min="10243" max="10243" width="7.5703125" style="9" customWidth="1"/>
    <col min="10244" max="10247" width="10.140625" style="9" customWidth="1"/>
    <col min="10248" max="10249" width="9.7109375" style="9" customWidth="1"/>
    <col min="10250" max="10252" width="9.140625" style="9"/>
    <col min="10253" max="10253" width="9.7109375" style="9" customWidth="1"/>
    <col min="10254" max="10254" width="9.140625" style="9"/>
    <col min="10255" max="10255" width="10.140625" style="9" customWidth="1"/>
    <col min="10256" max="10258" width="9.140625" style="9"/>
    <col min="10259" max="10259" width="10.28515625" style="9" customWidth="1"/>
    <col min="10260" max="10262" width="9.140625" style="9"/>
    <col min="10263" max="10263" width="10.28515625" style="9" customWidth="1"/>
    <col min="10264" max="10266" width="9.140625" style="9"/>
    <col min="10267" max="10267" width="11.140625" style="9" customWidth="1"/>
    <col min="10268" max="10269" width="9.140625" style="9"/>
    <col min="10270" max="10270" width="10.5703125" style="9" customWidth="1"/>
    <col min="10271" max="10278" width="9.140625" style="9"/>
    <col min="10279" max="10279" width="12.140625" style="9" customWidth="1"/>
    <col min="10280" max="10280" width="20.7109375" style="9" customWidth="1"/>
    <col min="10281" max="10281" width="20.85546875" style="9" customWidth="1"/>
    <col min="10282" max="10496" width="9.140625" style="9"/>
    <col min="10497" max="10497" width="8.140625" style="9" customWidth="1"/>
    <col min="10498" max="10498" width="28.140625" style="9" customWidth="1"/>
    <col min="10499" max="10499" width="7.5703125" style="9" customWidth="1"/>
    <col min="10500" max="10503" width="10.140625" style="9" customWidth="1"/>
    <col min="10504" max="10505" width="9.7109375" style="9" customWidth="1"/>
    <col min="10506" max="10508" width="9.140625" style="9"/>
    <col min="10509" max="10509" width="9.7109375" style="9" customWidth="1"/>
    <col min="10510" max="10510" width="9.140625" style="9"/>
    <col min="10511" max="10511" width="10.140625" style="9" customWidth="1"/>
    <col min="10512" max="10514" width="9.140625" style="9"/>
    <col min="10515" max="10515" width="10.28515625" style="9" customWidth="1"/>
    <col min="10516" max="10518" width="9.140625" style="9"/>
    <col min="10519" max="10519" width="10.28515625" style="9" customWidth="1"/>
    <col min="10520" max="10522" width="9.140625" style="9"/>
    <col min="10523" max="10523" width="11.140625" style="9" customWidth="1"/>
    <col min="10524" max="10525" width="9.140625" style="9"/>
    <col min="10526" max="10526" width="10.5703125" style="9" customWidth="1"/>
    <col min="10527" max="10534" width="9.140625" style="9"/>
    <col min="10535" max="10535" width="12.140625" style="9" customWidth="1"/>
    <col min="10536" max="10536" width="20.7109375" style="9" customWidth="1"/>
    <col min="10537" max="10537" width="20.85546875" style="9" customWidth="1"/>
    <col min="10538" max="10752" width="9.140625" style="9"/>
    <col min="10753" max="10753" width="8.140625" style="9" customWidth="1"/>
    <col min="10754" max="10754" width="28.140625" style="9" customWidth="1"/>
    <col min="10755" max="10755" width="7.5703125" style="9" customWidth="1"/>
    <col min="10756" max="10759" width="10.140625" style="9" customWidth="1"/>
    <col min="10760" max="10761" width="9.7109375" style="9" customWidth="1"/>
    <col min="10762" max="10764" width="9.140625" style="9"/>
    <col min="10765" max="10765" width="9.7109375" style="9" customWidth="1"/>
    <col min="10766" max="10766" width="9.140625" style="9"/>
    <col min="10767" max="10767" width="10.140625" style="9" customWidth="1"/>
    <col min="10768" max="10770" width="9.140625" style="9"/>
    <col min="10771" max="10771" width="10.28515625" style="9" customWidth="1"/>
    <col min="10772" max="10774" width="9.140625" style="9"/>
    <col min="10775" max="10775" width="10.28515625" style="9" customWidth="1"/>
    <col min="10776" max="10778" width="9.140625" style="9"/>
    <col min="10779" max="10779" width="11.140625" style="9" customWidth="1"/>
    <col min="10780" max="10781" width="9.140625" style="9"/>
    <col min="10782" max="10782" width="10.5703125" style="9" customWidth="1"/>
    <col min="10783" max="10790" width="9.140625" style="9"/>
    <col min="10791" max="10791" width="12.140625" style="9" customWidth="1"/>
    <col min="10792" max="10792" width="20.7109375" style="9" customWidth="1"/>
    <col min="10793" max="10793" width="20.85546875" style="9" customWidth="1"/>
    <col min="10794" max="11008" width="9.140625" style="9"/>
    <col min="11009" max="11009" width="8.140625" style="9" customWidth="1"/>
    <col min="11010" max="11010" width="28.140625" style="9" customWidth="1"/>
    <col min="11011" max="11011" width="7.5703125" style="9" customWidth="1"/>
    <col min="11012" max="11015" width="10.140625" style="9" customWidth="1"/>
    <col min="11016" max="11017" width="9.7109375" style="9" customWidth="1"/>
    <col min="11018" max="11020" width="9.140625" style="9"/>
    <col min="11021" max="11021" width="9.7109375" style="9" customWidth="1"/>
    <col min="11022" max="11022" width="9.140625" style="9"/>
    <col min="11023" max="11023" width="10.140625" style="9" customWidth="1"/>
    <col min="11024" max="11026" width="9.140625" style="9"/>
    <col min="11027" max="11027" width="10.28515625" style="9" customWidth="1"/>
    <col min="11028" max="11030" width="9.140625" style="9"/>
    <col min="11031" max="11031" width="10.28515625" style="9" customWidth="1"/>
    <col min="11032" max="11034" width="9.140625" style="9"/>
    <col min="11035" max="11035" width="11.140625" style="9" customWidth="1"/>
    <col min="11036" max="11037" width="9.140625" style="9"/>
    <col min="11038" max="11038" width="10.5703125" style="9" customWidth="1"/>
    <col min="11039" max="11046" width="9.140625" style="9"/>
    <col min="11047" max="11047" width="12.140625" style="9" customWidth="1"/>
    <col min="11048" max="11048" width="20.7109375" style="9" customWidth="1"/>
    <col min="11049" max="11049" width="20.85546875" style="9" customWidth="1"/>
    <col min="11050" max="11264" width="9.140625" style="9"/>
    <col min="11265" max="11265" width="8.140625" style="9" customWidth="1"/>
    <col min="11266" max="11266" width="28.140625" style="9" customWidth="1"/>
    <col min="11267" max="11267" width="7.5703125" style="9" customWidth="1"/>
    <col min="11268" max="11271" width="10.140625" style="9" customWidth="1"/>
    <col min="11272" max="11273" width="9.7109375" style="9" customWidth="1"/>
    <col min="11274" max="11276" width="9.140625" style="9"/>
    <col min="11277" max="11277" width="9.7109375" style="9" customWidth="1"/>
    <col min="11278" max="11278" width="9.140625" style="9"/>
    <col min="11279" max="11279" width="10.140625" style="9" customWidth="1"/>
    <col min="11280" max="11282" width="9.140625" style="9"/>
    <col min="11283" max="11283" width="10.28515625" style="9" customWidth="1"/>
    <col min="11284" max="11286" width="9.140625" style="9"/>
    <col min="11287" max="11287" width="10.28515625" style="9" customWidth="1"/>
    <col min="11288" max="11290" width="9.140625" style="9"/>
    <col min="11291" max="11291" width="11.140625" style="9" customWidth="1"/>
    <col min="11292" max="11293" width="9.140625" style="9"/>
    <col min="11294" max="11294" width="10.5703125" style="9" customWidth="1"/>
    <col min="11295" max="11302" width="9.140625" style="9"/>
    <col min="11303" max="11303" width="12.140625" style="9" customWidth="1"/>
    <col min="11304" max="11304" width="20.7109375" style="9" customWidth="1"/>
    <col min="11305" max="11305" width="20.85546875" style="9" customWidth="1"/>
    <col min="11306" max="11520" width="9.140625" style="9"/>
    <col min="11521" max="11521" width="8.140625" style="9" customWidth="1"/>
    <col min="11522" max="11522" width="28.140625" style="9" customWidth="1"/>
    <col min="11523" max="11523" width="7.5703125" style="9" customWidth="1"/>
    <col min="11524" max="11527" width="10.140625" style="9" customWidth="1"/>
    <col min="11528" max="11529" width="9.7109375" style="9" customWidth="1"/>
    <col min="11530" max="11532" width="9.140625" style="9"/>
    <col min="11533" max="11533" width="9.7109375" style="9" customWidth="1"/>
    <col min="11534" max="11534" width="9.140625" style="9"/>
    <col min="11535" max="11535" width="10.140625" style="9" customWidth="1"/>
    <col min="11536" max="11538" width="9.140625" style="9"/>
    <col min="11539" max="11539" width="10.28515625" style="9" customWidth="1"/>
    <col min="11540" max="11542" width="9.140625" style="9"/>
    <col min="11543" max="11543" width="10.28515625" style="9" customWidth="1"/>
    <col min="11544" max="11546" width="9.140625" style="9"/>
    <col min="11547" max="11547" width="11.140625" style="9" customWidth="1"/>
    <col min="11548" max="11549" width="9.140625" style="9"/>
    <col min="11550" max="11550" width="10.5703125" style="9" customWidth="1"/>
    <col min="11551" max="11558" width="9.140625" style="9"/>
    <col min="11559" max="11559" width="12.140625" style="9" customWidth="1"/>
    <col min="11560" max="11560" width="20.7109375" style="9" customWidth="1"/>
    <col min="11561" max="11561" width="20.85546875" style="9" customWidth="1"/>
    <col min="11562" max="11776" width="9.140625" style="9"/>
    <col min="11777" max="11777" width="8.140625" style="9" customWidth="1"/>
    <col min="11778" max="11778" width="28.140625" style="9" customWidth="1"/>
    <col min="11779" max="11779" width="7.5703125" style="9" customWidth="1"/>
    <col min="11780" max="11783" width="10.140625" style="9" customWidth="1"/>
    <col min="11784" max="11785" width="9.7109375" style="9" customWidth="1"/>
    <col min="11786" max="11788" width="9.140625" style="9"/>
    <col min="11789" max="11789" width="9.7109375" style="9" customWidth="1"/>
    <col min="11790" max="11790" width="9.140625" style="9"/>
    <col min="11791" max="11791" width="10.140625" style="9" customWidth="1"/>
    <col min="11792" max="11794" width="9.140625" style="9"/>
    <col min="11795" max="11795" width="10.28515625" style="9" customWidth="1"/>
    <col min="11796" max="11798" width="9.140625" style="9"/>
    <col min="11799" max="11799" width="10.28515625" style="9" customWidth="1"/>
    <col min="11800" max="11802" width="9.140625" style="9"/>
    <col min="11803" max="11803" width="11.140625" style="9" customWidth="1"/>
    <col min="11804" max="11805" width="9.140625" style="9"/>
    <col min="11806" max="11806" width="10.5703125" style="9" customWidth="1"/>
    <col min="11807" max="11814" width="9.140625" style="9"/>
    <col min="11815" max="11815" width="12.140625" style="9" customWidth="1"/>
    <col min="11816" max="11816" width="20.7109375" style="9" customWidth="1"/>
    <col min="11817" max="11817" width="20.85546875" style="9" customWidth="1"/>
    <col min="11818" max="12032" width="9.140625" style="9"/>
    <col min="12033" max="12033" width="8.140625" style="9" customWidth="1"/>
    <col min="12034" max="12034" width="28.140625" style="9" customWidth="1"/>
    <col min="12035" max="12035" width="7.5703125" style="9" customWidth="1"/>
    <col min="12036" max="12039" width="10.140625" style="9" customWidth="1"/>
    <col min="12040" max="12041" width="9.7109375" style="9" customWidth="1"/>
    <col min="12042" max="12044" width="9.140625" style="9"/>
    <col min="12045" max="12045" width="9.7109375" style="9" customWidth="1"/>
    <col min="12046" max="12046" width="9.140625" style="9"/>
    <col min="12047" max="12047" width="10.140625" style="9" customWidth="1"/>
    <col min="12048" max="12050" width="9.140625" style="9"/>
    <col min="12051" max="12051" width="10.28515625" style="9" customWidth="1"/>
    <col min="12052" max="12054" width="9.140625" style="9"/>
    <col min="12055" max="12055" width="10.28515625" style="9" customWidth="1"/>
    <col min="12056" max="12058" width="9.140625" style="9"/>
    <col min="12059" max="12059" width="11.140625" style="9" customWidth="1"/>
    <col min="12060" max="12061" width="9.140625" style="9"/>
    <col min="12062" max="12062" width="10.5703125" style="9" customWidth="1"/>
    <col min="12063" max="12070" width="9.140625" style="9"/>
    <col min="12071" max="12071" width="12.140625" style="9" customWidth="1"/>
    <col min="12072" max="12072" width="20.7109375" style="9" customWidth="1"/>
    <col min="12073" max="12073" width="20.85546875" style="9" customWidth="1"/>
    <col min="12074" max="12288" width="9.140625" style="9"/>
    <col min="12289" max="12289" width="8.140625" style="9" customWidth="1"/>
    <col min="12290" max="12290" width="28.140625" style="9" customWidth="1"/>
    <col min="12291" max="12291" width="7.5703125" style="9" customWidth="1"/>
    <col min="12292" max="12295" width="10.140625" style="9" customWidth="1"/>
    <col min="12296" max="12297" width="9.7109375" style="9" customWidth="1"/>
    <col min="12298" max="12300" width="9.140625" style="9"/>
    <col min="12301" max="12301" width="9.7109375" style="9" customWidth="1"/>
    <col min="12302" max="12302" width="9.140625" style="9"/>
    <col min="12303" max="12303" width="10.140625" style="9" customWidth="1"/>
    <col min="12304" max="12306" width="9.140625" style="9"/>
    <col min="12307" max="12307" width="10.28515625" style="9" customWidth="1"/>
    <col min="12308" max="12310" width="9.140625" style="9"/>
    <col min="12311" max="12311" width="10.28515625" style="9" customWidth="1"/>
    <col min="12312" max="12314" width="9.140625" style="9"/>
    <col min="12315" max="12315" width="11.140625" style="9" customWidth="1"/>
    <col min="12316" max="12317" width="9.140625" style="9"/>
    <col min="12318" max="12318" width="10.5703125" style="9" customWidth="1"/>
    <col min="12319" max="12326" width="9.140625" style="9"/>
    <col min="12327" max="12327" width="12.140625" style="9" customWidth="1"/>
    <col min="12328" max="12328" width="20.7109375" style="9" customWidth="1"/>
    <col min="12329" max="12329" width="20.85546875" style="9" customWidth="1"/>
    <col min="12330" max="12544" width="9.140625" style="9"/>
    <col min="12545" max="12545" width="8.140625" style="9" customWidth="1"/>
    <col min="12546" max="12546" width="28.140625" style="9" customWidth="1"/>
    <col min="12547" max="12547" width="7.5703125" style="9" customWidth="1"/>
    <col min="12548" max="12551" width="10.140625" style="9" customWidth="1"/>
    <col min="12552" max="12553" width="9.7109375" style="9" customWidth="1"/>
    <col min="12554" max="12556" width="9.140625" style="9"/>
    <col min="12557" max="12557" width="9.7109375" style="9" customWidth="1"/>
    <col min="12558" max="12558" width="9.140625" style="9"/>
    <col min="12559" max="12559" width="10.140625" style="9" customWidth="1"/>
    <col min="12560" max="12562" width="9.140625" style="9"/>
    <col min="12563" max="12563" width="10.28515625" style="9" customWidth="1"/>
    <col min="12564" max="12566" width="9.140625" style="9"/>
    <col min="12567" max="12567" width="10.28515625" style="9" customWidth="1"/>
    <col min="12568" max="12570" width="9.140625" style="9"/>
    <col min="12571" max="12571" width="11.140625" style="9" customWidth="1"/>
    <col min="12572" max="12573" width="9.140625" style="9"/>
    <col min="12574" max="12574" width="10.5703125" style="9" customWidth="1"/>
    <col min="12575" max="12582" width="9.140625" style="9"/>
    <col min="12583" max="12583" width="12.140625" style="9" customWidth="1"/>
    <col min="12584" max="12584" width="20.7109375" style="9" customWidth="1"/>
    <col min="12585" max="12585" width="20.85546875" style="9" customWidth="1"/>
    <col min="12586" max="12800" width="9.140625" style="9"/>
    <col min="12801" max="12801" width="8.140625" style="9" customWidth="1"/>
    <col min="12802" max="12802" width="28.140625" style="9" customWidth="1"/>
    <col min="12803" max="12803" width="7.5703125" style="9" customWidth="1"/>
    <col min="12804" max="12807" width="10.140625" style="9" customWidth="1"/>
    <col min="12808" max="12809" width="9.7109375" style="9" customWidth="1"/>
    <col min="12810" max="12812" width="9.140625" style="9"/>
    <col min="12813" max="12813" width="9.7109375" style="9" customWidth="1"/>
    <col min="12814" max="12814" width="9.140625" style="9"/>
    <col min="12815" max="12815" width="10.140625" style="9" customWidth="1"/>
    <col min="12816" max="12818" width="9.140625" style="9"/>
    <col min="12819" max="12819" width="10.28515625" style="9" customWidth="1"/>
    <col min="12820" max="12822" width="9.140625" style="9"/>
    <col min="12823" max="12823" width="10.28515625" style="9" customWidth="1"/>
    <col min="12824" max="12826" width="9.140625" style="9"/>
    <col min="12827" max="12827" width="11.140625" style="9" customWidth="1"/>
    <col min="12828" max="12829" width="9.140625" style="9"/>
    <col min="12830" max="12830" width="10.5703125" style="9" customWidth="1"/>
    <col min="12831" max="12838" width="9.140625" style="9"/>
    <col min="12839" max="12839" width="12.140625" style="9" customWidth="1"/>
    <col min="12840" max="12840" width="20.7109375" style="9" customWidth="1"/>
    <col min="12841" max="12841" width="20.85546875" style="9" customWidth="1"/>
    <col min="12842" max="13056" width="9.140625" style="9"/>
    <col min="13057" max="13057" width="8.140625" style="9" customWidth="1"/>
    <col min="13058" max="13058" width="28.140625" style="9" customWidth="1"/>
    <col min="13059" max="13059" width="7.5703125" style="9" customWidth="1"/>
    <col min="13060" max="13063" width="10.140625" style="9" customWidth="1"/>
    <col min="13064" max="13065" width="9.7109375" style="9" customWidth="1"/>
    <col min="13066" max="13068" width="9.140625" style="9"/>
    <col min="13069" max="13069" width="9.7109375" style="9" customWidth="1"/>
    <col min="13070" max="13070" width="9.140625" style="9"/>
    <col min="13071" max="13071" width="10.140625" style="9" customWidth="1"/>
    <col min="13072" max="13074" width="9.140625" style="9"/>
    <col min="13075" max="13075" width="10.28515625" style="9" customWidth="1"/>
    <col min="13076" max="13078" width="9.140625" style="9"/>
    <col min="13079" max="13079" width="10.28515625" style="9" customWidth="1"/>
    <col min="13080" max="13082" width="9.140625" style="9"/>
    <col min="13083" max="13083" width="11.140625" style="9" customWidth="1"/>
    <col min="13084" max="13085" width="9.140625" style="9"/>
    <col min="13086" max="13086" width="10.5703125" style="9" customWidth="1"/>
    <col min="13087" max="13094" width="9.140625" style="9"/>
    <col min="13095" max="13095" width="12.140625" style="9" customWidth="1"/>
    <col min="13096" max="13096" width="20.7109375" style="9" customWidth="1"/>
    <col min="13097" max="13097" width="20.85546875" style="9" customWidth="1"/>
    <col min="13098" max="13312" width="9.140625" style="9"/>
    <col min="13313" max="13313" width="8.140625" style="9" customWidth="1"/>
    <col min="13314" max="13314" width="28.140625" style="9" customWidth="1"/>
    <col min="13315" max="13315" width="7.5703125" style="9" customWidth="1"/>
    <col min="13316" max="13319" width="10.140625" style="9" customWidth="1"/>
    <col min="13320" max="13321" width="9.7109375" style="9" customWidth="1"/>
    <col min="13322" max="13324" width="9.140625" style="9"/>
    <col min="13325" max="13325" width="9.7109375" style="9" customWidth="1"/>
    <col min="13326" max="13326" width="9.140625" style="9"/>
    <col min="13327" max="13327" width="10.140625" style="9" customWidth="1"/>
    <col min="13328" max="13330" width="9.140625" style="9"/>
    <col min="13331" max="13331" width="10.28515625" style="9" customWidth="1"/>
    <col min="13332" max="13334" width="9.140625" style="9"/>
    <col min="13335" max="13335" width="10.28515625" style="9" customWidth="1"/>
    <col min="13336" max="13338" width="9.140625" style="9"/>
    <col min="13339" max="13339" width="11.140625" style="9" customWidth="1"/>
    <col min="13340" max="13341" width="9.140625" style="9"/>
    <col min="13342" max="13342" width="10.5703125" style="9" customWidth="1"/>
    <col min="13343" max="13350" width="9.140625" style="9"/>
    <col min="13351" max="13351" width="12.140625" style="9" customWidth="1"/>
    <col min="13352" max="13352" width="20.7109375" style="9" customWidth="1"/>
    <col min="13353" max="13353" width="20.85546875" style="9" customWidth="1"/>
    <col min="13354" max="13568" width="9.140625" style="9"/>
    <col min="13569" max="13569" width="8.140625" style="9" customWidth="1"/>
    <col min="13570" max="13570" width="28.140625" style="9" customWidth="1"/>
    <col min="13571" max="13571" width="7.5703125" style="9" customWidth="1"/>
    <col min="13572" max="13575" width="10.140625" style="9" customWidth="1"/>
    <col min="13576" max="13577" width="9.7109375" style="9" customWidth="1"/>
    <col min="13578" max="13580" width="9.140625" style="9"/>
    <col min="13581" max="13581" width="9.7109375" style="9" customWidth="1"/>
    <col min="13582" max="13582" width="9.140625" style="9"/>
    <col min="13583" max="13583" width="10.140625" style="9" customWidth="1"/>
    <col min="13584" max="13586" width="9.140625" style="9"/>
    <col min="13587" max="13587" width="10.28515625" style="9" customWidth="1"/>
    <col min="13588" max="13590" width="9.140625" style="9"/>
    <col min="13591" max="13591" width="10.28515625" style="9" customWidth="1"/>
    <col min="13592" max="13594" width="9.140625" style="9"/>
    <col min="13595" max="13595" width="11.140625" style="9" customWidth="1"/>
    <col min="13596" max="13597" width="9.140625" style="9"/>
    <col min="13598" max="13598" width="10.5703125" style="9" customWidth="1"/>
    <col min="13599" max="13606" width="9.140625" style="9"/>
    <col min="13607" max="13607" width="12.140625" style="9" customWidth="1"/>
    <col min="13608" max="13608" width="20.7109375" style="9" customWidth="1"/>
    <col min="13609" max="13609" width="20.85546875" style="9" customWidth="1"/>
    <col min="13610" max="13824" width="9.140625" style="9"/>
    <col min="13825" max="13825" width="8.140625" style="9" customWidth="1"/>
    <col min="13826" max="13826" width="28.140625" style="9" customWidth="1"/>
    <col min="13827" max="13827" width="7.5703125" style="9" customWidth="1"/>
    <col min="13828" max="13831" width="10.140625" style="9" customWidth="1"/>
    <col min="13832" max="13833" width="9.7109375" style="9" customWidth="1"/>
    <col min="13834" max="13836" width="9.140625" style="9"/>
    <col min="13837" max="13837" width="9.7109375" style="9" customWidth="1"/>
    <col min="13838" max="13838" width="9.140625" style="9"/>
    <col min="13839" max="13839" width="10.140625" style="9" customWidth="1"/>
    <col min="13840" max="13842" width="9.140625" style="9"/>
    <col min="13843" max="13843" width="10.28515625" style="9" customWidth="1"/>
    <col min="13844" max="13846" width="9.140625" style="9"/>
    <col min="13847" max="13847" width="10.28515625" style="9" customWidth="1"/>
    <col min="13848" max="13850" width="9.140625" style="9"/>
    <col min="13851" max="13851" width="11.140625" style="9" customWidth="1"/>
    <col min="13852" max="13853" width="9.140625" style="9"/>
    <col min="13854" max="13854" width="10.5703125" style="9" customWidth="1"/>
    <col min="13855" max="13862" width="9.140625" style="9"/>
    <col min="13863" max="13863" width="12.140625" style="9" customWidth="1"/>
    <col min="13864" max="13864" width="20.7109375" style="9" customWidth="1"/>
    <col min="13865" max="13865" width="20.85546875" style="9" customWidth="1"/>
    <col min="13866" max="14080" width="9.140625" style="9"/>
    <col min="14081" max="14081" width="8.140625" style="9" customWidth="1"/>
    <col min="14082" max="14082" width="28.140625" style="9" customWidth="1"/>
    <col min="14083" max="14083" width="7.5703125" style="9" customWidth="1"/>
    <col min="14084" max="14087" width="10.140625" style="9" customWidth="1"/>
    <col min="14088" max="14089" width="9.7109375" style="9" customWidth="1"/>
    <col min="14090" max="14092" width="9.140625" style="9"/>
    <col min="14093" max="14093" width="9.7109375" style="9" customWidth="1"/>
    <col min="14094" max="14094" width="9.140625" style="9"/>
    <col min="14095" max="14095" width="10.140625" style="9" customWidth="1"/>
    <col min="14096" max="14098" width="9.140625" style="9"/>
    <col min="14099" max="14099" width="10.28515625" style="9" customWidth="1"/>
    <col min="14100" max="14102" width="9.140625" style="9"/>
    <col min="14103" max="14103" width="10.28515625" style="9" customWidth="1"/>
    <col min="14104" max="14106" width="9.140625" style="9"/>
    <col min="14107" max="14107" width="11.140625" style="9" customWidth="1"/>
    <col min="14108" max="14109" width="9.140625" style="9"/>
    <col min="14110" max="14110" width="10.5703125" style="9" customWidth="1"/>
    <col min="14111" max="14118" width="9.140625" style="9"/>
    <col min="14119" max="14119" width="12.140625" style="9" customWidth="1"/>
    <col min="14120" max="14120" width="20.7109375" style="9" customWidth="1"/>
    <col min="14121" max="14121" width="20.85546875" style="9" customWidth="1"/>
    <col min="14122" max="14336" width="9.140625" style="9"/>
    <col min="14337" max="14337" width="8.140625" style="9" customWidth="1"/>
    <col min="14338" max="14338" width="28.140625" style="9" customWidth="1"/>
    <col min="14339" max="14339" width="7.5703125" style="9" customWidth="1"/>
    <col min="14340" max="14343" width="10.140625" style="9" customWidth="1"/>
    <col min="14344" max="14345" width="9.7109375" style="9" customWidth="1"/>
    <col min="14346" max="14348" width="9.140625" style="9"/>
    <col min="14349" max="14349" width="9.7109375" style="9" customWidth="1"/>
    <col min="14350" max="14350" width="9.140625" style="9"/>
    <col min="14351" max="14351" width="10.140625" style="9" customWidth="1"/>
    <col min="14352" max="14354" width="9.140625" style="9"/>
    <col min="14355" max="14355" width="10.28515625" style="9" customWidth="1"/>
    <col min="14356" max="14358" width="9.140625" style="9"/>
    <col min="14359" max="14359" width="10.28515625" style="9" customWidth="1"/>
    <col min="14360" max="14362" width="9.140625" style="9"/>
    <col min="14363" max="14363" width="11.140625" style="9" customWidth="1"/>
    <col min="14364" max="14365" width="9.140625" style="9"/>
    <col min="14366" max="14366" width="10.5703125" style="9" customWidth="1"/>
    <col min="14367" max="14374" width="9.140625" style="9"/>
    <col min="14375" max="14375" width="12.140625" style="9" customWidth="1"/>
    <col min="14376" max="14376" width="20.7109375" style="9" customWidth="1"/>
    <col min="14377" max="14377" width="20.85546875" style="9" customWidth="1"/>
    <col min="14378" max="14592" width="9.140625" style="9"/>
    <col min="14593" max="14593" width="8.140625" style="9" customWidth="1"/>
    <col min="14594" max="14594" width="28.140625" style="9" customWidth="1"/>
    <col min="14595" max="14595" width="7.5703125" style="9" customWidth="1"/>
    <col min="14596" max="14599" width="10.140625" style="9" customWidth="1"/>
    <col min="14600" max="14601" width="9.7109375" style="9" customWidth="1"/>
    <col min="14602" max="14604" width="9.140625" style="9"/>
    <col min="14605" max="14605" width="9.7109375" style="9" customWidth="1"/>
    <col min="14606" max="14606" width="9.140625" style="9"/>
    <col min="14607" max="14607" width="10.140625" style="9" customWidth="1"/>
    <col min="14608" max="14610" width="9.140625" style="9"/>
    <col min="14611" max="14611" width="10.28515625" style="9" customWidth="1"/>
    <col min="14612" max="14614" width="9.140625" style="9"/>
    <col min="14615" max="14615" width="10.28515625" style="9" customWidth="1"/>
    <col min="14616" max="14618" width="9.140625" style="9"/>
    <col min="14619" max="14619" width="11.140625" style="9" customWidth="1"/>
    <col min="14620" max="14621" width="9.140625" style="9"/>
    <col min="14622" max="14622" width="10.5703125" style="9" customWidth="1"/>
    <col min="14623" max="14630" width="9.140625" style="9"/>
    <col min="14631" max="14631" width="12.140625" style="9" customWidth="1"/>
    <col min="14632" max="14632" width="20.7109375" style="9" customWidth="1"/>
    <col min="14633" max="14633" width="20.85546875" style="9" customWidth="1"/>
    <col min="14634" max="14848" width="9.140625" style="9"/>
    <col min="14849" max="14849" width="8.140625" style="9" customWidth="1"/>
    <col min="14850" max="14850" width="28.140625" style="9" customWidth="1"/>
    <col min="14851" max="14851" width="7.5703125" style="9" customWidth="1"/>
    <col min="14852" max="14855" width="10.140625" style="9" customWidth="1"/>
    <col min="14856" max="14857" width="9.7109375" style="9" customWidth="1"/>
    <col min="14858" max="14860" width="9.140625" style="9"/>
    <col min="14861" max="14861" width="9.7109375" style="9" customWidth="1"/>
    <col min="14862" max="14862" width="9.140625" style="9"/>
    <col min="14863" max="14863" width="10.140625" style="9" customWidth="1"/>
    <col min="14864" max="14866" width="9.140625" style="9"/>
    <col min="14867" max="14867" width="10.28515625" style="9" customWidth="1"/>
    <col min="14868" max="14870" width="9.140625" style="9"/>
    <col min="14871" max="14871" width="10.28515625" style="9" customWidth="1"/>
    <col min="14872" max="14874" width="9.140625" style="9"/>
    <col min="14875" max="14875" width="11.140625" style="9" customWidth="1"/>
    <col min="14876" max="14877" width="9.140625" style="9"/>
    <col min="14878" max="14878" width="10.5703125" style="9" customWidth="1"/>
    <col min="14879" max="14886" width="9.140625" style="9"/>
    <col min="14887" max="14887" width="12.140625" style="9" customWidth="1"/>
    <col min="14888" max="14888" width="20.7109375" style="9" customWidth="1"/>
    <col min="14889" max="14889" width="20.85546875" style="9" customWidth="1"/>
    <col min="14890" max="15104" width="9.140625" style="9"/>
    <col min="15105" max="15105" width="8.140625" style="9" customWidth="1"/>
    <col min="15106" max="15106" width="28.140625" style="9" customWidth="1"/>
    <col min="15107" max="15107" width="7.5703125" style="9" customWidth="1"/>
    <col min="15108" max="15111" width="10.140625" style="9" customWidth="1"/>
    <col min="15112" max="15113" width="9.7109375" style="9" customWidth="1"/>
    <col min="15114" max="15116" width="9.140625" style="9"/>
    <col min="15117" max="15117" width="9.7109375" style="9" customWidth="1"/>
    <col min="15118" max="15118" width="9.140625" style="9"/>
    <col min="15119" max="15119" width="10.140625" style="9" customWidth="1"/>
    <col min="15120" max="15122" width="9.140625" style="9"/>
    <col min="15123" max="15123" width="10.28515625" style="9" customWidth="1"/>
    <col min="15124" max="15126" width="9.140625" style="9"/>
    <col min="15127" max="15127" width="10.28515625" style="9" customWidth="1"/>
    <col min="15128" max="15130" width="9.140625" style="9"/>
    <col min="15131" max="15131" width="11.140625" style="9" customWidth="1"/>
    <col min="15132" max="15133" width="9.140625" style="9"/>
    <col min="15134" max="15134" width="10.5703125" style="9" customWidth="1"/>
    <col min="15135" max="15142" width="9.140625" style="9"/>
    <col min="15143" max="15143" width="12.140625" style="9" customWidth="1"/>
    <col min="15144" max="15144" width="20.7109375" style="9" customWidth="1"/>
    <col min="15145" max="15145" width="20.85546875" style="9" customWidth="1"/>
    <col min="15146" max="15360" width="9.140625" style="9"/>
    <col min="15361" max="15361" width="8.140625" style="9" customWidth="1"/>
    <col min="15362" max="15362" width="28.140625" style="9" customWidth="1"/>
    <col min="15363" max="15363" width="7.5703125" style="9" customWidth="1"/>
    <col min="15364" max="15367" width="10.140625" style="9" customWidth="1"/>
    <col min="15368" max="15369" width="9.7109375" style="9" customWidth="1"/>
    <col min="15370" max="15372" width="9.140625" style="9"/>
    <col min="15373" max="15373" width="9.7109375" style="9" customWidth="1"/>
    <col min="15374" max="15374" width="9.140625" style="9"/>
    <col min="15375" max="15375" width="10.140625" style="9" customWidth="1"/>
    <col min="15376" max="15378" width="9.140625" style="9"/>
    <col min="15379" max="15379" width="10.28515625" style="9" customWidth="1"/>
    <col min="15380" max="15382" width="9.140625" style="9"/>
    <col min="15383" max="15383" width="10.28515625" style="9" customWidth="1"/>
    <col min="15384" max="15386" width="9.140625" style="9"/>
    <col min="15387" max="15387" width="11.140625" style="9" customWidth="1"/>
    <col min="15388" max="15389" width="9.140625" style="9"/>
    <col min="15390" max="15390" width="10.5703125" style="9" customWidth="1"/>
    <col min="15391" max="15398" width="9.140625" style="9"/>
    <col min="15399" max="15399" width="12.140625" style="9" customWidth="1"/>
    <col min="15400" max="15400" width="20.7109375" style="9" customWidth="1"/>
    <col min="15401" max="15401" width="20.85546875" style="9" customWidth="1"/>
    <col min="15402" max="15616" width="9.140625" style="9"/>
    <col min="15617" max="15617" width="8.140625" style="9" customWidth="1"/>
    <col min="15618" max="15618" width="28.140625" style="9" customWidth="1"/>
    <col min="15619" max="15619" width="7.5703125" style="9" customWidth="1"/>
    <col min="15620" max="15623" width="10.140625" style="9" customWidth="1"/>
    <col min="15624" max="15625" width="9.7109375" style="9" customWidth="1"/>
    <col min="15626" max="15628" width="9.140625" style="9"/>
    <col min="15629" max="15629" width="9.7109375" style="9" customWidth="1"/>
    <col min="15630" max="15630" width="9.140625" style="9"/>
    <col min="15631" max="15631" width="10.140625" style="9" customWidth="1"/>
    <col min="15632" max="15634" width="9.140625" style="9"/>
    <col min="15635" max="15635" width="10.28515625" style="9" customWidth="1"/>
    <col min="15636" max="15638" width="9.140625" style="9"/>
    <col min="15639" max="15639" width="10.28515625" style="9" customWidth="1"/>
    <col min="15640" max="15642" width="9.140625" style="9"/>
    <col min="15643" max="15643" width="11.140625" style="9" customWidth="1"/>
    <col min="15644" max="15645" width="9.140625" style="9"/>
    <col min="15646" max="15646" width="10.5703125" style="9" customWidth="1"/>
    <col min="15647" max="15654" width="9.140625" style="9"/>
    <col min="15655" max="15655" width="12.140625" style="9" customWidth="1"/>
    <col min="15656" max="15656" width="20.7109375" style="9" customWidth="1"/>
    <col min="15657" max="15657" width="20.85546875" style="9" customWidth="1"/>
    <col min="15658" max="15872" width="9.140625" style="9"/>
    <col min="15873" max="15873" width="8.140625" style="9" customWidth="1"/>
    <col min="15874" max="15874" width="28.140625" style="9" customWidth="1"/>
    <col min="15875" max="15875" width="7.5703125" style="9" customWidth="1"/>
    <col min="15876" max="15879" width="10.140625" style="9" customWidth="1"/>
    <col min="15880" max="15881" width="9.7109375" style="9" customWidth="1"/>
    <col min="15882" max="15884" width="9.140625" style="9"/>
    <col min="15885" max="15885" width="9.7109375" style="9" customWidth="1"/>
    <col min="15886" max="15886" width="9.140625" style="9"/>
    <col min="15887" max="15887" width="10.140625" style="9" customWidth="1"/>
    <col min="15888" max="15890" width="9.140625" style="9"/>
    <col min="15891" max="15891" width="10.28515625" style="9" customWidth="1"/>
    <col min="15892" max="15894" width="9.140625" style="9"/>
    <col min="15895" max="15895" width="10.28515625" style="9" customWidth="1"/>
    <col min="15896" max="15898" width="9.140625" style="9"/>
    <col min="15899" max="15899" width="11.140625" style="9" customWidth="1"/>
    <col min="15900" max="15901" width="9.140625" style="9"/>
    <col min="15902" max="15902" width="10.5703125" style="9" customWidth="1"/>
    <col min="15903" max="15910" width="9.140625" style="9"/>
    <col min="15911" max="15911" width="12.140625" style="9" customWidth="1"/>
    <col min="15912" max="15912" width="20.7109375" style="9" customWidth="1"/>
    <col min="15913" max="15913" width="20.85546875" style="9" customWidth="1"/>
    <col min="15914" max="16128" width="9.140625" style="9"/>
    <col min="16129" max="16129" width="8.140625" style="9" customWidth="1"/>
    <col min="16130" max="16130" width="28.140625" style="9" customWidth="1"/>
    <col min="16131" max="16131" width="7.5703125" style="9" customWidth="1"/>
    <col min="16132" max="16135" width="10.140625" style="9" customWidth="1"/>
    <col min="16136" max="16137" width="9.7109375" style="9" customWidth="1"/>
    <col min="16138" max="16140" width="9.140625" style="9"/>
    <col min="16141" max="16141" width="9.7109375" style="9" customWidth="1"/>
    <col min="16142" max="16142" width="9.140625" style="9"/>
    <col min="16143" max="16143" width="10.140625" style="9" customWidth="1"/>
    <col min="16144" max="16146" width="9.140625" style="9"/>
    <col min="16147" max="16147" width="10.28515625" style="9" customWidth="1"/>
    <col min="16148" max="16150" width="9.140625" style="9"/>
    <col min="16151" max="16151" width="10.28515625" style="9" customWidth="1"/>
    <col min="16152" max="16154" width="9.140625" style="9"/>
    <col min="16155" max="16155" width="11.140625" style="9" customWidth="1"/>
    <col min="16156" max="16157" width="9.140625" style="9"/>
    <col min="16158" max="16158" width="10.5703125" style="9" customWidth="1"/>
    <col min="16159" max="16166" width="9.140625" style="9"/>
    <col min="16167" max="16167" width="12.140625" style="9" customWidth="1"/>
    <col min="16168" max="16168" width="20.7109375" style="9" customWidth="1"/>
    <col min="16169" max="16169" width="20.85546875" style="9" customWidth="1"/>
    <col min="16170" max="16384" width="9.140625" style="9"/>
  </cols>
  <sheetData>
    <row r="1" spans="1:88" s="3" customFormat="1" x14ac:dyDescent="0.15">
      <c r="A1" s="1"/>
      <c r="B1" s="1"/>
      <c r="C1" s="1"/>
      <c r="D1" s="2"/>
      <c r="E1" s="2"/>
      <c r="F1" s="2"/>
      <c r="G1" s="2"/>
      <c r="H1" s="60"/>
      <c r="I1" s="2"/>
      <c r="M1" s="2"/>
    </row>
    <row r="2" spans="1:88" s="3" customFormat="1" ht="17.25" customHeight="1" x14ac:dyDescent="0.25">
      <c r="B2" s="4" t="s">
        <v>293</v>
      </c>
      <c r="D2" s="144" t="s">
        <v>0</v>
      </c>
      <c r="E2" s="144"/>
      <c r="F2" s="144"/>
      <c r="G2" s="144"/>
      <c r="H2" s="145"/>
      <c r="I2" s="145"/>
      <c r="J2" s="145"/>
      <c r="K2" s="145"/>
      <c r="L2" s="145"/>
      <c r="M2" s="145"/>
    </row>
    <row r="3" spans="1:88" s="3" customFormat="1" ht="23.25" customHeight="1" x14ac:dyDescent="0.15">
      <c r="B3" s="59" t="s">
        <v>295</v>
      </c>
      <c r="D3" s="149" t="s">
        <v>294</v>
      </c>
      <c r="E3" s="149"/>
      <c r="F3" s="149"/>
      <c r="G3" s="149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</row>
    <row r="4" spans="1:88" s="3" customFormat="1" ht="32.25" thickBot="1" x14ac:dyDescent="0.2">
      <c r="B4" s="58" t="s">
        <v>360</v>
      </c>
      <c r="D4" s="5"/>
      <c r="E4" s="5"/>
      <c r="F4" s="5"/>
      <c r="G4" s="5"/>
      <c r="H4" s="61"/>
      <c r="I4" s="5"/>
      <c r="M4" s="5"/>
      <c r="P4" s="3">
        <v>1.0281221651043242</v>
      </c>
      <c r="AE4" s="3">
        <v>1.0281221651043242</v>
      </c>
      <c r="AN4" s="6"/>
      <c r="AO4" s="7" t="s">
        <v>1</v>
      </c>
    </row>
    <row r="5" spans="1:88" s="70" customFormat="1" ht="33" customHeight="1" x14ac:dyDescent="0.25">
      <c r="A5" s="146"/>
      <c r="B5" s="148" t="s">
        <v>2</v>
      </c>
      <c r="C5" s="148" t="s">
        <v>3</v>
      </c>
      <c r="D5" s="131" t="s">
        <v>4</v>
      </c>
      <c r="E5" s="131" t="s">
        <v>5</v>
      </c>
      <c r="F5" s="131" t="s">
        <v>6</v>
      </c>
      <c r="G5" s="131" t="s">
        <v>7</v>
      </c>
      <c r="H5" s="132" t="s">
        <v>8</v>
      </c>
      <c r="I5" s="131" t="s">
        <v>9</v>
      </c>
      <c r="J5" s="132" t="s">
        <v>10</v>
      </c>
      <c r="K5" s="132" t="s">
        <v>11</v>
      </c>
      <c r="L5" s="132" t="s">
        <v>12</v>
      </c>
      <c r="M5" s="134" t="s">
        <v>13</v>
      </c>
      <c r="N5" s="136" t="s">
        <v>14</v>
      </c>
      <c r="O5" s="130"/>
      <c r="P5" s="130"/>
      <c r="Q5" s="129" t="s">
        <v>15</v>
      </c>
      <c r="R5" s="136" t="s">
        <v>16</v>
      </c>
      <c r="S5" s="130"/>
      <c r="T5" s="130"/>
      <c r="U5" s="129" t="s">
        <v>17</v>
      </c>
      <c r="V5" s="136" t="s">
        <v>18</v>
      </c>
      <c r="W5" s="130"/>
      <c r="X5" s="130"/>
      <c r="Y5" s="129" t="s">
        <v>19</v>
      </c>
      <c r="Z5" s="129" t="s">
        <v>20</v>
      </c>
      <c r="AA5" s="130"/>
      <c r="AB5" s="130"/>
      <c r="AC5" s="136" t="s">
        <v>14</v>
      </c>
      <c r="AD5" s="130"/>
      <c r="AE5" s="130"/>
      <c r="AF5" s="127" t="s">
        <v>21</v>
      </c>
      <c r="AG5" s="127" t="s">
        <v>22</v>
      </c>
      <c r="AH5" s="127" t="s">
        <v>23</v>
      </c>
      <c r="AI5" s="127" t="s">
        <v>24</v>
      </c>
      <c r="AJ5" s="127" t="s">
        <v>25</v>
      </c>
      <c r="AK5" s="127" t="s">
        <v>26</v>
      </c>
      <c r="AL5" s="129" t="s">
        <v>27</v>
      </c>
      <c r="AM5" s="137" t="s">
        <v>28</v>
      </c>
      <c r="AN5" s="138" t="s">
        <v>29</v>
      </c>
      <c r="AO5" s="140" t="s">
        <v>30</v>
      </c>
      <c r="AP5" s="69"/>
      <c r="AQ5" s="69"/>
      <c r="AR5" s="69"/>
      <c r="AS5" s="69"/>
      <c r="AT5" s="69"/>
      <c r="AU5" s="69"/>
      <c r="AV5" s="69"/>
      <c r="AW5" s="69"/>
      <c r="AX5" s="69"/>
      <c r="AY5" s="69"/>
      <c r="AZ5" s="69"/>
      <c r="BA5" s="69"/>
      <c r="BB5" s="69"/>
      <c r="BC5" s="69"/>
      <c r="BD5" s="69"/>
      <c r="BE5" s="69"/>
      <c r="BF5" s="69"/>
      <c r="BG5" s="69"/>
      <c r="BH5" s="69"/>
      <c r="BI5" s="69"/>
      <c r="BJ5" s="69"/>
      <c r="BK5" s="69"/>
      <c r="BL5" s="69"/>
      <c r="BM5" s="69"/>
      <c r="BN5" s="69"/>
      <c r="BO5" s="69"/>
      <c r="BP5" s="69"/>
      <c r="BQ5" s="69"/>
      <c r="BR5" s="69"/>
      <c r="BS5" s="69"/>
      <c r="BT5" s="69"/>
      <c r="BU5" s="69"/>
      <c r="BV5" s="69"/>
      <c r="BW5" s="69"/>
      <c r="BX5" s="69"/>
      <c r="BY5" s="69"/>
      <c r="BZ5" s="69"/>
      <c r="CA5" s="69"/>
      <c r="CB5" s="69"/>
      <c r="CC5" s="69"/>
      <c r="CD5" s="69"/>
      <c r="CE5" s="69"/>
      <c r="CF5" s="69"/>
      <c r="CG5" s="69"/>
      <c r="CH5" s="69"/>
      <c r="CI5" s="69"/>
      <c r="CJ5" s="69"/>
    </row>
    <row r="6" spans="1:88" s="73" customFormat="1" ht="27.75" customHeight="1" x14ac:dyDescent="0.25">
      <c r="A6" s="147"/>
      <c r="B6" s="128"/>
      <c r="C6" s="128"/>
      <c r="D6" s="128"/>
      <c r="E6" s="128"/>
      <c r="F6" s="128"/>
      <c r="G6" s="128"/>
      <c r="H6" s="133"/>
      <c r="I6" s="128"/>
      <c r="J6" s="133"/>
      <c r="K6" s="133"/>
      <c r="L6" s="133"/>
      <c r="M6" s="135"/>
      <c r="N6" s="71" t="s">
        <v>31</v>
      </c>
      <c r="O6" s="71" t="s">
        <v>32</v>
      </c>
      <c r="P6" s="71" t="s">
        <v>33</v>
      </c>
      <c r="Q6" s="128"/>
      <c r="R6" s="71" t="s">
        <v>31</v>
      </c>
      <c r="S6" s="71" t="s">
        <v>32</v>
      </c>
      <c r="T6" s="71" t="s">
        <v>33</v>
      </c>
      <c r="U6" s="128"/>
      <c r="V6" s="71" t="s">
        <v>31</v>
      </c>
      <c r="W6" s="71" t="s">
        <v>32</v>
      </c>
      <c r="X6" s="71" t="s">
        <v>33</v>
      </c>
      <c r="Y6" s="128"/>
      <c r="Z6" s="71" t="s">
        <v>31</v>
      </c>
      <c r="AA6" s="71" t="s">
        <v>32</v>
      </c>
      <c r="AB6" s="71" t="s">
        <v>33</v>
      </c>
      <c r="AC6" s="71" t="s">
        <v>31</v>
      </c>
      <c r="AD6" s="71" t="s">
        <v>32</v>
      </c>
      <c r="AE6" s="71" t="s">
        <v>33</v>
      </c>
      <c r="AF6" s="128"/>
      <c r="AG6" s="128"/>
      <c r="AH6" s="128"/>
      <c r="AI6" s="128"/>
      <c r="AJ6" s="128"/>
      <c r="AK6" s="128"/>
      <c r="AL6" s="128"/>
      <c r="AM6" s="128"/>
      <c r="AN6" s="139"/>
      <c r="AO6" s="141"/>
      <c r="AP6" s="72"/>
      <c r="AQ6" s="72"/>
      <c r="AR6" s="72"/>
      <c r="AS6" s="72"/>
      <c r="AT6" s="72"/>
      <c r="AU6" s="72"/>
      <c r="AV6" s="72"/>
      <c r="AW6" s="72"/>
      <c r="AX6" s="72"/>
      <c r="AY6" s="72"/>
      <c r="AZ6" s="72"/>
      <c r="BA6" s="72"/>
      <c r="BB6" s="72"/>
      <c r="BC6" s="72"/>
      <c r="BD6" s="72"/>
      <c r="BE6" s="72"/>
      <c r="BF6" s="72"/>
      <c r="BG6" s="72"/>
      <c r="BH6" s="72"/>
      <c r="BI6" s="72"/>
      <c r="BJ6" s="72"/>
      <c r="BK6" s="72"/>
      <c r="BL6" s="72"/>
      <c r="BM6" s="72"/>
      <c r="BN6" s="72"/>
      <c r="BO6" s="72"/>
      <c r="BP6" s="72"/>
      <c r="BQ6" s="72"/>
      <c r="BR6" s="72"/>
      <c r="BS6" s="72"/>
      <c r="BT6" s="72"/>
      <c r="BU6" s="72"/>
      <c r="BV6" s="72"/>
      <c r="BW6" s="72"/>
      <c r="BX6" s="72"/>
      <c r="BY6" s="72"/>
      <c r="BZ6" s="72"/>
      <c r="CA6" s="72"/>
      <c r="CB6" s="72"/>
      <c r="CC6" s="72"/>
      <c r="CD6" s="72"/>
      <c r="CE6" s="72"/>
      <c r="CF6" s="72"/>
      <c r="CG6" s="72"/>
      <c r="CH6" s="72"/>
      <c r="CI6" s="72"/>
      <c r="CJ6" s="72"/>
    </row>
    <row r="7" spans="1:88" ht="10.5" customHeight="1" x14ac:dyDescent="0.15">
      <c r="A7" s="10" t="s">
        <v>34</v>
      </c>
      <c r="B7" s="4" t="s">
        <v>35</v>
      </c>
      <c r="C7" s="4"/>
      <c r="D7" s="40"/>
      <c r="E7" s="40"/>
      <c r="F7" s="40"/>
      <c r="G7" s="40"/>
      <c r="H7" s="62"/>
      <c r="I7" s="40"/>
      <c r="J7" s="41"/>
      <c r="K7" s="41"/>
      <c r="L7" s="41"/>
      <c r="M7" s="40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2"/>
      <c r="AO7" s="43"/>
    </row>
    <row r="8" spans="1:88" ht="52.5" customHeight="1" x14ac:dyDescent="0.25">
      <c r="A8" s="10"/>
      <c r="B8" s="12" t="s">
        <v>36</v>
      </c>
      <c r="C8" s="12" t="s">
        <v>37</v>
      </c>
      <c r="D8" s="40"/>
      <c r="E8" s="40"/>
      <c r="F8" s="40"/>
      <c r="G8" s="40"/>
      <c r="H8" s="74">
        <v>1</v>
      </c>
      <c r="I8" s="40"/>
      <c r="J8" s="40"/>
      <c r="K8" s="40"/>
      <c r="L8" s="40"/>
      <c r="M8" s="40"/>
      <c r="N8" s="68">
        <v>1</v>
      </c>
      <c r="O8" s="68">
        <v>1</v>
      </c>
      <c r="P8" s="68">
        <v>1</v>
      </c>
      <c r="Q8" s="40"/>
      <c r="R8" s="68">
        <v>1</v>
      </c>
      <c r="S8" s="68">
        <v>1</v>
      </c>
      <c r="T8" s="68">
        <v>1</v>
      </c>
      <c r="U8" s="40"/>
      <c r="V8" s="68">
        <v>1</v>
      </c>
      <c r="W8" s="68">
        <v>1</v>
      </c>
      <c r="X8" s="68">
        <v>1</v>
      </c>
      <c r="Y8" s="40"/>
      <c r="Z8" s="40"/>
      <c r="AA8" s="40"/>
      <c r="AB8" s="40"/>
      <c r="AC8" s="68">
        <v>1</v>
      </c>
      <c r="AD8" s="68">
        <v>1</v>
      </c>
      <c r="AE8" s="68">
        <v>1</v>
      </c>
      <c r="AF8" s="68">
        <v>1</v>
      </c>
      <c r="AG8" s="68">
        <v>1</v>
      </c>
      <c r="AH8" s="68">
        <v>1</v>
      </c>
      <c r="AI8" s="68">
        <v>1</v>
      </c>
      <c r="AJ8" s="68">
        <v>1</v>
      </c>
      <c r="AK8" s="68">
        <v>1</v>
      </c>
      <c r="AL8" s="40"/>
      <c r="AM8" s="40"/>
      <c r="AN8" s="76" t="s">
        <v>296</v>
      </c>
      <c r="AO8" s="45"/>
    </row>
    <row r="9" spans="1:88" ht="17.25" customHeight="1" x14ac:dyDescent="0.2">
      <c r="A9" s="10"/>
      <c r="B9" s="13" t="s">
        <v>38</v>
      </c>
      <c r="C9" s="12"/>
      <c r="D9" s="40"/>
      <c r="E9" s="40"/>
      <c r="F9" s="40"/>
      <c r="G9" s="40"/>
      <c r="H9" s="62">
        <f>365*H10</f>
        <v>29200</v>
      </c>
      <c r="I9" s="40"/>
      <c r="J9" s="40"/>
      <c r="K9" s="40"/>
      <c r="L9" s="40"/>
      <c r="M9" s="40"/>
      <c r="N9" s="40">
        <f>N10*181</f>
        <v>14480</v>
      </c>
      <c r="O9" s="40">
        <f>O10*184</f>
        <v>14720</v>
      </c>
      <c r="P9" s="40">
        <f>365*P10</f>
        <v>29200</v>
      </c>
      <c r="Q9" s="40"/>
      <c r="R9" s="40">
        <f>R10*181</f>
        <v>14480</v>
      </c>
      <c r="S9" s="40">
        <f>S10*184</f>
        <v>14720</v>
      </c>
      <c r="T9" s="40">
        <f>365*T10</f>
        <v>29200</v>
      </c>
      <c r="U9" s="40"/>
      <c r="V9" s="40">
        <f>V10*181</f>
        <v>14480</v>
      </c>
      <c r="W9" s="40">
        <f>W10*184</f>
        <v>14720</v>
      </c>
      <c r="X9" s="40">
        <f>365*X10</f>
        <v>29200</v>
      </c>
      <c r="Y9" s="40"/>
      <c r="Z9" s="40"/>
      <c r="AA9" s="40"/>
      <c r="AB9" s="40"/>
      <c r="AC9" s="40">
        <f>N9</f>
        <v>14480</v>
      </c>
      <c r="AD9" s="40">
        <f t="shared" ref="AD9:AE9" si="0">O9</f>
        <v>14720</v>
      </c>
      <c r="AE9" s="40">
        <f t="shared" si="0"/>
        <v>29200</v>
      </c>
      <c r="AF9" s="62">
        <f>AF10*90</f>
        <v>7200</v>
      </c>
      <c r="AG9" s="62">
        <f>AG10*91</f>
        <v>7280</v>
      </c>
      <c r="AH9" s="62">
        <f>AH10*181</f>
        <v>14480</v>
      </c>
      <c r="AI9" s="62">
        <f>AI10*92</f>
        <v>7360</v>
      </c>
      <c r="AJ9" s="62">
        <f>AH9+AI9</f>
        <v>21840</v>
      </c>
      <c r="AK9" s="62">
        <f>AK10*92</f>
        <v>7360</v>
      </c>
      <c r="AL9" s="40"/>
      <c r="AM9" s="40"/>
      <c r="AN9" s="44"/>
      <c r="AO9" s="46"/>
    </row>
    <row r="10" spans="1:88" ht="25.5" x14ac:dyDescent="0.25">
      <c r="A10" s="10"/>
      <c r="B10" s="14" t="s">
        <v>39</v>
      </c>
      <c r="C10" s="12" t="s">
        <v>40</v>
      </c>
      <c r="D10" s="40"/>
      <c r="E10" s="40"/>
      <c r="F10" s="40"/>
      <c r="G10" s="40"/>
      <c r="H10" s="62">
        <v>80</v>
      </c>
      <c r="I10" s="40"/>
      <c r="J10" s="40"/>
      <c r="K10" s="40"/>
      <c r="L10" s="40"/>
      <c r="M10" s="40"/>
      <c r="N10" s="40">
        <v>80</v>
      </c>
      <c r="O10" s="40">
        <v>80</v>
      </c>
      <c r="P10" s="40">
        <v>80</v>
      </c>
      <c r="Q10" s="40"/>
      <c r="R10" s="40">
        <v>80</v>
      </c>
      <c r="S10" s="40">
        <v>80</v>
      </c>
      <c r="T10" s="40">
        <v>80</v>
      </c>
      <c r="U10" s="40"/>
      <c r="V10" s="40">
        <v>80</v>
      </c>
      <c r="W10" s="40">
        <v>80</v>
      </c>
      <c r="X10" s="40">
        <v>80</v>
      </c>
      <c r="Y10" s="40"/>
      <c r="Z10" s="40"/>
      <c r="AA10" s="40"/>
      <c r="AB10" s="40"/>
      <c r="AC10" s="40">
        <f t="shared" ref="AC10:AC73" si="1">N10</f>
        <v>80</v>
      </c>
      <c r="AD10" s="40">
        <f t="shared" ref="AD10:AD73" si="2">O10</f>
        <v>80</v>
      </c>
      <c r="AE10" s="40">
        <f t="shared" ref="AE10:AE73" si="3">P10</f>
        <v>80</v>
      </c>
      <c r="AF10" s="40">
        <v>80</v>
      </c>
      <c r="AG10" s="40">
        <v>80</v>
      </c>
      <c r="AH10" s="40">
        <v>80</v>
      </c>
      <c r="AI10" s="40">
        <v>80</v>
      </c>
      <c r="AJ10" s="40">
        <v>80</v>
      </c>
      <c r="AK10" s="40">
        <v>80</v>
      </c>
      <c r="AL10" s="40"/>
      <c r="AM10" s="40"/>
      <c r="AN10" s="44"/>
      <c r="AO10" s="47"/>
    </row>
    <row r="11" spans="1:88" ht="24.75" customHeight="1" x14ac:dyDescent="0.15">
      <c r="A11" s="10"/>
      <c r="B11" s="15" t="s">
        <v>41</v>
      </c>
      <c r="C11" s="16" t="s">
        <v>42</v>
      </c>
      <c r="D11" s="40">
        <f t="shared" ref="D11:AM11" si="4">D12+D14+D16+D19</f>
        <v>0</v>
      </c>
      <c r="E11" s="40">
        <f t="shared" si="4"/>
        <v>0</v>
      </c>
      <c r="F11" s="40">
        <f t="shared" si="4"/>
        <v>0</v>
      </c>
      <c r="G11" s="40">
        <f t="shared" si="4"/>
        <v>0</v>
      </c>
      <c r="H11" s="62">
        <f t="shared" si="4"/>
        <v>16.399999999999999</v>
      </c>
      <c r="I11" s="40">
        <f t="shared" si="4"/>
        <v>0</v>
      </c>
      <c r="J11" s="40">
        <f t="shared" si="4"/>
        <v>0</v>
      </c>
      <c r="K11" s="40">
        <f t="shared" si="4"/>
        <v>0</v>
      </c>
      <c r="L11" s="40">
        <f>L12+L14+L16+L19</f>
        <v>0</v>
      </c>
      <c r="M11" s="40">
        <f t="shared" si="4"/>
        <v>0</v>
      </c>
      <c r="N11" s="40"/>
      <c r="O11" s="40"/>
      <c r="P11" s="40">
        <f>P12</f>
        <v>16.899999999999999</v>
      </c>
      <c r="Q11" s="40">
        <f t="shared" si="4"/>
        <v>0</v>
      </c>
      <c r="R11" s="40"/>
      <c r="S11" s="40"/>
      <c r="T11" s="40">
        <f>T12</f>
        <v>16.899999999999999</v>
      </c>
      <c r="U11" s="40">
        <f t="shared" si="4"/>
        <v>0</v>
      </c>
      <c r="V11" s="40"/>
      <c r="W11" s="40"/>
      <c r="X11" s="40">
        <f>X12</f>
        <v>16.899999999999999</v>
      </c>
      <c r="Y11" s="40">
        <f t="shared" si="4"/>
        <v>0</v>
      </c>
      <c r="Z11" s="40">
        <f t="shared" si="4"/>
        <v>0</v>
      </c>
      <c r="AA11" s="40">
        <f t="shared" si="4"/>
        <v>0</v>
      </c>
      <c r="AB11" s="40">
        <f t="shared" si="4"/>
        <v>0</v>
      </c>
      <c r="AC11" s="40">
        <f t="shared" si="1"/>
        <v>0</v>
      </c>
      <c r="AD11" s="40">
        <f t="shared" si="2"/>
        <v>0</v>
      </c>
      <c r="AE11" s="40">
        <f t="shared" si="3"/>
        <v>16.899999999999999</v>
      </c>
      <c r="AF11" s="40">
        <v>16.899999999999999</v>
      </c>
      <c r="AG11" s="40">
        <v>16.899999999999999</v>
      </c>
      <c r="AH11" s="40">
        <v>16.899999999999999</v>
      </c>
      <c r="AI11" s="40">
        <v>16.899999999999999</v>
      </c>
      <c r="AJ11" s="40">
        <v>16.899999999999999</v>
      </c>
      <c r="AK11" s="40">
        <v>16.899999999999999</v>
      </c>
      <c r="AL11" s="40">
        <f t="shared" si="4"/>
        <v>0</v>
      </c>
      <c r="AM11" s="40">
        <f t="shared" si="4"/>
        <v>0</v>
      </c>
      <c r="AN11" s="44">
        <f>AN12+AN14+AN16+AN19</f>
        <v>0</v>
      </c>
      <c r="AO11" s="47"/>
    </row>
    <row r="12" spans="1:88" ht="27.75" customHeight="1" x14ac:dyDescent="0.25">
      <c r="A12" s="10"/>
      <c r="B12" s="17" t="s">
        <v>43</v>
      </c>
      <c r="C12" s="16" t="s">
        <v>42</v>
      </c>
      <c r="D12" s="40"/>
      <c r="E12" s="40"/>
      <c r="F12" s="40"/>
      <c r="G12" s="40"/>
      <c r="H12" s="62">
        <v>16.399999999999999</v>
      </c>
      <c r="I12" s="40"/>
      <c r="J12" s="40"/>
      <c r="K12" s="40"/>
      <c r="L12" s="40"/>
      <c r="M12" s="40"/>
      <c r="N12" s="40"/>
      <c r="O12" s="40"/>
      <c r="P12" s="40">
        <v>16.899999999999999</v>
      </c>
      <c r="Q12" s="40"/>
      <c r="R12" s="40"/>
      <c r="S12" s="40"/>
      <c r="T12" s="40">
        <v>16.899999999999999</v>
      </c>
      <c r="U12" s="40"/>
      <c r="V12" s="40"/>
      <c r="W12" s="40"/>
      <c r="X12" s="40">
        <v>16.899999999999999</v>
      </c>
      <c r="Y12" s="40"/>
      <c r="Z12" s="40"/>
      <c r="AA12" s="40"/>
      <c r="AB12" s="40"/>
      <c r="AC12" s="40">
        <f t="shared" si="1"/>
        <v>0</v>
      </c>
      <c r="AD12" s="40">
        <f t="shared" si="2"/>
        <v>0</v>
      </c>
      <c r="AE12" s="40">
        <f t="shared" si="3"/>
        <v>16.899999999999999</v>
      </c>
      <c r="AF12" s="40"/>
      <c r="AG12" s="40"/>
      <c r="AH12" s="40">
        <f t="shared" ref="AH12:AH19" si="5">AF12+AG12</f>
        <v>0</v>
      </c>
      <c r="AI12" s="40"/>
      <c r="AJ12" s="40">
        <f t="shared" ref="AJ12:AJ19" si="6">AH12+AI12</f>
        <v>0</v>
      </c>
      <c r="AK12" s="40">
        <f t="shared" ref="AK12:AK19" si="7">AE12-AJ12</f>
        <v>16.899999999999999</v>
      </c>
      <c r="AL12" s="40"/>
      <c r="AM12" s="40"/>
      <c r="AN12" s="44"/>
      <c r="AO12" s="47"/>
    </row>
    <row r="13" spans="1:88" ht="29.25" hidden="1" customHeight="1" x14ac:dyDescent="0.25">
      <c r="A13" s="10"/>
      <c r="B13" s="8" t="s">
        <v>44</v>
      </c>
      <c r="C13" s="16" t="s">
        <v>42</v>
      </c>
      <c r="D13" s="40"/>
      <c r="E13" s="40"/>
      <c r="F13" s="40"/>
      <c r="G13" s="40"/>
      <c r="H13" s="62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>
        <f t="shared" si="1"/>
        <v>0</v>
      </c>
      <c r="AD13" s="40">
        <f t="shared" si="2"/>
        <v>0</v>
      </c>
      <c r="AE13" s="40">
        <f t="shared" si="3"/>
        <v>0</v>
      </c>
      <c r="AF13" s="40"/>
      <c r="AG13" s="40"/>
      <c r="AH13" s="40">
        <f t="shared" si="5"/>
        <v>0</v>
      </c>
      <c r="AI13" s="40"/>
      <c r="AJ13" s="40">
        <f t="shared" si="6"/>
        <v>0</v>
      </c>
      <c r="AK13" s="40">
        <f t="shared" si="7"/>
        <v>0</v>
      </c>
      <c r="AL13" s="40"/>
      <c r="AM13" s="40"/>
      <c r="AN13" s="44"/>
      <c r="AO13" s="47"/>
    </row>
    <row r="14" spans="1:88" ht="30" hidden="1" customHeight="1" x14ac:dyDescent="0.25">
      <c r="A14" s="10"/>
      <c r="B14" s="17" t="s">
        <v>45</v>
      </c>
      <c r="C14" s="16" t="s">
        <v>42</v>
      </c>
      <c r="D14" s="40"/>
      <c r="E14" s="40"/>
      <c r="F14" s="40"/>
      <c r="G14" s="40"/>
      <c r="H14" s="62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>
        <f t="shared" si="1"/>
        <v>0</v>
      </c>
      <c r="AD14" s="40">
        <f t="shared" si="2"/>
        <v>0</v>
      </c>
      <c r="AE14" s="40">
        <f t="shared" si="3"/>
        <v>0</v>
      </c>
      <c r="AF14" s="40"/>
      <c r="AG14" s="40"/>
      <c r="AH14" s="40">
        <f t="shared" si="5"/>
        <v>0</v>
      </c>
      <c r="AI14" s="40"/>
      <c r="AJ14" s="40">
        <f t="shared" si="6"/>
        <v>0</v>
      </c>
      <c r="AK14" s="40">
        <f t="shared" si="7"/>
        <v>0</v>
      </c>
      <c r="AL14" s="40"/>
      <c r="AM14" s="40"/>
      <c r="AN14" s="44"/>
      <c r="AO14" s="47"/>
    </row>
    <row r="15" spans="1:88" ht="40.5" hidden="1" customHeight="1" x14ac:dyDescent="0.25">
      <c r="A15" s="10"/>
      <c r="B15" s="8" t="s">
        <v>46</v>
      </c>
      <c r="C15" s="16" t="s">
        <v>42</v>
      </c>
      <c r="D15" s="40"/>
      <c r="E15" s="40"/>
      <c r="F15" s="40"/>
      <c r="G15" s="40"/>
      <c r="H15" s="62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>
        <f t="shared" si="1"/>
        <v>0</v>
      </c>
      <c r="AD15" s="40">
        <f t="shared" si="2"/>
        <v>0</v>
      </c>
      <c r="AE15" s="40">
        <f t="shared" si="3"/>
        <v>0</v>
      </c>
      <c r="AF15" s="40"/>
      <c r="AG15" s="40"/>
      <c r="AH15" s="40">
        <f t="shared" si="5"/>
        <v>0</v>
      </c>
      <c r="AI15" s="40"/>
      <c r="AJ15" s="40">
        <f t="shared" si="6"/>
        <v>0</v>
      </c>
      <c r="AK15" s="40">
        <f t="shared" si="7"/>
        <v>0</v>
      </c>
      <c r="AL15" s="40"/>
      <c r="AM15" s="40"/>
      <c r="AN15" s="44"/>
      <c r="AO15" s="47"/>
    </row>
    <row r="16" spans="1:88" ht="18" hidden="1" customHeight="1" x14ac:dyDescent="0.15">
      <c r="A16" s="10"/>
      <c r="B16" s="18" t="s">
        <v>47</v>
      </c>
      <c r="C16" s="16" t="s">
        <v>42</v>
      </c>
      <c r="D16" s="40">
        <f t="shared" ref="D16:AM16" si="8">D17+D18</f>
        <v>0</v>
      </c>
      <c r="E16" s="40">
        <f t="shared" si="8"/>
        <v>0</v>
      </c>
      <c r="F16" s="40">
        <f t="shared" si="8"/>
        <v>0</v>
      </c>
      <c r="G16" s="40">
        <f t="shared" si="8"/>
        <v>0</v>
      </c>
      <c r="H16" s="62">
        <f t="shared" si="8"/>
        <v>0</v>
      </c>
      <c r="I16" s="40">
        <f t="shared" si="8"/>
        <v>0</v>
      </c>
      <c r="J16" s="40">
        <f t="shared" si="8"/>
        <v>0</v>
      </c>
      <c r="K16" s="40">
        <f t="shared" si="8"/>
        <v>0</v>
      </c>
      <c r="L16" s="40">
        <f>L17+L18</f>
        <v>0</v>
      </c>
      <c r="M16" s="40">
        <f t="shared" si="8"/>
        <v>0</v>
      </c>
      <c r="N16" s="40"/>
      <c r="O16" s="40"/>
      <c r="P16" s="40">
        <v>0</v>
      </c>
      <c r="Q16" s="40">
        <f t="shared" si="8"/>
        <v>0</v>
      </c>
      <c r="R16" s="40"/>
      <c r="S16" s="40"/>
      <c r="T16" s="40">
        <v>0</v>
      </c>
      <c r="U16" s="40">
        <f t="shared" si="8"/>
        <v>0</v>
      </c>
      <c r="V16" s="40"/>
      <c r="W16" s="40"/>
      <c r="X16" s="40">
        <v>0</v>
      </c>
      <c r="Y16" s="40">
        <f t="shared" si="8"/>
        <v>0</v>
      </c>
      <c r="Z16" s="40">
        <f t="shared" si="8"/>
        <v>0</v>
      </c>
      <c r="AA16" s="40">
        <f t="shared" si="8"/>
        <v>0</v>
      </c>
      <c r="AB16" s="40">
        <f t="shared" si="8"/>
        <v>0</v>
      </c>
      <c r="AC16" s="40">
        <f t="shared" si="1"/>
        <v>0</v>
      </c>
      <c r="AD16" s="40">
        <f t="shared" si="2"/>
        <v>0</v>
      </c>
      <c r="AE16" s="40">
        <f t="shared" si="3"/>
        <v>0</v>
      </c>
      <c r="AF16" s="40">
        <f>AF17+AF18</f>
        <v>0</v>
      </c>
      <c r="AG16" s="40">
        <f>AG17+AG18</f>
        <v>0</v>
      </c>
      <c r="AH16" s="40">
        <f t="shared" si="5"/>
        <v>0</v>
      </c>
      <c r="AI16" s="40">
        <f>AI17+AI18</f>
        <v>0</v>
      </c>
      <c r="AJ16" s="40">
        <f t="shared" si="6"/>
        <v>0</v>
      </c>
      <c r="AK16" s="40">
        <f t="shared" si="7"/>
        <v>0</v>
      </c>
      <c r="AL16" s="40">
        <f t="shared" si="8"/>
        <v>0</v>
      </c>
      <c r="AM16" s="40">
        <f t="shared" si="8"/>
        <v>0</v>
      </c>
      <c r="AN16" s="44">
        <f>AN17+AN18</f>
        <v>0</v>
      </c>
      <c r="AO16" s="47"/>
    </row>
    <row r="17" spans="1:41" ht="34.5" hidden="1" customHeight="1" x14ac:dyDescent="0.15">
      <c r="A17" s="10"/>
      <c r="B17" s="12" t="s">
        <v>48</v>
      </c>
      <c r="C17" s="16" t="s">
        <v>42</v>
      </c>
      <c r="D17" s="40"/>
      <c r="E17" s="40"/>
      <c r="F17" s="40"/>
      <c r="G17" s="40"/>
      <c r="H17" s="62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>
        <f t="shared" si="1"/>
        <v>0</v>
      </c>
      <c r="AD17" s="40">
        <f t="shared" si="2"/>
        <v>0</v>
      </c>
      <c r="AE17" s="40">
        <f t="shared" si="3"/>
        <v>0</v>
      </c>
      <c r="AF17" s="40"/>
      <c r="AG17" s="40"/>
      <c r="AH17" s="40">
        <f t="shared" si="5"/>
        <v>0</v>
      </c>
      <c r="AI17" s="40"/>
      <c r="AJ17" s="40">
        <f t="shared" si="6"/>
        <v>0</v>
      </c>
      <c r="AK17" s="40">
        <f t="shared" si="7"/>
        <v>0</v>
      </c>
      <c r="AL17" s="40"/>
      <c r="AM17" s="40"/>
      <c r="AN17" s="44"/>
      <c r="AO17" s="47"/>
    </row>
    <row r="18" spans="1:41" ht="27" hidden="1" customHeight="1" x14ac:dyDescent="0.15">
      <c r="A18" s="10"/>
      <c r="B18" s="19" t="s">
        <v>49</v>
      </c>
      <c r="C18" s="16" t="s">
        <v>42</v>
      </c>
      <c r="D18" s="40"/>
      <c r="E18" s="40"/>
      <c r="F18" s="40"/>
      <c r="G18" s="40"/>
      <c r="H18" s="62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>
        <f t="shared" si="1"/>
        <v>0</v>
      </c>
      <c r="AD18" s="40">
        <f t="shared" si="2"/>
        <v>0</v>
      </c>
      <c r="AE18" s="40">
        <f t="shared" si="3"/>
        <v>0</v>
      </c>
      <c r="AF18" s="40"/>
      <c r="AG18" s="40"/>
      <c r="AH18" s="40">
        <f t="shared" si="5"/>
        <v>0</v>
      </c>
      <c r="AI18" s="40"/>
      <c r="AJ18" s="40">
        <f t="shared" si="6"/>
        <v>0</v>
      </c>
      <c r="AK18" s="40">
        <f t="shared" si="7"/>
        <v>0</v>
      </c>
      <c r="AL18" s="40"/>
      <c r="AM18" s="40"/>
      <c r="AN18" s="44"/>
      <c r="AO18" s="47"/>
    </row>
    <row r="19" spans="1:41" ht="21.75" hidden="1" customHeight="1" x14ac:dyDescent="0.15">
      <c r="A19" s="10"/>
      <c r="B19" s="20" t="s">
        <v>50</v>
      </c>
      <c r="C19" s="16" t="s">
        <v>42</v>
      </c>
      <c r="D19" s="40"/>
      <c r="E19" s="40"/>
      <c r="F19" s="40"/>
      <c r="G19" s="40"/>
      <c r="H19" s="62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>
        <f t="shared" si="1"/>
        <v>0</v>
      </c>
      <c r="AD19" s="40">
        <f t="shared" si="2"/>
        <v>0</v>
      </c>
      <c r="AE19" s="40">
        <f t="shared" si="3"/>
        <v>0</v>
      </c>
      <c r="AF19" s="40"/>
      <c r="AG19" s="40"/>
      <c r="AH19" s="40">
        <f t="shared" si="5"/>
        <v>0</v>
      </c>
      <c r="AI19" s="40"/>
      <c r="AJ19" s="40">
        <f t="shared" si="6"/>
        <v>0</v>
      </c>
      <c r="AK19" s="40">
        <f t="shared" si="7"/>
        <v>0</v>
      </c>
      <c r="AL19" s="40"/>
      <c r="AM19" s="40"/>
      <c r="AN19" s="44"/>
      <c r="AO19" s="47"/>
    </row>
    <row r="20" spans="1:41" ht="15.75" customHeight="1" x14ac:dyDescent="0.15">
      <c r="A20" s="10">
        <v>0</v>
      </c>
      <c r="B20" s="21" t="s">
        <v>51</v>
      </c>
      <c r="C20" s="12" t="s">
        <v>52</v>
      </c>
      <c r="D20" s="40">
        <f t="shared" ref="D20:AM20" si="9">+D21+D209</f>
        <v>0</v>
      </c>
      <c r="E20" s="40">
        <f t="shared" si="9"/>
        <v>0</v>
      </c>
      <c r="F20" s="40">
        <f t="shared" si="9"/>
        <v>0</v>
      </c>
      <c r="G20" s="40">
        <f t="shared" si="9"/>
        <v>0</v>
      </c>
      <c r="H20" s="75">
        <f t="shared" si="9"/>
        <v>47000.04</v>
      </c>
      <c r="I20" s="40">
        <f t="shared" si="9"/>
        <v>0</v>
      </c>
      <c r="J20" s="40">
        <f t="shared" si="9"/>
        <v>0</v>
      </c>
      <c r="K20" s="40">
        <f t="shared" si="9"/>
        <v>0</v>
      </c>
      <c r="L20" s="40">
        <f>+L21+L209</f>
        <v>0</v>
      </c>
      <c r="M20" s="40">
        <f t="shared" si="9"/>
        <v>0</v>
      </c>
      <c r="N20" s="40">
        <f>P20*0.5</f>
        <v>35381.199999999997</v>
      </c>
      <c r="O20" s="40">
        <f>P20-N20</f>
        <v>35381.199999999997</v>
      </c>
      <c r="P20" s="75">
        <f t="shared" ref="P20" si="10">+P21+P209</f>
        <v>70762.399999999994</v>
      </c>
      <c r="Q20" s="40">
        <f t="shared" si="9"/>
        <v>0</v>
      </c>
      <c r="R20" s="40">
        <f>T20*0.5</f>
        <v>37672.800000000003</v>
      </c>
      <c r="S20" s="40">
        <f>T20-R20</f>
        <v>37672.800000000003</v>
      </c>
      <c r="T20" s="75">
        <f t="shared" ref="T20" si="11">+T21+T209</f>
        <v>75345.600000000006</v>
      </c>
      <c r="U20" s="40">
        <f t="shared" si="9"/>
        <v>0</v>
      </c>
      <c r="V20" s="40">
        <f>X20*0.5</f>
        <v>37672.800000000003</v>
      </c>
      <c r="W20" s="40">
        <f>X20-V20</f>
        <v>37672.800000000003</v>
      </c>
      <c r="X20" s="75">
        <f t="shared" ref="X20" si="12">+X21+X209</f>
        <v>75345.600000000006</v>
      </c>
      <c r="Y20" s="40">
        <f t="shared" si="9"/>
        <v>0</v>
      </c>
      <c r="Z20" s="40">
        <f t="shared" si="9"/>
        <v>0</v>
      </c>
      <c r="AA20" s="40">
        <f t="shared" si="9"/>
        <v>0</v>
      </c>
      <c r="AB20" s="40">
        <f t="shared" si="9"/>
        <v>0</v>
      </c>
      <c r="AC20" s="40">
        <f t="shared" si="1"/>
        <v>35381.199999999997</v>
      </c>
      <c r="AD20" s="40">
        <f t="shared" si="2"/>
        <v>35381.199999999997</v>
      </c>
      <c r="AE20" s="40">
        <f t="shared" si="3"/>
        <v>70762.399999999994</v>
      </c>
      <c r="AF20" s="62">
        <f>AE20*0.25</f>
        <v>17690.599999999999</v>
      </c>
      <c r="AG20" s="62">
        <f>AH20-AF20</f>
        <v>17690.599999999999</v>
      </c>
      <c r="AH20" s="62">
        <f>AC20</f>
        <v>35381.199999999997</v>
      </c>
      <c r="AI20" s="62">
        <f>AE20-AJ20</f>
        <v>53071.799999999996</v>
      </c>
      <c r="AJ20" s="62">
        <f>AE20*0.25</f>
        <v>17690.599999999999</v>
      </c>
      <c r="AK20" s="75">
        <f>AJ20+AI20</f>
        <v>70762.399999999994</v>
      </c>
      <c r="AL20" s="40">
        <f t="shared" si="9"/>
        <v>0</v>
      </c>
      <c r="AM20" s="40">
        <f t="shared" si="9"/>
        <v>0</v>
      </c>
      <c r="AN20" s="44">
        <f>+AN21+AN209</f>
        <v>0</v>
      </c>
      <c r="AO20" s="47"/>
    </row>
    <row r="21" spans="1:41" ht="17.25" customHeight="1" x14ac:dyDescent="0.15">
      <c r="A21" s="10">
        <v>0</v>
      </c>
      <c r="B21" s="21" t="s">
        <v>53</v>
      </c>
      <c r="C21" s="12" t="s">
        <v>52</v>
      </c>
      <c r="D21" s="40">
        <f t="shared" ref="D21:AM21" si="13">+D22+D42+D126+D137+D144+D167+D184+D189</f>
        <v>0</v>
      </c>
      <c r="E21" s="40">
        <f t="shared" si="13"/>
        <v>0</v>
      </c>
      <c r="F21" s="40">
        <f t="shared" si="13"/>
        <v>0</v>
      </c>
      <c r="G21" s="40">
        <f t="shared" si="13"/>
        <v>0</v>
      </c>
      <c r="H21" s="62">
        <f t="shared" si="13"/>
        <v>47000.04</v>
      </c>
      <c r="I21" s="40">
        <f t="shared" si="13"/>
        <v>0</v>
      </c>
      <c r="J21" s="40">
        <f t="shared" si="13"/>
        <v>0</v>
      </c>
      <c r="K21" s="40">
        <f t="shared" si="13"/>
        <v>0</v>
      </c>
      <c r="L21" s="40">
        <f>+L22+L42+L126+L137+L144+L167+L184+L189</f>
        <v>0</v>
      </c>
      <c r="M21" s="40">
        <f t="shared" si="13"/>
        <v>0</v>
      </c>
      <c r="N21" s="40">
        <f t="shared" ref="N21:N84" si="14">P21*0.5</f>
        <v>35381.199999999997</v>
      </c>
      <c r="O21" s="40">
        <f t="shared" ref="O21:O84" si="15">P21-N21</f>
        <v>35381.199999999997</v>
      </c>
      <c r="P21" s="62">
        <f t="shared" ref="P21" si="16">+P22+P42+P126+P137+P144+P167+P184+P189</f>
        <v>70762.399999999994</v>
      </c>
      <c r="Q21" s="40">
        <f t="shared" si="13"/>
        <v>0</v>
      </c>
      <c r="R21" s="40">
        <f t="shared" ref="R21:R84" si="17">T21*0.5</f>
        <v>37672.800000000003</v>
      </c>
      <c r="S21" s="40">
        <f t="shared" ref="S21:S84" si="18">T21-R21</f>
        <v>37672.800000000003</v>
      </c>
      <c r="T21" s="62">
        <f t="shared" ref="T21" si="19">+T22+T42+T126+T137+T144+T167+T184+T189</f>
        <v>75345.600000000006</v>
      </c>
      <c r="U21" s="40">
        <f t="shared" si="13"/>
        <v>0</v>
      </c>
      <c r="V21" s="40">
        <f t="shared" ref="V21:V84" si="20">X21*0.5</f>
        <v>37672.800000000003</v>
      </c>
      <c r="W21" s="40">
        <f t="shared" ref="W21:W84" si="21">X21-V21</f>
        <v>37672.800000000003</v>
      </c>
      <c r="X21" s="62">
        <f t="shared" ref="X21" si="22">+X22+X42+X126+X137+X144+X167+X184+X189</f>
        <v>75345.600000000006</v>
      </c>
      <c r="Y21" s="40">
        <f t="shared" si="13"/>
        <v>0</v>
      </c>
      <c r="Z21" s="40">
        <f t="shared" si="13"/>
        <v>0</v>
      </c>
      <c r="AA21" s="40">
        <f t="shared" si="13"/>
        <v>0</v>
      </c>
      <c r="AB21" s="40">
        <f t="shared" si="13"/>
        <v>0</v>
      </c>
      <c r="AC21" s="40">
        <f t="shared" si="1"/>
        <v>35381.199999999997</v>
      </c>
      <c r="AD21" s="40">
        <f t="shared" si="2"/>
        <v>35381.199999999997</v>
      </c>
      <c r="AE21" s="40">
        <f t="shared" si="3"/>
        <v>70762.399999999994</v>
      </c>
      <c r="AF21" s="62">
        <f t="shared" ref="AF21:AF84" si="23">AE21*0.25</f>
        <v>17690.599999999999</v>
      </c>
      <c r="AG21" s="62">
        <f t="shared" ref="AG21:AG84" si="24">AH21-AF21</f>
        <v>17690.599999999999</v>
      </c>
      <c r="AH21" s="62">
        <f t="shared" ref="AH21:AH84" si="25">AC21</f>
        <v>35381.199999999997</v>
      </c>
      <c r="AI21" s="62">
        <f t="shared" ref="AI21:AI84" si="26">AE21-AJ21</f>
        <v>53071.799999999996</v>
      </c>
      <c r="AJ21" s="62">
        <f t="shared" ref="AJ21:AJ84" si="27">AE21*0.25</f>
        <v>17690.599999999999</v>
      </c>
      <c r="AK21" s="75">
        <f t="shared" ref="AK21:AK84" si="28">AJ21+AI21</f>
        <v>70762.399999999994</v>
      </c>
      <c r="AL21" s="40">
        <f t="shared" si="13"/>
        <v>0</v>
      </c>
      <c r="AM21" s="40">
        <f t="shared" si="13"/>
        <v>0</v>
      </c>
      <c r="AN21" s="44">
        <f>+AN22+AN42+AN126+AN137+AN144+AN167+AN184+AN189</f>
        <v>0</v>
      </c>
      <c r="AO21" s="47"/>
    </row>
    <row r="22" spans="1:41" ht="19.5" customHeight="1" x14ac:dyDescent="0.15">
      <c r="A22" s="10">
        <v>0</v>
      </c>
      <c r="B22" s="21" t="s">
        <v>54</v>
      </c>
      <c r="C22" s="12" t="s">
        <v>52</v>
      </c>
      <c r="D22" s="40">
        <f t="shared" ref="D22:AM22" si="29">+D23+D38+D40</f>
        <v>0</v>
      </c>
      <c r="E22" s="40">
        <f t="shared" si="29"/>
        <v>0</v>
      </c>
      <c r="F22" s="40">
        <f t="shared" si="29"/>
        <v>0</v>
      </c>
      <c r="G22" s="40">
        <f t="shared" si="29"/>
        <v>0</v>
      </c>
      <c r="H22" s="62">
        <f t="shared" si="29"/>
        <v>22916</v>
      </c>
      <c r="I22" s="40">
        <f t="shared" si="29"/>
        <v>0</v>
      </c>
      <c r="J22" s="40">
        <f t="shared" si="29"/>
        <v>0</v>
      </c>
      <c r="K22" s="40">
        <f t="shared" si="29"/>
        <v>0</v>
      </c>
      <c r="L22" s="40">
        <f>+L23+L38+L40</f>
        <v>0</v>
      </c>
      <c r="M22" s="40">
        <f t="shared" si="29"/>
        <v>0</v>
      </c>
      <c r="N22" s="40">
        <f t="shared" si="14"/>
        <v>14895.4</v>
      </c>
      <c r="O22" s="40">
        <f t="shared" si="15"/>
        <v>14895.4</v>
      </c>
      <c r="P22" s="62">
        <f t="shared" ref="P22" si="30">+P23+P38+P40</f>
        <v>29790.799999999999</v>
      </c>
      <c r="Q22" s="40">
        <f t="shared" si="29"/>
        <v>0</v>
      </c>
      <c r="R22" s="40">
        <f t="shared" si="17"/>
        <v>17187</v>
      </c>
      <c r="S22" s="40">
        <f t="shared" si="18"/>
        <v>17187</v>
      </c>
      <c r="T22" s="62">
        <f t="shared" ref="T22" si="31">+T23+T38+T40</f>
        <v>34374</v>
      </c>
      <c r="U22" s="40">
        <f t="shared" si="29"/>
        <v>0</v>
      </c>
      <c r="V22" s="40">
        <f t="shared" si="20"/>
        <v>17187</v>
      </c>
      <c r="W22" s="40">
        <f t="shared" si="21"/>
        <v>17187</v>
      </c>
      <c r="X22" s="62">
        <f t="shared" ref="X22" si="32">+X23+X38+X40</f>
        <v>34374</v>
      </c>
      <c r="Y22" s="40">
        <f t="shared" si="29"/>
        <v>0</v>
      </c>
      <c r="Z22" s="40">
        <f t="shared" si="29"/>
        <v>0</v>
      </c>
      <c r="AA22" s="40">
        <f t="shared" si="29"/>
        <v>0</v>
      </c>
      <c r="AB22" s="40">
        <f t="shared" si="29"/>
        <v>0</v>
      </c>
      <c r="AC22" s="40">
        <f t="shared" si="1"/>
        <v>14895.4</v>
      </c>
      <c r="AD22" s="40">
        <f t="shared" si="2"/>
        <v>14895.4</v>
      </c>
      <c r="AE22" s="40">
        <f t="shared" si="3"/>
        <v>29790.799999999999</v>
      </c>
      <c r="AF22" s="62">
        <f t="shared" si="23"/>
        <v>7447.7</v>
      </c>
      <c r="AG22" s="62">
        <f t="shared" si="24"/>
        <v>7447.7</v>
      </c>
      <c r="AH22" s="62">
        <f t="shared" si="25"/>
        <v>14895.4</v>
      </c>
      <c r="AI22" s="62">
        <f t="shared" si="26"/>
        <v>22343.1</v>
      </c>
      <c r="AJ22" s="62">
        <f t="shared" si="27"/>
        <v>7447.7</v>
      </c>
      <c r="AK22" s="75">
        <f t="shared" si="28"/>
        <v>29790.799999999999</v>
      </c>
      <c r="AL22" s="40">
        <f t="shared" si="29"/>
        <v>0</v>
      </c>
      <c r="AM22" s="40">
        <f t="shared" si="29"/>
        <v>0</v>
      </c>
      <c r="AN22" s="44">
        <f>+AN23+AN38+AN40</f>
        <v>0</v>
      </c>
      <c r="AO22" s="47"/>
    </row>
    <row r="23" spans="1:41" ht="29.25" customHeight="1" x14ac:dyDescent="0.15">
      <c r="A23" s="10">
        <v>0</v>
      </c>
      <c r="B23" s="21" t="s">
        <v>55</v>
      </c>
      <c r="C23" s="12" t="s">
        <v>52</v>
      </c>
      <c r="D23" s="40">
        <f t="shared" ref="D23:AM23" si="33">+D25+D34+D35+D36+D37</f>
        <v>0</v>
      </c>
      <c r="E23" s="40">
        <f t="shared" si="33"/>
        <v>0</v>
      </c>
      <c r="F23" s="40">
        <f t="shared" si="33"/>
        <v>0</v>
      </c>
      <c r="G23" s="40">
        <f t="shared" si="33"/>
        <v>0</v>
      </c>
      <c r="H23" s="62">
        <f t="shared" si="33"/>
        <v>22916</v>
      </c>
      <c r="I23" s="40">
        <f t="shared" si="33"/>
        <v>0</v>
      </c>
      <c r="J23" s="40">
        <f t="shared" si="33"/>
        <v>0</v>
      </c>
      <c r="K23" s="40">
        <f t="shared" si="33"/>
        <v>0</v>
      </c>
      <c r="L23" s="40">
        <f>+L25+L34+L35+L36+L37</f>
        <v>0</v>
      </c>
      <c r="M23" s="40">
        <f t="shared" si="33"/>
        <v>0</v>
      </c>
      <c r="N23" s="40">
        <f t="shared" si="14"/>
        <v>14895.4</v>
      </c>
      <c r="O23" s="40">
        <f t="shared" si="15"/>
        <v>14895.4</v>
      </c>
      <c r="P23" s="62">
        <f t="shared" ref="P23" si="34">+P25+P34+P35+P36+P37</f>
        <v>29790.799999999999</v>
      </c>
      <c r="Q23" s="40">
        <f t="shared" si="33"/>
        <v>0</v>
      </c>
      <c r="R23" s="40">
        <f t="shared" si="17"/>
        <v>17187</v>
      </c>
      <c r="S23" s="40">
        <f t="shared" si="18"/>
        <v>17187</v>
      </c>
      <c r="T23" s="62">
        <f t="shared" ref="T23" si="35">+T25+T34+T35+T36+T37</f>
        <v>34374</v>
      </c>
      <c r="U23" s="40">
        <f t="shared" si="33"/>
        <v>0</v>
      </c>
      <c r="V23" s="40">
        <f t="shared" si="20"/>
        <v>17187</v>
      </c>
      <c r="W23" s="40">
        <f t="shared" si="21"/>
        <v>17187</v>
      </c>
      <c r="X23" s="62">
        <f t="shared" ref="X23" si="36">+X25+X34+X35+X36+X37</f>
        <v>34374</v>
      </c>
      <c r="Y23" s="40">
        <f t="shared" si="33"/>
        <v>0</v>
      </c>
      <c r="Z23" s="40">
        <f t="shared" si="33"/>
        <v>0</v>
      </c>
      <c r="AA23" s="40">
        <f t="shared" si="33"/>
        <v>0</v>
      </c>
      <c r="AB23" s="40">
        <f t="shared" si="33"/>
        <v>0</v>
      </c>
      <c r="AC23" s="40">
        <f t="shared" si="1"/>
        <v>14895.4</v>
      </c>
      <c r="AD23" s="40">
        <f t="shared" si="2"/>
        <v>14895.4</v>
      </c>
      <c r="AE23" s="40">
        <f t="shared" si="3"/>
        <v>29790.799999999999</v>
      </c>
      <c r="AF23" s="62">
        <f t="shared" si="23"/>
        <v>7447.7</v>
      </c>
      <c r="AG23" s="62">
        <f t="shared" si="24"/>
        <v>7447.7</v>
      </c>
      <c r="AH23" s="62">
        <f t="shared" si="25"/>
        <v>14895.4</v>
      </c>
      <c r="AI23" s="62">
        <f t="shared" si="26"/>
        <v>22343.1</v>
      </c>
      <c r="AJ23" s="62">
        <f t="shared" si="27"/>
        <v>7447.7</v>
      </c>
      <c r="AK23" s="75">
        <f t="shared" si="28"/>
        <v>29790.799999999999</v>
      </c>
      <c r="AL23" s="40">
        <f t="shared" si="33"/>
        <v>0</v>
      </c>
      <c r="AM23" s="40">
        <f t="shared" si="33"/>
        <v>0</v>
      </c>
      <c r="AN23" s="44">
        <f>+AN25+AN34+AN35+AN36+AN37</f>
        <v>0</v>
      </c>
      <c r="AO23" s="47"/>
    </row>
    <row r="24" spans="1:41" ht="34.5" customHeight="1" x14ac:dyDescent="0.15">
      <c r="A24" s="10"/>
      <c r="B24" s="22" t="s">
        <v>56</v>
      </c>
      <c r="C24" s="12" t="s">
        <v>52</v>
      </c>
      <c r="D24" s="40" t="e">
        <f t="shared" ref="D24:AM24" si="37">D23*1000/12/D11</f>
        <v>#DIV/0!</v>
      </c>
      <c r="E24" s="40" t="e">
        <f t="shared" si="37"/>
        <v>#DIV/0!</v>
      </c>
      <c r="F24" s="40" t="e">
        <f t="shared" si="37"/>
        <v>#DIV/0!</v>
      </c>
      <c r="G24" s="40" t="e">
        <f t="shared" si="37"/>
        <v>#DIV/0!</v>
      </c>
      <c r="H24" s="62">
        <f t="shared" si="37"/>
        <v>116443.08943089432</v>
      </c>
      <c r="I24" s="40" t="e">
        <f t="shared" si="37"/>
        <v>#DIV/0!</v>
      </c>
      <c r="J24" s="40" t="e">
        <f t="shared" si="37"/>
        <v>#DIV/0!</v>
      </c>
      <c r="K24" s="40" t="e">
        <f t="shared" si="37"/>
        <v>#DIV/0!</v>
      </c>
      <c r="L24" s="40" t="e">
        <f>L23*1000/12/L11</f>
        <v>#DIV/0!</v>
      </c>
      <c r="M24" s="40" t="e">
        <f t="shared" si="37"/>
        <v>#DIV/0!</v>
      </c>
      <c r="N24" s="40">
        <f t="shared" si="14"/>
        <v>73448.717948717953</v>
      </c>
      <c r="O24" s="40">
        <f t="shared" si="15"/>
        <v>73448.717948717953</v>
      </c>
      <c r="P24" s="62">
        <f t="shared" ref="P24" si="38">P23*1000/12/P11</f>
        <v>146897.43589743591</v>
      </c>
      <c r="Q24" s="40" t="e">
        <f t="shared" si="37"/>
        <v>#DIV/0!</v>
      </c>
      <c r="R24" s="40">
        <f t="shared" si="17"/>
        <v>84748.52071005918</v>
      </c>
      <c r="S24" s="40">
        <f t="shared" si="18"/>
        <v>84748.52071005918</v>
      </c>
      <c r="T24" s="62">
        <f t="shared" ref="T24" si="39">T23*1000/12/T11</f>
        <v>169497.04142011836</v>
      </c>
      <c r="U24" s="40" t="e">
        <f t="shared" si="37"/>
        <v>#DIV/0!</v>
      </c>
      <c r="V24" s="40">
        <f t="shared" si="20"/>
        <v>84748.52071005918</v>
      </c>
      <c r="W24" s="40">
        <f t="shared" si="21"/>
        <v>84748.52071005918</v>
      </c>
      <c r="X24" s="62">
        <f t="shared" ref="X24" si="40">X23*1000/12/X11</f>
        <v>169497.04142011836</v>
      </c>
      <c r="Y24" s="40" t="e">
        <f t="shared" si="37"/>
        <v>#DIV/0!</v>
      </c>
      <c r="Z24" s="40" t="e">
        <f t="shared" si="37"/>
        <v>#DIV/0!</v>
      </c>
      <c r="AA24" s="40" t="e">
        <f t="shared" si="37"/>
        <v>#DIV/0!</v>
      </c>
      <c r="AB24" s="40" t="e">
        <f t="shared" si="37"/>
        <v>#DIV/0!</v>
      </c>
      <c r="AC24" s="40">
        <f t="shared" si="1"/>
        <v>73448.717948717953</v>
      </c>
      <c r="AD24" s="40">
        <f t="shared" si="2"/>
        <v>73448.717948717953</v>
      </c>
      <c r="AE24" s="40">
        <f t="shared" si="3"/>
        <v>146897.43589743591</v>
      </c>
      <c r="AF24" s="62">
        <f t="shared" si="23"/>
        <v>36724.358974358976</v>
      </c>
      <c r="AG24" s="62">
        <f t="shared" si="24"/>
        <v>36724.358974358976</v>
      </c>
      <c r="AH24" s="62">
        <f t="shared" si="25"/>
        <v>73448.717948717953</v>
      </c>
      <c r="AI24" s="62">
        <f t="shared" si="26"/>
        <v>110173.07692307694</v>
      </c>
      <c r="AJ24" s="62">
        <f t="shared" si="27"/>
        <v>36724.358974358976</v>
      </c>
      <c r="AK24" s="75">
        <f t="shared" si="28"/>
        <v>146897.43589743591</v>
      </c>
      <c r="AL24" s="40" t="e">
        <f t="shared" si="37"/>
        <v>#DIV/0!</v>
      </c>
      <c r="AM24" s="40" t="e">
        <f t="shared" si="37"/>
        <v>#DIV/0!</v>
      </c>
      <c r="AN24" s="44" t="e">
        <f>AN23*1000/12/AN11</f>
        <v>#DIV/0!</v>
      </c>
      <c r="AO24" s="47"/>
    </row>
    <row r="25" spans="1:41" ht="45.75" customHeight="1" x14ac:dyDescent="0.15">
      <c r="A25" s="10">
        <v>4111</v>
      </c>
      <c r="B25" s="21" t="s">
        <v>57</v>
      </c>
      <c r="C25" s="12" t="s">
        <v>52</v>
      </c>
      <c r="D25" s="40">
        <f t="shared" ref="D25:AM25" si="41">D26+D28+D30+D33</f>
        <v>0</v>
      </c>
      <c r="E25" s="40">
        <f t="shared" si="41"/>
        <v>0</v>
      </c>
      <c r="F25" s="40">
        <f t="shared" si="41"/>
        <v>0</v>
      </c>
      <c r="G25" s="40">
        <f t="shared" si="41"/>
        <v>0</v>
      </c>
      <c r="H25" s="62">
        <f t="shared" si="41"/>
        <v>22916</v>
      </c>
      <c r="I25" s="40">
        <f t="shared" si="41"/>
        <v>0</v>
      </c>
      <c r="J25" s="40">
        <f t="shared" si="41"/>
        <v>0</v>
      </c>
      <c r="K25" s="40">
        <f t="shared" si="41"/>
        <v>0</v>
      </c>
      <c r="L25" s="40">
        <f>L26+L28+L30+L33</f>
        <v>0</v>
      </c>
      <c r="M25" s="40">
        <f t="shared" si="41"/>
        <v>0</v>
      </c>
      <c r="N25" s="40">
        <f t="shared" si="14"/>
        <v>14895.4</v>
      </c>
      <c r="O25" s="40">
        <f t="shared" si="15"/>
        <v>14895.4</v>
      </c>
      <c r="P25" s="62">
        <f t="shared" ref="P25" si="42">P26+P28+P30+P33</f>
        <v>29790.799999999999</v>
      </c>
      <c r="Q25" s="40">
        <f t="shared" si="41"/>
        <v>0</v>
      </c>
      <c r="R25" s="40">
        <f t="shared" si="17"/>
        <v>17187</v>
      </c>
      <c r="S25" s="40">
        <f t="shared" si="18"/>
        <v>17187</v>
      </c>
      <c r="T25" s="62">
        <f t="shared" ref="T25" si="43">T26+T28+T30+T33</f>
        <v>34374</v>
      </c>
      <c r="U25" s="40">
        <f t="shared" si="41"/>
        <v>0</v>
      </c>
      <c r="V25" s="40">
        <f t="shared" si="20"/>
        <v>17187</v>
      </c>
      <c r="W25" s="40">
        <f t="shared" si="21"/>
        <v>17187</v>
      </c>
      <c r="X25" s="62">
        <f t="shared" ref="X25" si="44">X26+X28+X30+X33</f>
        <v>34374</v>
      </c>
      <c r="Y25" s="40">
        <f t="shared" si="41"/>
        <v>0</v>
      </c>
      <c r="Z25" s="40">
        <f t="shared" si="41"/>
        <v>0</v>
      </c>
      <c r="AA25" s="40">
        <f t="shared" si="41"/>
        <v>0</v>
      </c>
      <c r="AB25" s="40">
        <f t="shared" si="41"/>
        <v>0</v>
      </c>
      <c r="AC25" s="40">
        <f t="shared" si="1"/>
        <v>14895.4</v>
      </c>
      <c r="AD25" s="40">
        <f t="shared" si="2"/>
        <v>14895.4</v>
      </c>
      <c r="AE25" s="40">
        <f t="shared" si="3"/>
        <v>29790.799999999999</v>
      </c>
      <c r="AF25" s="62">
        <f t="shared" si="23"/>
        <v>7447.7</v>
      </c>
      <c r="AG25" s="62">
        <f t="shared" si="24"/>
        <v>7447.7</v>
      </c>
      <c r="AH25" s="62">
        <f t="shared" si="25"/>
        <v>14895.4</v>
      </c>
      <c r="AI25" s="62">
        <f t="shared" si="26"/>
        <v>22343.1</v>
      </c>
      <c r="AJ25" s="62">
        <f t="shared" si="27"/>
        <v>7447.7</v>
      </c>
      <c r="AK25" s="75">
        <f t="shared" si="28"/>
        <v>29790.799999999999</v>
      </c>
      <c r="AL25" s="40">
        <f t="shared" si="41"/>
        <v>0</v>
      </c>
      <c r="AM25" s="40">
        <f t="shared" si="41"/>
        <v>0</v>
      </c>
      <c r="AN25" s="44">
        <f>AN26+AN28+AN30+AN33</f>
        <v>0</v>
      </c>
      <c r="AO25" s="47"/>
    </row>
    <row r="26" spans="1:41" ht="38.25" customHeight="1" x14ac:dyDescent="0.25">
      <c r="A26" s="10"/>
      <c r="B26" s="23" t="s">
        <v>43</v>
      </c>
      <c r="C26" s="12" t="s">
        <v>52</v>
      </c>
      <c r="D26" s="40"/>
      <c r="E26" s="40"/>
      <c r="F26" s="40"/>
      <c r="G26" s="40"/>
      <c r="H26" s="62">
        <f>11458*2</f>
        <v>22916</v>
      </c>
      <c r="I26" s="40"/>
      <c r="J26" s="40"/>
      <c r="K26" s="40"/>
      <c r="L26" s="40"/>
      <c r="M26" s="40"/>
      <c r="N26" s="40">
        <f t="shared" si="14"/>
        <v>14895.4</v>
      </c>
      <c r="O26" s="40">
        <f t="shared" si="15"/>
        <v>14895.4</v>
      </c>
      <c r="P26" s="62">
        <f>H26*1.3</f>
        <v>29790.799999999999</v>
      </c>
      <c r="Q26" s="40"/>
      <c r="R26" s="40">
        <f t="shared" si="17"/>
        <v>17187</v>
      </c>
      <c r="S26" s="40">
        <f t="shared" si="18"/>
        <v>17187</v>
      </c>
      <c r="T26" s="62">
        <f>H26*1.5</f>
        <v>34374</v>
      </c>
      <c r="U26" s="40"/>
      <c r="V26" s="40">
        <f t="shared" si="20"/>
        <v>17187</v>
      </c>
      <c r="W26" s="40">
        <f t="shared" si="21"/>
        <v>17187</v>
      </c>
      <c r="X26" s="62">
        <f>H26*1.5</f>
        <v>34374</v>
      </c>
      <c r="Y26" s="40"/>
      <c r="Z26" s="40"/>
      <c r="AA26" s="40"/>
      <c r="AB26" s="40">
        <f>Z26+AA26</f>
        <v>0</v>
      </c>
      <c r="AC26" s="40">
        <f t="shared" si="1"/>
        <v>14895.4</v>
      </c>
      <c r="AD26" s="40">
        <f t="shared" si="2"/>
        <v>14895.4</v>
      </c>
      <c r="AE26" s="40">
        <f t="shared" si="3"/>
        <v>29790.799999999999</v>
      </c>
      <c r="AF26" s="62">
        <f t="shared" si="23"/>
        <v>7447.7</v>
      </c>
      <c r="AG26" s="62">
        <f t="shared" si="24"/>
        <v>7447.7</v>
      </c>
      <c r="AH26" s="62">
        <f t="shared" si="25"/>
        <v>14895.4</v>
      </c>
      <c r="AI26" s="62">
        <f t="shared" si="26"/>
        <v>22343.1</v>
      </c>
      <c r="AJ26" s="62">
        <f t="shared" si="27"/>
        <v>7447.7</v>
      </c>
      <c r="AK26" s="75">
        <f t="shared" si="28"/>
        <v>29790.799999999999</v>
      </c>
      <c r="AL26" s="40"/>
      <c r="AM26" s="40"/>
      <c r="AN26" s="44"/>
      <c r="AO26" s="47"/>
    </row>
    <row r="27" spans="1:41" ht="29.25" hidden="1" customHeight="1" x14ac:dyDescent="0.25">
      <c r="A27" s="10"/>
      <c r="B27" s="24" t="s">
        <v>44</v>
      </c>
      <c r="C27" s="12" t="s">
        <v>52</v>
      </c>
      <c r="D27" s="40"/>
      <c r="E27" s="40"/>
      <c r="F27" s="40"/>
      <c r="G27" s="40"/>
      <c r="H27" s="62"/>
      <c r="I27" s="40"/>
      <c r="J27" s="40"/>
      <c r="K27" s="40"/>
      <c r="L27" s="40"/>
      <c r="M27" s="40"/>
      <c r="N27" s="40">
        <f t="shared" si="14"/>
        <v>0</v>
      </c>
      <c r="O27" s="40">
        <f t="shared" si="15"/>
        <v>0</v>
      </c>
      <c r="P27" s="62"/>
      <c r="Q27" s="40"/>
      <c r="R27" s="40">
        <f t="shared" si="17"/>
        <v>0</v>
      </c>
      <c r="S27" s="40">
        <f t="shared" si="18"/>
        <v>0</v>
      </c>
      <c r="T27" s="62"/>
      <c r="U27" s="40"/>
      <c r="V27" s="40">
        <f t="shared" si="20"/>
        <v>0</v>
      </c>
      <c r="W27" s="40">
        <f t="shared" si="21"/>
        <v>0</v>
      </c>
      <c r="X27" s="62"/>
      <c r="Y27" s="40"/>
      <c r="Z27" s="40"/>
      <c r="AA27" s="40"/>
      <c r="AB27" s="40">
        <f>Z27+AA27</f>
        <v>0</v>
      </c>
      <c r="AC27" s="40">
        <f t="shared" si="1"/>
        <v>0</v>
      </c>
      <c r="AD27" s="40">
        <f t="shared" si="2"/>
        <v>0</v>
      </c>
      <c r="AE27" s="40">
        <f t="shared" si="3"/>
        <v>0</v>
      </c>
      <c r="AF27" s="62">
        <f t="shared" si="23"/>
        <v>0</v>
      </c>
      <c r="AG27" s="62">
        <f t="shared" si="24"/>
        <v>0</v>
      </c>
      <c r="AH27" s="62">
        <f t="shared" si="25"/>
        <v>0</v>
      </c>
      <c r="AI27" s="62">
        <f t="shared" si="26"/>
        <v>0</v>
      </c>
      <c r="AJ27" s="62">
        <f t="shared" si="27"/>
        <v>0</v>
      </c>
      <c r="AK27" s="75">
        <f t="shared" si="28"/>
        <v>0</v>
      </c>
      <c r="AL27" s="40"/>
      <c r="AM27" s="40"/>
      <c r="AN27" s="44"/>
      <c r="AO27" s="47"/>
    </row>
    <row r="28" spans="1:41" ht="32.25" hidden="1" customHeight="1" x14ac:dyDescent="0.25">
      <c r="A28" s="10"/>
      <c r="B28" s="23" t="s">
        <v>45</v>
      </c>
      <c r="C28" s="12" t="s">
        <v>52</v>
      </c>
      <c r="D28" s="40"/>
      <c r="E28" s="40"/>
      <c r="F28" s="40"/>
      <c r="G28" s="40"/>
      <c r="H28" s="62"/>
      <c r="I28" s="40"/>
      <c r="J28" s="40"/>
      <c r="K28" s="40"/>
      <c r="L28" s="40"/>
      <c r="M28" s="40"/>
      <c r="N28" s="40">
        <f t="shared" si="14"/>
        <v>0</v>
      </c>
      <c r="O28" s="40">
        <f t="shared" si="15"/>
        <v>0</v>
      </c>
      <c r="P28" s="62"/>
      <c r="Q28" s="40"/>
      <c r="R28" s="40">
        <f t="shared" si="17"/>
        <v>0</v>
      </c>
      <c r="S28" s="40">
        <f t="shared" si="18"/>
        <v>0</v>
      </c>
      <c r="T28" s="62"/>
      <c r="U28" s="40"/>
      <c r="V28" s="40">
        <f t="shared" si="20"/>
        <v>0</v>
      </c>
      <c r="W28" s="40">
        <f t="shared" si="21"/>
        <v>0</v>
      </c>
      <c r="X28" s="62"/>
      <c r="Y28" s="40"/>
      <c r="Z28" s="40"/>
      <c r="AA28" s="40"/>
      <c r="AB28" s="40">
        <f>Z28+AA28</f>
        <v>0</v>
      </c>
      <c r="AC28" s="40">
        <f t="shared" si="1"/>
        <v>0</v>
      </c>
      <c r="AD28" s="40">
        <f t="shared" si="2"/>
        <v>0</v>
      </c>
      <c r="AE28" s="40">
        <f t="shared" si="3"/>
        <v>0</v>
      </c>
      <c r="AF28" s="62">
        <f t="shared" si="23"/>
        <v>0</v>
      </c>
      <c r="AG28" s="62">
        <f t="shared" si="24"/>
        <v>0</v>
      </c>
      <c r="AH28" s="62">
        <f t="shared" si="25"/>
        <v>0</v>
      </c>
      <c r="AI28" s="62">
        <f t="shared" si="26"/>
        <v>0</v>
      </c>
      <c r="AJ28" s="62">
        <f t="shared" si="27"/>
        <v>0</v>
      </c>
      <c r="AK28" s="75">
        <f t="shared" si="28"/>
        <v>0</v>
      </c>
      <c r="AL28" s="40"/>
      <c r="AM28" s="40"/>
      <c r="AN28" s="44"/>
      <c r="AO28" s="47"/>
    </row>
    <row r="29" spans="1:41" ht="42" hidden="1" customHeight="1" x14ac:dyDescent="0.25">
      <c r="A29" s="10"/>
      <c r="B29" s="24" t="s">
        <v>58</v>
      </c>
      <c r="C29" s="12" t="s">
        <v>52</v>
      </c>
      <c r="D29" s="40"/>
      <c r="E29" s="40"/>
      <c r="F29" s="40"/>
      <c r="G29" s="40"/>
      <c r="H29" s="62"/>
      <c r="I29" s="40"/>
      <c r="J29" s="40"/>
      <c r="K29" s="40"/>
      <c r="L29" s="40"/>
      <c r="M29" s="40"/>
      <c r="N29" s="40">
        <f t="shared" si="14"/>
        <v>0</v>
      </c>
      <c r="O29" s="40">
        <f t="shared" si="15"/>
        <v>0</v>
      </c>
      <c r="P29" s="62"/>
      <c r="Q29" s="40"/>
      <c r="R29" s="40">
        <f t="shared" si="17"/>
        <v>0</v>
      </c>
      <c r="S29" s="40">
        <f t="shared" si="18"/>
        <v>0</v>
      </c>
      <c r="T29" s="62"/>
      <c r="U29" s="40"/>
      <c r="V29" s="40">
        <f t="shared" si="20"/>
        <v>0</v>
      </c>
      <c r="W29" s="40">
        <f t="shared" si="21"/>
        <v>0</v>
      </c>
      <c r="X29" s="62"/>
      <c r="Y29" s="40"/>
      <c r="Z29" s="40"/>
      <c r="AA29" s="40"/>
      <c r="AB29" s="40">
        <f>Z29+AA29</f>
        <v>0</v>
      </c>
      <c r="AC29" s="40">
        <f t="shared" si="1"/>
        <v>0</v>
      </c>
      <c r="AD29" s="40">
        <f t="shared" si="2"/>
        <v>0</v>
      </c>
      <c r="AE29" s="40">
        <f t="shared" si="3"/>
        <v>0</v>
      </c>
      <c r="AF29" s="62">
        <f t="shared" si="23"/>
        <v>0</v>
      </c>
      <c r="AG29" s="62">
        <f t="shared" si="24"/>
        <v>0</v>
      </c>
      <c r="AH29" s="62">
        <f t="shared" si="25"/>
        <v>0</v>
      </c>
      <c r="AI29" s="62">
        <f t="shared" si="26"/>
        <v>0</v>
      </c>
      <c r="AJ29" s="62">
        <f t="shared" si="27"/>
        <v>0</v>
      </c>
      <c r="AK29" s="75">
        <f t="shared" si="28"/>
        <v>0</v>
      </c>
      <c r="AL29" s="40"/>
      <c r="AM29" s="40"/>
      <c r="AN29" s="44"/>
      <c r="AO29" s="47"/>
    </row>
    <row r="30" spans="1:41" ht="18" hidden="1" customHeight="1" x14ac:dyDescent="0.15">
      <c r="A30" s="10"/>
      <c r="B30" s="18" t="s">
        <v>47</v>
      </c>
      <c r="C30" s="12" t="s">
        <v>52</v>
      </c>
      <c r="D30" s="40">
        <f t="shared" ref="D30:AM30" si="45">D31+D32</f>
        <v>0</v>
      </c>
      <c r="E30" s="40">
        <f t="shared" si="45"/>
        <v>0</v>
      </c>
      <c r="F30" s="40">
        <f t="shared" si="45"/>
        <v>0</v>
      </c>
      <c r="G30" s="40">
        <f t="shared" si="45"/>
        <v>0</v>
      </c>
      <c r="H30" s="62">
        <f t="shared" si="45"/>
        <v>0</v>
      </c>
      <c r="I30" s="40">
        <f t="shared" si="45"/>
        <v>0</v>
      </c>
      <c r="J30" s="40">
        <f t="shared" si="45"/>
        <v>0</v>
      </c>
      <c r="K30" s="40">
        <f t="shared" si="45"/>
        <v>0</v>
      </c>
      <c r="L30" s="40">
        <f>L31+L32</f>
        <v>0</v>
      </c>
      <c r="M30" s="40">
        <f t="shared" si="45"/>
        <v>0</v>
      </c>
      <c r="N30" s="40">
        <f t="shared" si="14"/>
        <v>0</v>
      </c>
      <c r="O30" s="40">
        <f t="shared" si="15"/>
        <v>0</v>
      </c>
      <c r="P30" s="62">
        <f t="shared" ref="P30" si="46">P31+P32</f>
        <v>0</v>
      </c>
      <c r="Q30" s="40">
        <f t="shared" si="45"/>
        <v>0</v>
      </c>
      <c r="R30" s="40">
        <f t="shared" si="17"/>
        <v>0</v>
      </c>
      <c r="S30" s="40">
        <f t="shared" si="18"/>
        <v>0</v>
      </c>
      <c r="T30" s="62">
        <f t="shared" ref="T30" si="47">T31+T32</f>
        <v>0</v>
      </c>
      <c r="U30" s="40">
        <f t="shared" si="45"/>
        <v>0</v>
      </c>
      <c r="V30" s="40">
        <f t="shared" si="20"/>
        <v>0</v>
      </c>
      <c r="W30" s="40">
        <f t="shared" si="21"/>
        <v>0</v>
      </c>
      <c r="X30" s="62">
        <f t="shared" ref="X30" si="48">X31+X32</f>
        <v>0</v>
      </c>
      <c r="Y30" s="40">
        <f t="shared" si="45"/>
        <v>0</v>
      </c>
      <c r="Z30" s="40">
        <f t="shared" si="45"/>
        <v>0</v>
      </c>
      <c r="AA30" s="40">
        <f t="shared" si="45"/>
        <v>0</v>
      </c>
      <c r="AB30" s="40">
        <f t="shared" si="45"/>
        <v>0</v>
      </c>
      <c r="AC30" s="40">
        <f t="shared" si="1"/>
        <v>0</v>
      </c>
      <c r="AD30" s="40">
        <f t="shared" si="2"/>
        <v>0</v>
      </c>
      <c r="AE30" s="40">
        <f t="shared" si="3"/>
        <v>0</v>
      </c>
      <c r="AF30" s="62">
        <f t="shared" si="23"/>
        <v>0</v>
      </c>
      <c r="AG30" s="62">
        <f t="shared" si="24"/>
        <v>0</v>
      </c>
      <c r="AH30" s="62">
        <f t="shared" si="25"/>
        <v>0</v>
      </c>
      <c r="AI30" s="62">
        <f t="shared" si="26"/>
        <v>0</v>
      </c>
      <c r="AJ30" s="62">
        <f t="shared" si="27"/>
        <v>0</v>
      </c>
      <c r="AK30" s="75">
        <f t="shared" si="28"/>
        <v>0</v>
      </c>
      <c r="AL30" s="40">
        <f t="shared" si="45"/>
        <v>0</v>
      </c>
      <c r="AM30" s="40">
        <f t="shared" si="45"/>
        <v>0</v>
      </c>
      <c r="AN30" s="44">
        <f>AN31+AN32</f>
        <v>0</v>
      </c>
      <c r="AO30" s="47"/>
    </row>
    <row r="31" spans="1:41" ht="42" hidden="1" customHeight="1" x14ac:dyDescent="0.15">
      <c r="A31" s="10"/>
      <c r="B31" s="12" t="s">
        <v>48</v>
      </c>
      <c r="C31" s="12" t="s">
        <v>52</v>
      </c>
      <c r="D31" s="40"/>
      <c r="E31" s="40"/>
      <c r="F31" s="40"/>
      <c r="G31" s="40"/>
      <c r="H31" s="62"/>
      <c r="I31" s="40"/>
      <c r="J31" s="40"/>
      <c r="K31" s="40"/>
      <c r="L31" s="40"/>
      <c r="M31" s="40"/>
      <c r="N31" s="40">
        <f t="shared" si="14"/>
        <v>0</v>
      </c>
      <c r="O31" s="40">
        <f t="shared" si="15"/>
        <v>0</v>
      </c>
      <c r="P31" s="62"/>
      <c r="Q31" s="40"/>
      <c r="R31" s="40">
        <f t="shared" si="17"/>
        <v>0</v>
      </c>
      <c r="S31" s="40">
        <f t="shared" si="18"/>
        <v>0</v>
      </c>
      <c r="T31" s="62"/>
      <c r="U31" s="40"/>
      <c r="V31" s="40">
        <f t="shared" si="20"/>
        <v>0</v>
      </c>
      <c r="W31" s="40">
        <f t="shared" si="21"/>
        <v>0</v>
      </c>
      <c r="X31" s="62"/>
      <c r="Y31" s="40"/>
      <c r="Z31" s="40"/>
      <c r="AA31" s="40"/>
      <c r="AB31" s="40">
        <f>Z31+AA31</f>
        <v>0</v>
      </c>
      <c r="AC31" s="40">
        <f t="shared" si="1"/>
        <v>0</v>
      </c>
      <c r="AD31" s="40">
        <f t="shared" si="2"/>
        <v>0</v>
      </c>
      <c r="AE31" s="40">
        <f t="shared" si="3"/>
        <v>0</v>
      </c>
      <c r="AF31" s="62">
        <f t="shared" si="23"/>
        <v>0</v>
      </c>
      <c r="AG31" s="62">
        <f t="shared" si="24"/>
        <v>0</v>
      </c>
      <c r="AH31" s="62">
        <f t="shared" si="25"/>
        <v>0</v>
      </c>
      <c r="AI31" s="62">
        <f t="shared" si="26"/>
        <v>0</v>
      </c>
      <c r="AJ31" s="62">
        <f t="shared" si="27"/>
        <v>0</v>
      </c>
      <c r="AK31" s="75">
        <f t="shared" si="28"/>
        <v>0</v>
      </c>
      <c r="AL31" s="40"/>
      <c r="AM31" s="40"/>
      <c r="AN31" s="44"/>
      <c r="AO31" s="47"/>
    </row>
    <row r="32" spans="1:41" ht="26.25" hidden="1" customHeight="1" x14ac:dyDescent="0.15">
      <c r="A32" s="10"/>
      <c r="B32" s="19" t="s">
        <v>59</v>
      </c>
      <c r="C32" s="12" t="s">
        <v>52</v>
      </c>
      <c r="D32" s="40"/>
      <c r="E32" s="40"/>
      <c r="F32" s="40"/>
      <c r="G32" s="40"/>
      <c r="H32" s="62"/>
      <c r="I32" s="40"/>
      <c r="J32" s="40"/>
      <c r="K32" s="40"/>
      <c r="L32" s="40"/>
      <c r="M32" s="40"/>
      <c r="N32" s="40">
        <f t="shared" si="14"/>
        <v>0</v>
      </c>
      <c r="O32" s="40">
        <f t="shared" si="15"/>
        <v>0</v>
      </c>
      <c r="P32" s="62"/>
      <c r="Q32" s="40"/>
      <c r="R32" s="40">
        <f t="shared" si="17"/>
        <v>0</v>
      </c>
      <c r="S32" s="40">
        <f t="shared" si="18"/>
        <v>0</v>
      </c>
      <c r="T32" s="62"/>
      <c r="U32" s="40"/>
      <c r="V32" s="40">
        <f t="shared" si="20"/>
        <v>0</v>
      </c>
      <c r="W32" s="40">
        <f t="shared" si="21"/>
        <v>0</v>
      </c>
      <c r="X32" s="62"/>
      <c r="Y32" s="40"/>
      <c r="Z32" s="40"/>
      <c r="AA32" s="40"/>
      <c r="AB32" s="40">
        <f>Z32+AA32</f>
        <v>0</v>
      </c>
      <c r="AC32" s="40">
        <f t="shared" si="1"/>
        <v>0</v>
      </c>
      <c r="AD32" s="40">
        <f t="shared" si="2"/>
        <v>0</v>
      </c>
      <c r="AE32" s="40">
        <f t="shared" si="3"/>
        <v>0</v>
      </c>
      <c r="AF32" s="62">
        <f t="shared" si="23"/>
        <v>0</v>
      </c>
      <c r="AG32" s="62">
        <f t="shared" si="24"/>
        <v>0</v>
      </c>
      <c r="AH32" s="62">
        <f t="shared" si="25"/>
        <v>0</v>
      </c>
      <c r="AI32" s="62">
        <f t="shared" si="26"/>
        <v>0</v>
      </c>
      <c r="AJ32" s="62">
        <f t="shared" si="27"/>
        <v>0</v>
      </c>
      <c r="AK32" s="75">
        <f t="shared" si="28"/>
        <v>0</v>
      </c>
      <c r="AL32" s="40"/>
      <c r="AM32" s="40"/>
      <c r="AN32" s="44"/>
      <c r="AO32" s="47"/>
    </row>
    <row r="33" spans="1:88" ht="15.75" hidden="1" customHeight="1" x14ac:dyDescent="0.15">
      <c r="A33" s="10"/>
      <c r="B33" s="20" t="s">
        <v>50</v>
      </c>
      <c r="C33" s="12" t="s">
        <v>52</v>
      </c>
      <c r="D33" s="40"/>
      <c r="E33" s="40"/>
      <c r="F33" s="40"/>
      <c r="G33" s="40"/>
      <c r="H33" s="62"/>
      <c r="I33" s="40"/>
      <c r="J33" s="40"/>
      <c r="K33" s="40"/>
      <c r="L33" s="40"/>
      <c r="M33" s="40"/>
      <c r="N33" s="40">
        <f t="shared" si="14"/>
        <v>0</v>
      </c>
      <c r="O33" s="40">
        <f t="shared" si="15"/>
        <v>0</v>
      </c>
      <c r="P33" s="62"/>
      <c r="Q33" s="40"/>
      <c r="R33" s="40">
        <f t="shared" si="17"/>
        <v>0</v>
      </c>
      <c r="S33" s="40">
        <f t="shared" si="18"/>
        <v>0</v>
      </c>
      <c r="T33" s="62"/>
      <c r="U33" s="40"/>
      <c r="V33" s="40">
        <f t="shared" si="20"/>
        <v>0</v>
      </c>
      <c r="W33" s="40">
        <f t="shared" si="21"/>
        <v>0</v>
      </c>
      <c r="X33" s="62"/>
      <c r="Y33" s="40"/>
      <c r="Z33" s="40"/>
      <c r="AA33" s="40"/>
      <c r="AB33" s="40">
        <f>Z33+AA33</f>
        <v>0</v>
      </c>
      <c r="AC33" s="40">
        <f t="shared" si="1"/>
        <v>0</v>
      </c>
      <c r="AD33" s="40">
        <f t="shared" si="2"/>
        <v>0</v>
      </c>
      <c r="AE33" s="40">
        <f t="shared" si="3"/>
        <v>0</v>
      </c>
      <c r="AF33" s="62">
        <f t="shared" si="23"/>
        <v>0</v>
      </c>
      <c r="AG33" s="62">
        <f t="shared" si="24"/>
        <v>0</v>
      </c>
      <c r="AH33" s="62">
        <f t="shared" si="25"/>
        <v>0</v>
      </c>
      <c r="AI33" s="62">
        <f t="shared" si="26"/>
        <v>0</v>
      </c>
      <c r="AJ33" s="62">
        <f t="shared" si="27"/>
        <v>0</v>
      </c>
      <c r="AK33" s="75">
        <f t="shared" si="28"/>
        <v>0</v>
      </c>
      <c r="AL33" s="40"/>
      <c r="AM33" s="40"/>
      <c r="AN33" s="44"/>
      <c r="AO33" s="47"/>
    </row>
    <row r="34" spans="1:88" s="27" customFormat="1" ht="27.75" customHeight="1" x14ac:dyDescent="0.15">
      <c r="A34" s="25">
        <v>4112</v>
      </c>
      <c r="B34" s="26" t="s">
        <v>60</v>
      </c>
      <c r="C34" s="19" t="s">
        <v>52</v>
      </c>
      <c r="D34" s="40"/>
      <c r="E34" s="40"/>
      <c r="F34" s="40"/>
      <c r="G34" s="40"/>
      <c r="H34" s="62"/>
      <c r="I34" s="40"/>
      <c r="J34" s="40"/>
      <c r="K34" s="40"/>
      <c r="L34" s="40"/>
      <c r="M34" s="40"/>
      <c r="N34" s="40">
        <f t="shared" si="14"/>
        <v>0</v>
      </c>
      <c r="O34" s="40">
        <f t="shared" si="15"/>
        <v>0</v>
      </c>
      <c r="P34" s="62"/>
      <c r="Q34" s="40"/>
      <c r="R34" s="40">
        <f t="shared" si="17"/>
        <v>0</v>
      </c>
      <c r="S34" s="40">
        <f t="shared" si="18"/>
        <v>0</v>
      </c>
      <c r="T34" s="62"/>
      <c r="U34" s="40"/>
      <c r="V34" s="40">
        <f t="shared" si="20"/>
        <v>0</v>
      </c>
      <c r="W34" s="40">
        <f t="shared" si="21"/>
        <v>0</v>
      </c>
      <c r="X34" s="62"/>
      <c r="Y34" s="40"/>
      <c r="Z34" s="40"/>
      <c r="AA34" s="40"/>
      <c r="AB34" s="40"/>
      <c r="AC34" s="40">
        <f t="shared" si="1"/>
        <v>0</v>
      </c>
      <c r="AD34" s="40">
        <f t="shared" si="2"/>
        <v>0</v>
      </c>
      <c r="AE34" s="40">
        <f t="shared" si="3"/>
        <v>0</v>
      </c>
      <c r="AF34" s="62">
        <f t="shared" si="23"/>
        <v>0</v>
      </c>
      <c r="AG34" s="62">
        <f t="shared" si="24"/>
        <v>0</v>
      </c>
      <c r="AH34" s="62">
        <f t="shared" si="25"/>
        <v>0</v>
      </c>
      <c r="AI34" s="62">
        <f t="shared" si="26"/>
        <v>0</v>
      </c>
      <c r="AJ34" s="62">
        <f t="shared" si="27"/>
        <v>0</v>
      </c>
      <c r="AK34" s="75">
        <f t="shared" si="28"/>
        <v>0</v>
      </c>
      <c r="AL34" s="40"/>
      <c r="AM34" s="40"/>
      <c r="AN34" s="44"/>
      <c r="AO34" s="47"/>
      <c r="AP34" s="3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</row>
    <row r="35" spans="1:88" s="27" customFormat="1" ht="37.5" customHeight="1" x14ac:dyDescent="0.15">
      <c r="A35" s="25">
        <v>4113</v>
      </c>
      <c r="B35" s="26" t="s">
        <v>61</v>
      </c>
      <c r="C35" s="19" t="s">
        <v>52</v>
      </c>
      <c r="D35" s="40"/>
      <c r="E35" s="40"/>
      <c r="F35" s="40"/>
      <c r="G35" s="40"/>
      <c r="H35" s="62"/>
      <c r="I35" s="40"/>
      <c r="J35" s="40"/>
      <c r="K35" s="40"/>
      <c r="L35" s="40"/>
      <c r="M35" s="40"/>
      <c r="N35" s="40">
        <f t="shared" si="14"/>
        <v>0</v>
      </c>
      <c r="O35" s="40">
        <f t="shared" si="15"/>
        <v>0</v>
      </c>
      <c r="P35" s="62"/>
      <c r="Q35" s="40"/>
      <c r="R35" s="40">
        <f t="shared" si="17"/>
        <v>0</v>
      </c>
      <c r="S35" s="40">
        <f t="shared" si="18"/>
        <v>0</v>
      </c>
      <c r="T35" s="62"/>
      <c r="U35" s="40"/>
      <c r="V35" s="40">
        <f t="shared" si="20"/>
        <v>0</v>
      </c>
      <c r="W35" s="40">
        <f t="shared" si="21"/>
        <v>0</v>
      </c>
      <c r="X35" s="62"/>
      <c r="Y35" s="40"/>
      <c r="Z35" s="40"/>
      <c r="AA35" s="40"/>
      <c r="AB35" s="40"/>
      <c r="AC35" s="40">
        <f t="shared" si="1"/>
        <v>0</v>
      </c>
      <c r="AD35" s="40">
        <f t="shared" si="2"/>
        <v>0</v>
      </c>
      <c r="AE35" s="40">
        <f t="shared" si="3"/>
        <v>0</v>
      </c>
      <c r="AF35" s="62">
        <f t="shared" si="23"/>
        <v>0</v>
      </c>
      <c r="AG35" s="62">
        <f t="shared" si="24"/>
        <v>0</v>
      </c>
      <c r="AH35" s="62">
        <f t="shared" si="25"/>
        <v>0</v>
      </c>
      <c r="AI35" s="62">
        <f t="shared" si="26"/>
        <v>0</v>
      </c>
      <c r="AJ35" s="62">
        <f t="shared" si="27"/>
        <v>0</v>
      </c>
      <c r="AK35" s="75">
        <f t="shared" si="28"/>
        <v>0</v>
      </c>
      <c r="AL35" s="40"/>
      <c r="AM35" s="40"/>
      <c r="AN35" s="44"/>
      <c r="AO35" s="47"/>
      <c r="AP35" s="3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</row>
    <row r="36" spans="1:88" s="27" customFormat="1" ht="69.75" customHeight="1" x14ac:dyDescent="0.15">
      <c r="A36" s="25">
        <v>4114</v>
      </c>
      <c r="B36" s="26" t="s">
        <v>62</v>
      </c>
      <c r="C36" s="19" t="s">
        <v>52</v>
      </c>
      <c r="D36" s="40"/>
      <c r="E36" s="40"/>
      <c r="F36" s="40"/>
      <c r="G36" s="40"/>
      <c r="H36" s="62"/>
      <c r="I36" s="40"/>
      <c r="J36" s="40"/>
      <c r="K36" s="40"/>
      <c r="L36" s="40"/>
      <c r="M36" s="40"/>
      <c r="N36" s="40">
        <f t="shared" si="14"/>
        <v>0</v>
      </c>
      <c r="O36" s="40">
        <f t="shared" si="15"/>
        <v>0</v>
      </c>
      <c r="P36" s="62"/>
      <c r="Q36" s="40"/>
      <c r="R36" s="40">
        <f t="shared" si="17"/>
        <v>0</v>
      </c>
      <c r="S36" s="40">
        <f t="shared" si="18"/>
        <v>0</v>
      </c>
      <c r="T36" s="62"/>
      <c r="U36" s="40"/>
      <c r="V36" s="40">
        <f t="shared" si="20"/>
        <v>0</v>
      </c>
      <c r="W36" s="40">
        <f t="shared" si="21"/>
        <v>0</v>
      </c>
      <c r="X36" s="62"/>
      <c r="Y36" s="40"/>
      <c r="Z36" s="40"/>
      <c r="AA36" s="40"/>
      <c r="AB36" s="40"/>
      <c r="AC36" s="40">
        <f t="shared" si="1"/>
        <v>0</v>
      </c>
      <c r="AD36" s="40">
        <f t="shared" si="2"/>
        <v>0</v>
      </c>
      <c r="AE36" s="40">
        <f t="shared" si="3"/>
        <v>0</v>
      </c>
      <c r="AF36" s="62">
        <f t="shared" si="23"/>
        <v>0</v>
      </c>
      <c r="AG36" s="62">
        <f t="shared" si="24"/>
        <v>0</v>
      </c>
      <c r="AH36" s="62">
        <f t="shared" si="25"/>
        <v>0</v>
      </c>
      <c r="AI36" s="62">
        <f t="shared" si="26"/>
        <v>0</v>
      </c>
      <c r="AJ36" s="62">
        <f t="shared" si="27"/>
        <v>0</v>
      </c>
      <c r="AK36" s="75">
        <f t="shared" si="28"/>
        <v>0</v>
      </c>
      <c r="AL36" s="40"/>
      <c r="AM36" s="40"/>
      <c r="AN36" s="44"/>
      <c r="AO36" s="47"/>
      <c r="AP36" s="3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</row>
    <row r="37" spans="1:88" s="27" customFormat="1" x14ac:dyDescent="0.15">
      <c r="A37" s="25">
        <v>4115</v>
      </c>
      <c r="B37" s="26" t="s">
        <v>63</v>
      </c>
      <c r="C37" s="19" t="s">
        <v>52</v>
      </c>
      <c r="D37" s="40"/>
      <c r="E37" s="40"/>
      <c r="F37" s="40"/>
      <c r="G37" s="40"/>
      <c r="H37" s="62"/>
      <c r="I37" s="40"/>
      <c r="J37" s="40"/>
      <c r="K37" s="40"/>
      <c r="L37" s="40"/>
      <c r="M37" s="40"/>
      <c r="N37" s="40">
        <f t="shared" si="14"/>
        <v>0</v>
      </c>
      <c r="O37" s="40">
        <f t="shared" si="15"/>
        <v>0</v>
      </c>
      <c r="P37" s="62"/>
      <c r="Q37" s="40"/>
      <c r="R37" s="40">
        <f t="shared" si="17"/>
        <v>0</v>
      </c>
      <c r="S37" s="40">
        <f t="shared" si="18"/>
        <v>0</v>
      </c>
      <c r="T37" s="62"/>
      <c r="U37" s="40"/>
      <c r="V37" s="40">
        <f t="shared" si="20"/>
        <v>0</v>
      </c>
      <c r="W37" s="40">
        <f t="shared" si="21"/>
        <v>0</v>
      </c>
      <c r="X37" s="62"/>
      <c r="Y37" s="40"/>
      <c r="Z37" s="40"/>
      <c r="AA37" s="40"/>
      <c r="AB37" s="40"/>
      <c r="AC37" s="40">
        <f t="shared" si="1"/>
        <v>0</v>
      </c>
      <c r="AD37" s="40">
        <f t="shared" si="2"/>
        <v>0</v>
      </c>
      <c r="AE37" s="40">
        <f t="shared" si="3"/>
        <v>0</v>
      </c>
      <c r="AF37" s="62">
        <f t="shared" si="23"/>
        <v>0</v>
      </c>
      <c r="AG37" s="62">
        <f t="shared" si="24"/>
        <v>0</v>
      </c>
      <c r="AH37" s="62">
        <f t="shared" si="25"/>
        <v>0</v>
      </c>
      <c r="AI37" s="62">
        <f t="shared" si="26"/>
        <v>0</v>
      </c>
      <c r="AJ37" s="62">
        <f t="shared" si="27"/>
        <v>0</v>
      </c>
      <c r="AK37" s="75">
        <f t="shared" si="28"/>
        <v>0</v>
      </c>
      <c r="AL37" s="40"/>
      <c r="AM37" s="40"/>
      <c r="AN37" s="44"/>
      <c r="AO37" s="47"/>
      <c r="AP37" s="3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</row>
    <row r="38" spans="1:88" s="27" customFormat="1" ht="35.25" customHeight="1" x14ac:dyDescent="0.15">
      <c r="A38" s="25">
        <v>0</v>
      </c>
      <c r="B38" s="26" t="s">
        <v>64</v>
      </c>
      <c r="C38" s="19" t="s">
        <v>52</v>
      </c>
      <c r="D38" s="40">
        <f t="shared" ref="D38:AN38" si="49">+D39</f>
        <v>0</v>
      </c>
      <c r="E38" s="40">
        <f t="shared" si="49"/>
        <v>0</v>
      </c>
      <c r="F38" s="40">
        <f t="shared" si="49"/>
        <v>0</v>
      </c>
      <c r="G38" s="40">
        <f t="shared" si="49"/>
        <v>0</v>
      </c>
      <c r="H38" s="62">
        <f t="shared" si="49"/>
        <v>0</v>
      </c>
      <c r="I38" s="40">
        <f t="shared" si="49"/>
        <v>0</v>
      </c>
      <c r="J38" s="40">
        <f t="shared" si="49"/>
        <v>0</v>
      </c>
      <c r="K38" s="40">
        <f t="shared" si="49"/>
        <v>0</v>
      </c>
      <c r="L38" s="40">
        <f t="shared" si="49"/>
        <v>0</v>
      </c>
      <c r="M38" s="40">
        <f t="shared" si="49"/>
        <v>0</v>
      </c>
      <c r="N38" s="40">
        <f t="shared" si="14"/>
        <v>0</v>
      </c>
      <c r="O38" s="40">
        <f t="shared" si="15"/>
        <v>0</v>
      </c>
      <c r="P38" s="62">
        <f t="shared" si="49"/>
        <v>0</v>
      </c>
      <c r="Q38" s="40">
        <f t="shared" si="49"/>
        <v>0</v>
      </c>
      <c r="R38" s="40">
        <f t="shared" si="17"/>
        <v>0</v>
      </c>
      <c r="S38" s="40">
        <f t="shared" si="18"/>
        <v>0</v>
      </c>
      <c r="T38" s="62">
        <f t="shared" si="49"/>
        <v>0</v>
      </c>
      <c r="U38" s="40">
        <f t="shared" si="49"/>
        <v>0</v>
      </c>
      <c r="V38" s="40">
        <f t="shared" si="20"/>
        <v>0</v>
      </c>
      <c r="W38" s="40">
        <f t="shared" si="21"/>
        <v>0</v>
      </c>
      <c r="X38" s="62">
        <f t="shared" si="49"/>
        <v>0</v>
      </c>
      <c r="Y38" s="40">
        <f t="shared" si="49"/>
        <v>0</v>
      </c>
      <c r="Z38" s="40">
        <f t="shared" si="49"/>
        <v>0</v>
      </c>
      <c r="AA38" s="40">
        <f t="shared" si="49"/>
        <v>0</v>
      </c>
      <c r="AB38" s="40">
        <f t="shared" si="49"/>
        <v>0</v>
      </c>
      <c r="AC38" s="40">
        <f t="shared" si="1"/>
        <v>0</v>
      </c>
      <c r="AD38" s="40">
        <f t="shared" si="2"/>
        <v>0</v>
      </c>
      <c r="AE38" s="40">
        <f t="shared" si="3"/>
        <v>0</v>
      </c>
      <c r="AF38" s="62">
        <f t="shared" si="23"/>
        <v>0</v>
      </c>
      <c r="AG38" s="62">
        <f t="shared" si="24"/>
        <v>0</v>
      </c>
      <c r="AH38" s="62">
        <f t="shared" si="25"/>
        <v>0</v>
      </c>
      <c r="AI38" s="62">
        <f t="shared" si="26"/>
        <v>0</v>
      </c>
      <c r="AJ38" s="62">
        <f t="shared" si="27"/>
        <v>0</v>
      </c>
      <c r="AK38" s="75">
        <f t="shared" si="28"/>
        <v>0</v>
      </c>
      <c r="AL38" s="40">
        <f t="shared" si="49"/>
        <v>0</v>
      </c>
      <c r="AM38" s="40">
        <f t="shared" si="49"/>
        <v>0</v>
      </c>
      <c r="AN38" s="44">
        <f t="shared" si="49"/>
        <v>0</v>
      </c>
      <c r="AO38" s="47"/>
      <c r="AP38" s="3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</row>
    <row r="39" spans="1:88" s="27" customFormat="1" ht="30" customHeight="1" x14ac:dyDescent="0.15">
      <c r="A39" s="25">
        <v>4121</v>
      </c>
      <c r="B39" s="26" t="s">
        <v>65</v>
      </c>
      <c r="C39" s="19" t="s">
        <v>52</v>
      </c>
      <c r="D39" s="40"/>
      <c r="E39" s="40"/>
      <c r="F39" s="40"/>
      <c r="G39" s="40"/>
      <c r="H39" s="62"/>
      <c r="I39" s="40"/>
      <c r="J39" s="40"/>
      <c r="K39" s="40"/>
      <c r="L39" s="40"/>
      <c r="M39" s="40"/>
      <c r="N39" s="40">
        <f t="shared" si="14"/>
        <v>0</v>
      </c>
      <c r="O39" s="40">
        <f t="shared" si="15"/>
        <v>0</v>
      </c>
      <c r="P39" s="62"/>
      <c r="Q39" s="40"/>
      <c r="R39" s="40">
        <f t="shared" si="17"/>
        <v>0</v>
      </c>
      <c r="S39" s="40">
        <f t="shared" si="18"/>
        <v>0</v>
      </c>
      <c r="T39" s="62"/>
      <c r="U39" s="40"/>
      <c r="V39" s="40">
        <f t="shared" si="20"/>
        <v>0</v>
      </c>
      <c r="W39" s="40">
        <f t="shared" si="21"/>
        <v>0</v>
      </c>
      <c r="X39" s="62"/>
      <c r="Y39" s="40"/>
      <c r="Z39" s="40"/>
      <c r="AA39" s="40"/>
      <c r="AB39" s="40"/>
      <c r="AC39" s="40">
        <f t="shared" si="1"/>
        <v>0</v>
      </c>
      <c r="AD39" s="40">
        <f t="shared" si="2"/>
        <v>0</v>
      </c>
      <c r="AE39" s="40">
        <f t="shared" si="3"/>
        <v>0</v>
      </c>
      <c r="AF39" s="62">
        <f t="shared" si="23"/>
        <v>0</v>
      </c>
      <c r="AG39" s="62">
        <f t="shared" si="24"/>
        <v>0</v>
      </c>
      <c r="AH39" s="62">
        <f t="shared" si="25"/>
        <v>0</v>
      </c>
      <c r="AI39" s="62">
        <f t="shared" si="26"/>
        <v>0</v>
      </c>
      <c r="AJ39" s="62">
        <f t="shared" si="27"/>
        <v>0</v>
      </c>
      <c r="AK39" s="75">
        <f t="shared" si="28"/>
        <v>0</v>
      </c>
      <c r="AL39" s="40"/>
      <c r="AM39" s="40"/>
      <c r="AN39" s="44"/>
      <c r="AO39" s="47"/>
      <c r="AP39" s="3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</row>
    <row r="40" spans="1:88" s="27" customFormat="1" ht="33" customHeight="1" x14ac:dyDescent="0.15">
      <c r="A40" s="25">
        <v>0</v>
      </c>
      <c r="B40" s="26" t="s">
        <v>66</v>
      </c>
      <c r="C40" s="19" t="s">
        <v>52</v>
      </c>
      <c r="D40" s="40">
        <f t="shared" ref="D40:AN40" si="50">+D41</f>
        <v>0</v>
      </c>
      <c r="E40" s="40">
        <f t="shared" si="50"/>
        <v>0</v>
      </c>
      <c r="F40" s="40">
        <f t="shared" si="50"/>
        <v>0</v>
      </c>
      <c r="G40" s="40">
        <f t="shared" si="50"/>
        <v>0</v>
      </c>
      <c r="H40" s="62">
        <f t="shared" si="50"/>
        <v>0</v>
      </c>
      <c r="I40" s="40">
        <f t="shared" si="50"/>
        <v>0</v>
      </c>
      <c r="J40" s="40">
        <f t="shared" si="50"/>
        <v>0</v>
      </c>
      <c r="K40" s="40">
        <f t="shared" si="50"/>
        <v>0</v>
      </c>
      <c r="L40" s="40">
        <f t="shared" si="50"/>
        <v>0</v>
      </c>
      <c r="M40" s="40">
        <f t="shared" si="50"/>
        <v>0</v>
      </c>
      <c r="N40" s="40">
        <f t="shared" si="14"/>
        <v>0</v>
      </c>
      <c r="O40" s="40">
        <f t="shared" si="15"/>
        <v>0</v>
      </c>
      <c r="P40" s="62">
        <f t="shared" si="50"/>
        <v>0</v>
      </c>
      <c r="Q40" s="40">
        <f t="shared" si="50"/>
        <v>0</v>
      </c>
      <c r="R40" s="40">
        <f t="shared" si="17"/>
        <v>0</v>
      </c>
      <c r="S40" s="40">
        <f t="shared" si="18"/>
        <v>0</v>
      </c>
      <c r="T40" s="62">
        <f t="shared" si="50"/>
        <v>0</v>
      </c>
      <c r="U40" s="40">
        <f t="shared" si="50"/>
        <v>0</v>
      </c>
      <c r="V40" s="40">
        <f t="shared" si="20"/>
        <v>0</v>
      </c>
      <c r="W40" s="40">
        <f t="shared" si="21"/>
        <v>0</v>
      </c>
      <c r="X40" s="62">
        <f t="shared" si="50"/>
        <v>0</v>
      </c>
      <c r="Y40" s="40">
        <f t="shared" si="50"/>
        <v>0</v>
      </c>
      <c r="Z40" s="40">
        <f t="shared" si="50"/>
        <v>0</v>
      </c>
      <c r="AA40" s="40">
        <f t="shared" si="50"/>
        <v>0</v>
      </c>
      <c r="AB40" s="40">
        <f t="shared" si="50"/>
        <v>0</v>
      </c>
      <c r="AC40" s="40">
        <f t="shared" si="1"/>
        <v>0</v>
      </c>
      <c r="AD40" s="40">
        <f t="shared" si="2"/>
        <v>0</v>
      </c>
      <c r="AE40" s="40">
        <f t="shared" si="3"/>
        <v>0</v>
      </c>
      <c r="AF40" s="62">
        <f t="shared" si="23"/>
        <v>0</v>
      </c>
      <c r="AG40" s="62">
        <f t="shared" si="24"/>
        <v>0</v>
      </c>
      <c r="AH40" s="62">
        <f t="shared" si="25"/>
        <v>0</v>
      </c>
      <c r="AI40" s="62">
        <f t="shared" si="26"/>
        <v>0</v>
      </c>
      <c r="AJ40" s="62">
        <f t="shared" si="27"/>
        <v>0</v>
      </c>
      <c r="AK40" s="75">
        <f t="shared" si="28"/>
        <v>0</v>
      </c>
      <c r="AL40" s="40">
        <f t="shared" si="50"/>
        <v>0</v>
      </c>
      <c r="AM40" s="40">
        <f t="shared" si="50"/>
        <v>0</v>
      </c>
      <c r="AN40" s="44">
        <f t="shared" si="50"/>
        <v>0</v>
      </c>
      <c r="AO40" s="47"/>
      <c r="AP40" s="3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</row>
    <row r="41" spans="1:88" s="27" customFormat="1" ht="21.75" customHeight="1" x14ac:dyDescent="0.15">
      <c r="A41" s="25">
        <v>4131</v>
      </c>
      <c r="B41" s="26" t="s">
        <v>67</v>
      </c>
      <c r="C41" s="19" t="s">
        <v>52</v>
      </c>
      <c r="D41" s="40"/>
      <c r="E41" s="40"/>
      <c r="F41" s="40"/>
      <c r="G41" s="40"/>
      <c r="H41" s="62"/>
      <c r="I41" s="40"/>
      <c r="J41" s="40"/>
      <c r="K41" s="40"/>
      <c r="L41" s="40"/>
      <c r="M41" s="40"/>
      <c r="N41" s="40">
        <f t="shared" si="14"/>
        <v>0</v>
      </c>
      <c r="O41" s="40">
        <f t="shared" si="15"/>
        <v>0</v>
      </c>
      <c r="P41" s="62"/>
      <c r="Q41" s="40"/>
      <c r="R41" s="40">
        <f t="shared" si="17"/>
        <v>0</v>
      </c>
      <c r="S41" s="40">
        <f t="shared" si="18"/>
        <v>0</v>
      </c>
      <c r="T41" s="62"/>
      <c r="U41" s="40"/>
      <c r="V41" s="40">
        <f t="shared" si="20"/>
        <v>0</v>
      </c>
      <c r="W41" s="40">
        <f t="shared" si="21"/>
        <v>0</v>
      </c>
      <c r="X41" s="62"/>
      <c r="Y41" s="40"/>
      <c r="Z41" s="40"/>
      <c r="AA41" s="40"/>
      <c r="AB41" s="40"/>
      <c r="AC41" s="40">
        <f t="shared" si="1"/>
        <v>0</v>
      </c>
      <c r="AD41" s="40">
        <f t="shared" si="2"/>
        <v>0</v>
      </c>
      <c r="AE41" s="40">
        <f t="shared" si="3"/>
        <v>0</v>
      </c>
      <c r="AF41" s="62">
        <f t="shared" si="23"/>
        <v>0</v>
      </c>
      <c r="AG41" s="62">
        <f t="shared" si="24"/>
        <v>0</v>
      </c>
      <c r="AH41" s="62">
        <f t="shared" si="25"/>
        <v>0</v>
      </c>
      <c r="AI41" s="62">
        <f t="shared" si="26"/>
        <v>0</v>
      </c>
      <c r="AJ41" s="62">
        <f t="shared" si="27"/>
        <v>0</v>
      </c>
      <c r="AK41" s="75">
        <f t="shared" si="28"/>
        <v>0</v>
      </c>
      <c r="AL41" s="40"/>
      <c r="AM41" s="40"/>
      <c r="AN41" s="44"/>
      <c r="AO41" s="47"/>
      <c r="AP41" s="3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</row>
    <row r="42" spans="1:88" s="27" customFormat="1" ht="29.25" customHeight="1" x14ac:dyDescent="0.15">
      <c r="A42" s="25">
        <v>0</v>
      </c>
      <c r="B42" s="11" t="s">
        <v>68</v>
      </c>
      <c r="C42" s="19" t="s">
        <v>52</v>
      </c>
      <c r="D42" s="40">
        <f t="shared" ref="D42:AM42" si="51">+D43+D80+D88+D98+D100+D103</f>
        <v>0</v>
      </c>
      <c r="E42" s="40">
        <f t="shared" si="51"/>
        <v>0</v>
      </c>
      <c r="F42" s="40">
        <f t="shared" si="51"/>
        <v>0</v>
      </c>
      <c r="G42" s="40">
        <f t="shared" si="51"/>
        <v>0</v>
      </c>
      <c r="H42" s="62">
        <f t="shared" si="51"/>
        <v>23984.04</v>
      </c>
      <c r="I42" s="40">
        <f t="shared" si="51"/>
        <v>0</v>
      </c>
      <c r="J42" s="40">
        <f t="shared" si="51"/>
        <v>0</v>
      </c>
      <c r="K42" s="40">
        <f t="shared" si="51"/>
        <v>0</v>
      </c>
      <c r="L42" s="40">
        <f>+L43+L80+L88+L98+L100+L103</f>
        <v>0</v>
      </c>
      <c r="M42" s="40">
        <f t="shared" si="51"/>
        <v>0</v>
      </c>
      <c r="N42" s="40">
        <f t="shared" si="14"/>
        <v>19985.8</v>
      </c>
      <c r="O42" s="40">
        <f t="shared" si="15"/>
        <v>19985.8</v>
      </c>
      <c r="P42" s="62">
        <f t="shared" ref="P42" si="52">+P43+P80+P88+P98+P100+P103</f>
        <v>39971.599999999999</v>
      </c>
      <c r="Q42" s="40">
        <f t="shared" si="51"/>
        <v>0</v>
      </c>
      <c r="R42" s="40">
        <f t="shared" si="17"/>
        <v>19985.8</v>
      </c>
      <c r="S42" s="40">
        <f t="shared" si="18"/>
        <v>19985.8</v>
      </c>
      <c r="T42" s="62">
        <f t="shared" ref="T42" si="53">+T43+T80+T88+T98+T100+T103</f>
        <v>39971.599999999999</v>
      </c>
      <c r="U42" s="40">
        <f t="shared" si="51"/>
        <v>0</v>
      </c>
      <c r="V42" s="40">
        <f t="shared" si="20"/>
        <v>19985.8</v>
      </c>
      <c r="W42" s="40">
        <f t="shared" si="21"/>
        <v>19985.8</v>
      </c>
      <c r="X42" s="62">
        <f t="shared" ref="X42" si="54">+X43+X80+X88+X98+X100+X103</f>
        <v>39971.599999999999</v>
      </c>
      <c r="Y42" s="40">
        <f t="shared" si="51"/>
        <v>0</v>
      </c>
      <c r="Z42" s="40">
        <f t="shared" si="51"/>
        <v>0</v>
      </c>
      <c r="AA42" s="40">
        <f t="shared" si="51"/>
        <v>0</v>
      </c>
      <c r="AB42" s="40">
        <f t="shared" si="51"/>
        <v>0</v>
      </c>
      <c r="AC42" s="40">
        <f t="shared" si="1"/>
        <v>19985.8</v>
      </c>
      <c r="AD42" s="40">
        <f t="shared" si="2"/>
        <v>19985.8</v>
      </c>
      <c r="AE42" s="40">
        <f t="shared" si="3"/>
        <v>39971.599999999999</v>
      </c>
      <c r="AF42" s="62">
        <f t="shared" si="23"/>
        <v>9992.9</v>
      </c>
      <c r="AG42" s="62">
        <f t="shared" si="24"/>
        <v>9992.9</v>
      </c>
      <c r="AH42" s="62">
        <f t="shared" si="25"/>
        <v>19985.8</v>
      </c>
      <c r="AI42" s="62">
        <f t="shared" si="26"/>
        <v>29978.699999999997</v>
      </c>
      <c r="AJ42" s="62">
        <f t="shared" si="27"/>
        <v>9992.9</v>
      </c>
      <c r="AK42" s="75">
        <f t="shared" si="28"/>
        <v>39971.599999999999</v>
      </c>
      <c r="AL42" s="40">
        <f t="shared" si="51"/>
        <v>0</v>
      </c>
      <c r="AM42" s="40">
        <f t="shared" si="51"/>
        <v>0</v>
      </c>
      <c r="AN42" s="44">
        <f>+AN43+AN80+AN88+AN98+AN100+AN103</f>
        <v>0</v>
      </c>
      <c r="AO42" s="47"/>
      <c r="AP42" s="3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</row>
    <row r="43" spans="1:88" s="27" customFormat="1" x14ac:dyDescent="0.15">
      <c r="A43" s="25">
        <v>0</v>
      </c>
      <c r="B43" s="11" t="s">
        <v>69</v>
      </c>
      <c r="C43" s="19" t="s">
        <v>52</v>
      </c>
      <c r="D43" s="40">
        <f t="shared" ref="D43:AM43" si="55">+D44+D45+D61+D65+D75+D76+D79</f>
        <v>0</v>
      </c>
      <c r="E43" s="40">
        <f t="shared" si="55"/>
        <v>0</v>
      </c>
      <c r="F43" s="40">
        <f t="shared" si="55"/>
        <v>0</v>
      </c>
      <c r="G43" s="40">
        <f t="shared" si="55"/>
        <v>0</v>
      </c>
      <c r="H43" s="62">
        <f t="shared" si="55"/>
        <v>600</v>
      </c>
      <c r="I43" s="40">
        <f t="shared" si="55"/>
        <v>0</v>
      </c>
      <c r="J43" s="40">
        <f t="shared" si="55"/>
        <v>0</v>
      </c>
      <c r="K43" s="40">
        <f t="shared" si="55"/>
        <v>0</v>
      </c>
      <c r="L43" s="40">
        <f>+L44+L45+L61+L65+L75+L76+L79</f>
        <v>0</v>
      </c>
      <c r="M43" s="40">
        <f t="shared" si="55"/>
        <v>0</v>
      </c>
      <c r="N43" s="40">
        <f t="shared" si="14"/>
        <v>1500</v>
      </c>
      <c r="O43" s="40">
        <f t="shared" si="15"/>
        <v>1500</v>
      </c>
      <c r="P43" s="62">
        <f t="shared" ref="P43" si="56">+P44+P45+P61+P65+P75+P76+P79</f>
        <v>3000</v>
      </c>
      <c r="Q43" s="40">
        <f t="shared" si="55"/>
        <v>0</v>
      </c>
      <c r="R43" s="40">
        <f t="shared" si="17"/>
        <v>1500</v>
      </c>
      <c r="S43" s="40">
        <f t="shared" si="18"/>
        <v>1500</v>
      </c>
      <c r="T43" s="62">
        <f t="shared" ref="T43" si="57">+T44+T45+T61+T65+T75+T76+T79</f>
        <v>3000</v>
      </c>
      <c r="U43" s="40">
        <f t="shared" si="55"/>
        <v>0</v>
      </c>
      <c r="V43" s="40">
        <f t="shared" si="20"/>
        <v>1500</v>
      </c>
      <c r="W43" s="40">
        <f t="shared" si="21"/>
        <v>1500</v>
      </c>
      <c r="X43" s="62">
        <f t="shared" ref="X43" si="58">+X44+X45+X61+X65+X75+X76+X79</f>
        <v>3000</v>
      </c>
      <c r="Y43" s="40">
        <f t="shared" si="55"/>
        <v>0</v>
      </c>
      <c r="Z43" s="40">
        <f t="shared" si="55"/>
        <v>0</v>
      </c>
      <c r="AA43" s="40">
        <f t="shared" si="55"/>
        <v>0</v>
      </c>
      <c r="AB43" s="40">
        <f t="shared" si="55"/>
        <v>0</v>
      </c>
      <c r="AC43" s="40">
        <f t="shared" si="1"/>
        <v>1500</v>
      </c>
      <c r="AD43" s="40">
        <f t="shared" si="2"/>
        <v>1500</v>
      </c>
      <c r="AE43" s="40">
        <f t="shared" si="3"/>
        <v>3000</v>
      </c>
      <c r="AF43" s="62">
        <f t="shared" si="23"/>
        <v>750</v>
      </c>
      <c r="AG43" s="62">
        <f t="shared" si="24"/>
        <v>750</v>
      </c>
      <c r="AH43" s="62">
        <f t="shared" si="25"/>
        <v>1500</v>
      </c>
      <c r="AI43" s="62">
        <f t="shared" si="26"/>
        <v>2250</v>
      </c>
      <c r="AJ43" s="62">
        <f t="shared" si="27"/>
        <v>750</v>
      </c>
      <c r="AK43" s="75">
        <f t="shared" si="28"/>
        <v>3000</v>
      </c>
      <c r="AL43" s="40">
        <f t="shared" si="55"/>
        <v>0</v>
      </c>
      <c r="AM43" s="40">
        <f t="shared" si="55"/>
        <v>0</v>
      </c>
      <c r="AN43" s="44">
        <f>+AN44+AN45+AN61+AN65+AN75+AN76+AN79</f>
        <v>0</v>
      </c>
      <c r="AO43" s="47"/>
      <c r="AP43" s="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</row>
    <row r="44" spans="1:88" s="27" customFormat="1" ht="24" customHeight="1" x14ac:dyDescent="0.15">
      <c r="A44" s="25">
        <v>4211</v>
      </c>
      <c r="B44" s="11" t="s">
        <v>70</v>
      </c>
      <c r="C44" s="19" t="s">
        <v>52</v>
      </c>
      <c r="D44" s="40"/>
      <c r="E44" s="40"/>
      <c r="F44" s="40"/>
      <c r="G44" s="40"/>
      <c r="H44" s="62"/>
      <c r="I44" s="40"/>
      <c r="J44" s="40"/>
      <c r="K44" s="40"/>
      <c r="L44" s="40"/>
      <c r="M44" s="40"/>
      <c r="N44" s="40">
        <f t="shared" si="14"/>
        <v>0</v>
      </c>
      <c r="O44" s="40">
        <f t="shared" si="15"/>
        <v>0</v>
      </c>
      <c r="P44" s="62"/>
      <c r="Q44" s="40"/>
      <c r="R44" s="40">
        <f t="shared" si="17"/>
        <v>0</v>
      </c>
      <c r="S44" s="40">
        <f t="shared" si="18"/>
        <v>0</v>
      </c>
      <c r="T44" s="62"/>
      <c r="U44" s="40"/>
      <c r="V44" s="40">
        <f t="shared" si="20"/>
        <v>0</v>
      </c>
      <c r="W44" s="40">
        <f t="shared" si="21"/>
        <v>0</v>
      </c>
      <c r="X44" s="62"/>
      <c r="Y44" s="40"/>
      <c r="Z44" s="40"/>
      <c r="AA44" s="40"/>
      <c r="AB44" s="40"/>
      <c r="AC44" s="40">
        <f t="shared" si="1"/>
        <v>0</v>
      </c>
      <c r="AD44" s="40">
        <f t="shared" si="2"/>
        <v>0</v>
      </c>
      <c r="AE44" s="40">
        <f t="shared" si="3"/>
        <v>0</v>
      </c>
      <c r="AF44" s="62">
        <f t="shared" si="23"/>
        <v>0</v>
      </c>
      <c r="AG44" s="62">
        <f t="shared" si="24"/>
        <v>0</v>
      </c>
      <c r="AH44" s="62">
        <f t="shared" si="25"/>
        <v>0</v>
      </c>
      <c r="AI44" s="62">
        <f t="shared" si="26"/>
        <v>0</v>
      </c>
      <c r="AJ44" s="62">
        <f t="shared" si="27"/>
        <v>0</v>
      </c>
      <c r="AK44" s="75">
        <f t="shared" si="28"/>
        <v>0</v>
      </c>
      <c r="AL44" s="40"/>
      <c r="AM44" s="40"/>
      <c r="AN44" s="44"/>
      <c r="AO44" s="47"/>
      <c r="AP44" s="3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</row>
    <row r="45" spans="1:88" s="27" customFormat="1" ht="27.75" customHeight="1" x14ac:dyDescent="0.15">
      <c r="A45" s="25">
        <v>4212</v>
      </c>
      <c r="B45" s="11" t="s">
        <v>71</v>
      </c>
      <c r="C45" s="19" t="s">
        <v>52</v>
      </c>
      <c r="D45" s="40">
        <f t="shared" ref="D45:AM45" si="59">D46+D52</f>
        <v>0</v>
      </c>
      <c r="E45" s="40">
        <f t="shared" si="59"/>
        <v>0</v>
      </c>
      <c r="F45" s="40">
        <f t="shared" si="59"/>
        <v>0</v>
      </c>
      <c r="G45" s="40">
        <f t="shared" si="59"/>
        <v>0</v>
      </c>
      <c r="H45" s="62">
        <f t="shared" si="59"/>
        <v>0</v>
      </c>
      <c r="I45" s="40">
        <f t="shared" si="59"/>
        <v>0</v>
      </c>
      <c r="J45" s="40">
        <f t="shared" si="59"/>
        <v>0</v>
      </c>
      <c r="K45" s="40">
        <f t="shared" si="59"/>
        <v>0</v>
      </c>
      <c r="L45" s="40">
        <f>L46+L52</f>
        <v>0</v>
      </c>
      <c r="M45" s="40">
        <f t="shared" si="59"/>
        <v>0</v>
      </c>
      <c r="N45" s="40">
        <f t="shared" si="14"/>
        <v>0</v>
      </c>
      <c r="O45" s="40">
        <f t="shared" si="15"/>
        <v>0</v>
      </c>
      <c r="P45" s="62">
        <f t="shared" ref="P45" si="60">P46+P52</f>
        <v>0</v>
      </c>
      <c r="Q45" s="40">
        <f t="shared" si="59"/>
        <v>0</v>
      </c>
      <c r="R45" s="40">
        <f t="shared" si="17"/>
        <v>0</v>
      </c>
      <c r="S45" s="40">
        <f t="shared" si="18"/>
        <v>0</v>
      </c>
      <c r="T45" s="62">
        <f t="shared" ref="T45" si="61">T46+T52</f>
        <v>0</v>
      </c>
      <c r="U45" s="40">
        <f t="shared" si="59"/>
        <v>0</v>
      </c>
      <c r="V45" s="40">
        <f t="shared" si="20"/>
        <v>0</v>
      </c>
      <c r="W45" s="40">
        <f t="shared" si="21"/>
        <v>0</v>
      </c>
      <c r="X45" s="62">
        <f t="shared" ref="X45" si="62">X46+X52</f>
        <v>0</v>
      </c>
      <c r="Y45" s="40">
        <f t="shared" si="59"/>
        <v>0</v>
      </c>
      <c r="Z45" s="40">
        <f t="shared" si="59"/>
        <v>0</v>
      </c>
      <c r="AA45" s="40">
        <f t="shared" si="59"/>
        <v>0</v>
      </c>
      <c r="AB45" s="40">
        <f t="shared" si="59"/>
        <v>0</v>
      </c>
      <c r="AC45" s="40">
        <f t="shared" si="1"/>
        <v>0</v>
      </c>
      <c r="AD45" s="40">
        <f t="shared" si="2"/>
        <v>0</v>
      </c>
      <c r="AE45" s="40">
        <f t="shared" si="3"/>
        <v>0</v>
      </c>
      <c r="AF45" s="62">
        <f t="shared" si="23"/>
        <v>0</v>
      </c>
      <c r="AG45" s="62">
        <f t="shared" si="24"/>
        <v>0</v>
      </c>
      <c r="AH45" s="62">
        <f t="shared" si="25"/>
        <v>0</v>
      </c>
      <c r="AI45" s="62">
        <f t="shared" si="26"/>
        <v>0</v>
      </c>
      <c r="AJ45" s="62">
        <f t="shared" si="27"/>
        <v>0</v>
      </c>
      <c r="AK45" s="75">
        <f t="shared" si="28"/>
        <v>0</v>
      </c>
      <c r="AL45" s="40">
        <f t="shared" si="59"/>
        <v>0</v>
      </c>
      <c r="AM45" s="40">
        <f t="shared" si="59"/>
        <v>0</v>
      </c>
      <c r="AN45" s="44">
        <f>AN46+AN52</f>
        <v>0</v>
      </c>
      <c r="AO45" s="47"/>
      <c r="AP45" s="3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</row>
    <row r="46" spans="1:88" s="27" customFormat="1" ht="27.75" customHeight="1" x14ac:dyDescent="0.15">
      <c r="A46" s="25"/>
      <c r="B46" s="11" t="s">
        <v>72</v>
      </c>
      <c r="C46" s="19" t="s">
        <v>52</v>
      </c>
      <c r="D46" s="40"/>
      <c r="E46" s="40"/>
      <c r="F46" s="40"/>
      <c r="G46" s="40"/>
      <c r="H46" s="62"/>
      <c r="I46" s="40"/>
      <c r="J46" s="40"/>
      <c r="K46" s="40"/>
      <c r="L46" s="40"/>
      <c r="M46" s="40"/>
      <c r="N46" s="40">
        <f t="shared" si="14"/>
        <v>0</v>
      </c>
      <c r="O46" s="40">
        <f t="shared" si="15"/>
        <v>0</v>
      </c>
      <c r="P46" s="62"/>
      <c r="Q46" s="40"/>
      <c r="R46" s="40">
        <f t="shared" si="17"/>
        <v>0</v>
      </c>
      <c r="S46" s="40">
        <f t="shared" si="18"/>
        <v>0</v>
      </c>
      <c r="T46" s="62"/>
      <c r="U46" s="40"/>
      <c r="V46" s="40">
        <f t="shared" si="20"/>
        <v>0</v>
      </c>
      <c r="W46" s="40">
        <f t="shared" si="21"/>
        <v>0</v>
      </c>
      <c r="X46" s="62"/>
      <c r="Y46" s="40"/>
      <c r="Z46" s="40"/>
      <c r="AA46" s="40"/>
      <c r="AB46" s="40"/>
      <c r="AC46" s="40">
        <f t="shared" si="1"/>
        <v>0</v>
      </c>
      <c r="AD46" s="40">
        <f t="shared" si="2"/>
        <v>0</v>
      </c>
      <c r="AE46" s="40">
        <f t="shared" si="3"/>
        <v>0</v>
      </c>
      <c r="AF46" s="62">
        <f t="shared" si="23"/>
        <v>0</v>
      </c>
      <c r="AG46" s="62">
        <f t="shared" si="24"/>
        <v>0</v>
      </c>
      <c r="AH46" s="62">
        <f t="shared" si="25"/>
        <v>0</v>
      </c>
      <c r="AI46" s="62">
        <f t="shared" si="26"/>
        <v>0</v>
      </c>
      <c r="AJ46" s="62">
        <f t="shared" si="27"/>
        <v>0</v>
      </c>
      <c r="AK46" s="75">
        <f t="shared" si="28"/>
        <v>0</v>
      </c>
      <c r="AL46" s="40"/>
      <c r="AM46" s="40"/>
      <c r="AN46" s="44"/>
      <c r="AO46" s="47"/>
      <c r="AP46" s="3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</row>
    <row r="47" spans="1:88" s="27" customFormat="1" ht="21" customHeight="1" x14ac:dyDescent="0.15">
      <c r="A47" s="25"/>
      <c r="B47" s="19" t="s">
        <v>73</v>
      </c>
      <c r="C47" s="19" t="s">
        <v>74</v>
      </c>
      <c r="D47" s="40"/>
      <c r="E47" s="40"/>
      <c r="F47" s="40"/>
      <c r="G47" s="40"/>
      <c r="H47" s="62"/>
      <c r="I47" s="40"/>
      <c r="J47" s="40"/>
      <c r="K47" s="40"/>
      <c r="L47" s="40"/>
      <c r="M47" s="40"/>
      <c r="N47" s="40">
        <f t="shared" si="14"/>
        <v>0</v>
      </c>
      <c r="O47" s="40">
        <f t="shared" si="15"/>
        <v>0</v>
      </c>
      <c r="P47" s="62"/>
      <c r="Q47" s="40"/>
      <c r="R47" s="40">
        <f t="shared" si="17"/>
        <v>0</v>
      </c>
      <c r="S47" s="40">
        <f t="shared" si="18"/>
        <v>0</v>
      </c>
      <c r="T47" s="62"/>
      <c r="U47" s="40"/>
      <c r="V47" s="40">
        <f t="shared" si="20"/>
        <v>0</v>
      </c>
      <c r="W47" s="40">
        <f t="shared" si="21"/>
        <v>0</v>
      </c>
      <c r="X47" s="62"/>
      <c r="Y47" s="40"/>
      <c r="Z47" s="40"/>
      <c r="AA47" s="40"/>
      <c r="AB47" s="40"/>
      <c r="AC47" s="40">
        <f t="shared" si="1"/>
        <v>0</v>
      </c>
      <c r="AD47" s="40">
        <f t="shared" si="2"/>
        <v>0</v>
      </c>
      <c r="AE47" s="40">
        <f t="shared" si="3"/>
        <v>0</v>
      </c>
      <c r="AF47" s="62">
        <f t="shared" si="23"/>
        <v>0</v>
      </c>
      <c r="AG47" s="62">
        <f t="shared" si="24"/>
        <v>0</v>
      </c>
      <c r="AH47" s="62">
        <f t="shared" si="25"/>
        <v>0</v>
      </c>
      <c r="AI47" s="62">
        <f t="shared" si="26"/>
        <v>0</v>
      </c>
      <c r="AJ47" s="62">
        <f t="shared" si="27"/>
        <v>0</v>
      </c>
      <c r="AK47" s="75">
        <f t="shared" si="28"/>
        <v>0</v>
      </c>
      <c r="AL47" s="40"/>
      <c r="AM47" s="40"/>
      <c r="AN47" s="44"/>
      <c r="AO47" s="47"/>
      <c r="AP47" s="3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</row>
    <row r="48" spans="1:88" s="27" customFormat="1" ht="22.5" customHeight="1" x14ac:dyDescent="0.15">
      <c r="A48" s="25"/>
      <c r="B48" s="19" t="s">
        <v>75</v>
      </c>
      <c r="C48" s="19" t="s">
        <v>76</v>
      </c>
      <c r="D48" s="40"/>
      <c r="E48" s="40"/>
      <c r="F48" s="40"/>
      <c r="G48" s="40"/>
      <c r="H48" s="62"/>
      <c r="I48" s="40"/>
      <c r="J48" s="40"/>
      <c r="K48" s="40"/>
      <c r="L48" s="40"/>
      <c r="M48" s="40"/>
      <c r="N48" s="40">
        <f t="shared" si="14"/>
        <v>0</v>
      </c>
      <c r="O48" s="40">
        <f t="shared" si="15"/>
        <v>0</v>
      </c>
      <c r="P48" s="62"/>
      <c r="Q48" s="40"/>
      <c r="R48" s="40">
        <f t="shared" si="17"/>
        <v>0</v>
      </c>
      <c r="S48" s="40">
        <f t="shared" si="18"/>
        <v>0</v>
      </c>
      <c r="T48" s="62"/>
      <c r="U48" s="40"/>
      <c r="V48" s="40">
        <f t="shared" si="20"/>
        <v>0</v>
      </c>
      <c r="W48" s="40">
        <f t="shared" si="21"/>
        <v>0</v>
      </c>
      <c r="X48" s="62"/>
      <c r="Y48" s="40"/>
      <c r="Z48" s="40"/>
      <c r="AA48" s="40"/>
      <c r="AB48" s="40"/>
      <c r="AC48" s="40">
        <f t="shared" si="1"/>
        <v>0</v>
      </c>
      <c r="AD48" s="40">
        <f t="shared" si="2"/>
        <v>0</v>
      </c>
      <c r="AE48" s="40">
        <f t="shared" si="3"/>
        <v>0</v>
      </c>
      <c r="AF48" s="62">
        <f t="shared" si="23"/>
        <v>0</v>
      </c>
      <c r="AG48" s="62">
        <f t="shared" si="24"/>
        <v>0</v>
      </c>
      <c r="AH48" s="62">
        <f t="shared" si="25"/>
        <v>0</v>
      </c>
      <c r="AI48" s="62">
        <f t="shared" si="26"/>
        <v>0</v>
      </c>
      <c r="AJ48" s="62">
        <f t="shared" si="27"/>
        <v>0</v>
      </c>
      <c r="AK48" s="75">
        <f t="shared" si="28"/>
        <v>0</v>
      </c>
      <c r="AL48" s="40"/>
      <c r="AM48" s="40"/>
      <c r="AN48" s="44"/>
      <c r="AO48" s="47"/>
      <c r="AP48" s="3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</row>
    <row r="49" spans="1:88" s="27" customFormat="1" ht="21.75" customHeight="1" x14ac:dyDescent="0.15">
      <c r="A49" s="25"/>
      <c r="B49" s="19" t="s">
        <v>77</v>
      </c>
      <c r="C49" s="19" t="s">
        <v>76</v>
      </c>
      <c r="D49" s="40"/>
      <c r="E49" s="40"/>
      <c r="F49" s="40"/>
      <c r="G49" s="40"/>
      <c r="H49" s="62"/>
      <c r="I49" s="40"/>
      <c r="J49" s="40"/>
      <c r="K49" s="40"/>
      <c r="L49" s="40"/>
      <c r="M49" s="40"/>
      <c r="N49" s="40">
        <f t="shared" si="14"/>
        <v>0</v>
      </c>
      <c r="O49" s="40">
        <f t="shared" si="15"/>
        <v>0</v>
      </c>
      <c r="P49" s="62"/>
      <c r="Q49" s="40"/>
      <c r="R49" s="40">
        <f t="shared" si="17"/>
        <v>0</v>
      </c>
      <c r="S49" s="40">
        <f t="shared" si="18"/>
        <v>0</v>
      </c>
      <c r="T49" s="62"/>
      <c r="U49" s="40"/>
      <c r="V49" s="40">
        <f t="shared" si="20"/>
        <v>0</v>
      </c>
      <c r="W49" s="40">
        <f t="shared" si="21"/>
        <v>0</v>
      </c>
      <c r="X49" s="62"/>
      <c r="Y49" s="40"/>
      <c r="Z49" s="40"/>
      <c r="AA49" s="40"/>
      <c r="AB49" s="40"/>
      <c r="AC49" s="40">
        <f t="shared" si="1"/>
        <v>0</v>
      </c>
      <c r="AD49" s="40">
        <f t="shared" si="2"/>
        <v>0</v>
      </c>
      <c r="AE49" s="40">
        <f t="shared" si="3"/>
        <v>0</v>
      </c>
      <c r="AF49" s="62">
        <f t="shared" si="23"/>
        <v>0</v>
      </c>
      <c r="AG49" s="62">
        <f t="shared" si="24"/>
        <v>0</v>
      </c>
      <c r="AH49" s="62">
        <f t="shared" si="25"/>
        <v>0</v>
      </c>
      <c r="AI49" s="62">
        <f t="shared" si="26"/>
        <v>0</v>
      </c>
      <c r="AJ49" s="62">
        <f t="shared" si="27"/>
        <v>0</v>
      </c>
      <c r="AK49" s="75">
        <f t="shared" si="28"/>
        <v>0</v>
      </c>
      <c r="AL49" s="40"/>
      <c r="AM49" s="40"/>
      <c r="AN49" s="44"/>
      <c r="AO49" s="47"/>
      <c r="AP49" s="3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</row>
    <row r="50" spans="1:88" s="27" customFormat="1" ht="23.25" customHeight="1" x14ac:dyDescent="0.15">
      <c r="A50" s="25"/>
      <c r="B50" s="19" t="s">
        <v>78</v>
      </c>
      <c r="C50" s="19" t="s">
        <v>79</v>
      </c>
      <c r="D50" s="40"/>
      <c r="E50" s="40"/>
      <c r="F50" s="40"/>
      <c r="G50" s="40"/>
      <c r="H50" s="62"/>
      <c r="I50" s="40"/>
      <c r="J50" s="40"/>
      <c r="K50" s="40"/>
      <c r="L50" s="40"/>
      <c r="M50" s="40"/>
      <c r="N50" s="40">
        <f t="shared" si="14"/>
        <v>0</v>
      </c>
      <c r="O50" s="40">
        <f t="shared" si="15"/>
        <v>0</v>
      </c>
      <c r="P50" s="62"/>
      <c r="Q50" s="40"/>
      <c r="R50" s="40">
        <f t="shared" si="17"/>
        <v>0</v>
      </c>
      <c r="S50" s="40">
        <f t="shared" si="18"/>
        <v>0</v>
      </c>
      <c r="T50" s="62"/>
      <c r="U50" s="40"/>
      <c r="V50" s="40">
        <f t="shared" si="20"/>
        <v>0</v>
      </c>
      <c r="W50" s="40">
        <f t="shared" si="21"/>
        <v>0</v>
      </c>
      <c r="X50" s="62"/>
      <c r="Y50" s="40"/>
      <c r="Z50" s="40"/>
      <c r="AA50" s="40"/>
      <c r="AB50" s="40"/>
      <c r="AC50" s="40">
        <f t="shared" si="1"/>
        <v>0</v>
      </c>
      <c r="AD50" s="40">
        <f t="shared" si="2"/>
        <v>0</v>
      </c>
      <c r="AE50" s="40">
        <f t="shared" si="3"/>
        <v>0</v>
      </c>
      <c r="AF50" s="62">
        <f t="shared" si="23"/>
        <v>0</v>
      </c>
      <c r="AG50" s="62">
        <f t="shared" si="24"/>
        <v>0</v>
      </c>
      <c r="AH50" s="62">
        <f t="shared" si="25"/>
        <v>0</v>
      </c>
      <c r="AI50" s="62">
        <f t="shared" si="26"/>
        <v>0</v>
      </c>
      <c r="AJ50" s="62">
        <f t="shared" si="27"/>
        <v>0</v>
      </c>
      <c r="AK50" s="75">
        <f t="shared" si="28"/>
        <v>0</v>
      </c>
      <c r="AL50" s="40"/>
      <c r="AM50" s="40"/>
      <c r="AN50" s="44"/>
      <c r="AO50" s="47"/>
      <c r="AP50" s="3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</row>
    <row r="51" spans="1:88" s="27" customFormat="1" ht="27.75" customHeight="1" x14ac:dyDescent="0.15">
      <c r="A51" s="25"/>
      <c r="B51" s="19" t="s">
        <v>80</v>
      </c>
      <c r="C51" s="19" t="s">
        <v>81</v>
      </c>
      <c r="D51" s="40"/>
      <c r="E51" s="40"/>
      <c r="F51" s="40"/>
      <c r="G51" s="40"/>
      <c r="H51" s="62"/>
      <c r="I51" s="40"/>
      <c r="J51" s="40"/>
      <c r="K51" s="40"/>
      <c r="L51" s="40"/>
      <c r="M51" s="40"/>
      <c r="N51" s="40">
        <f t="shared" si="14"/>
        <v>0</v>
      </c>
      <c r="O51" s="40">
        <f t="shared" si="15"/>
        <v>0</v>
      </c>
      <c r="P51" s="62"/>
      <c r="Q51" s="40"/>
      <c r="R51" s="40">
        <f t="shared" si="17"/>
        <v>0</v>
      </c>
      <c r="S51" s="40">
        <f t="shared" si="18"/>
        <v>0</v>
      </c>
      <c r="T51" s="62"/>
      <c r="U51" s="40"/>
      <c r="V51" s="40">
        <f t="shared" si="20"/>
        <v>0</v>
      </c>
      <c r="W51" s="40">
        <f t="shared" si="21"/>
        <v>0</v>
      </c>
      <c r="X51" s="62"/>
      <c r="Y51" s="40"/>
      <c r="Z51" s="40"/>
      <c r="AA51" s="40"/>
      <c r="AB51" s="40"/>
      <c r="AC51" s="40">
        <f t="shared" si="1"/>
        <v>0</v>
      </c>
      <c r="AD51" s="40">
        <f t="shared" si="2"/>
        <v>0</v>
      </c>
      <c r="AE51" s="40">
        <f t="shared" si="3"/>
        <v>0</v>
      </c>
      <c r="AF51" s="62">
        <f t="shared" si="23"/>
        <v>0</v>
      </c>
      <c r="AG51" s="62">
        <f t="shared" si="24"/>
        <v>0</v>
      </c>
      <c r="AH51" s="62">
        <f t="shared" si="25"/>
        <v>0</v>
      </c>
      <c r="AI51" s="62">
        <f t="shared" si="26"/>
        <v>0</v>
      </c>
      <c r="AJ51" s="62">
        <f t="shared" si="27"/>
        <v>0</v>
      </c>
      <c r="AK51" s="75">
        <f t="shared" si="28"/>
        <v>0</v>
      </c>
      <c r="AL51" s="40"/>
      <c r="AM51" s="40"/>
      <c r="AN51" s="44"/>
      <c r="AO51" s="47"/>
      <c r="AP51" s="3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</row>
    <row r="52" spans="1:88" s="27" customFormat="1" ht="31.5" customHeight="1" x14ac:dyDescent="0.15">
      <c r="A52" s="25"/>
      <c r="B52" s="19" t="s">
        <v>82</v>
      </c>
      <c r="C52" s="19" t="s">
        <v>52</v>
      </c>
      <c r="D52" s="40"/>
      <c r="E52" s="40"/>
      <c r="F52" s="40"/>
      <c r="G52" s="40"/>
      <c r="H52" s="62"/>
      <c r="I52" s="40"/>
      <c r="J52" s="40"/>
      <c r="K52" s="40"/>
      <c r="L52" s="40"/>
      <c r="M52" s="40"/>
      <c r="N52" s="40">
        <f t="shared" si="14"/>
        <v>0</v>
      </c>
      <c r="O52" s="40">
        <f t="shared" si="15"/>
        <v>0</v>
      </c>
      <c r="P52" s="62"/>
      <c r="Q52" s="40"/>
      <c r="R52" s="40">
        <f t="shared" si="17"/>
        <v>0</v>
      </c>
      <c r="S52" s="40">
        <f t="shared" si="18"/>
        <v>0</v>
      </c>
      <c r="T52" s="62"/>
      <c r="U52" s="40"/>
      <c r="V52" s="40">
        <f t="shared" si="20"/>
        <v>0</v>
      </c>
      <c r="W52" s="40">
        <f t="shared" si="21"/>
        <v>0</v>
      </c>
      <c r="X52" s="62"/>
      <c r="Y52" s="40"/>
      <c r="Z52" s="40"/>
      <c r="AA52" s="40"/>
      <c r="AB52" s="40"/>
      <c r="AC52" s="40">
        <f t="shared" si="1"/>
        <v>0</v>
      </c>
      <c r="AD52" s="40">
        <f t="shared" si="2"/>
        <v>0</v>
      </c>
      <c r="AE52" s="40">
        <f t="shared" si="3"/>
        <v>0</v>
      </c>
      <c r="AF52" s="62">
        <f t="shared" si="23"/>
        <v>0</v>
      </c>
      <c r="AG52" s="62">
        <f t="shared" si="24"/>
        <v>0</v>
      </c>
      <c r="AH52" s="62">
        <f t="shared" si="25"/>
        <v>0</v>
      </c>
      <c r="AI52" s="62">
        <f t="shared" si="26"/>
        <v>0</v>
      </c>
      <c r="AJ52" s="62">
        <f t="shared" si="27"/>
        <v>0</v>
      </c>
      <c r="AK52" s="75">
        <f t="shared" si="28"/>
        <v>0</v>
      </c>
      <c r="AL52" s="40"/>
      <c r="AM52" s="40"/>
      <c r="AN52" s="44"/>
      <c r="AO52" s="47"/>
      <c r="AP52" s="3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</row>
    <row r="53" spans="1:88" s="27" customFormat="1" ht="21" customHeight="1" x14ac:dyDescent="0.15">
      <c r="A53" s="25"/>
      <c r="B53" s="19" t="s">
        <v>83</v>
      </c>
      <c r="C53" s="19" t="s">
        <v>84</v>
      </c>
      <c r="D53" s="40"/>
      <c r="E53" s="40"/>
      <c r="F53" s="40"/>
      <c r="G53" s="40"/>
      <c r="H53" s="62"/>
      <c r="I53" s="40"/>
      <c r="J53" s="40"/>
      <c r="K53" s="40"/>
      <c r="L53" s="40"/>
      <c r="M53" s="40"/>
      <c r="N53" s="40">
        <f t="shared" si="14"/>
        <v>0</v>
      </c>
      <c r="O53" s="40">
        <f t="shared" si="15"/>
        <v>0</v>
      </c>
      <c r="P53" s="62"/>
      <c r="Q53" s="40"/>
      <c r="R53" s="40">
        <f t="shared" si="17"/>
        <v>0</v>
      </c>
      <c r="S53" s="40">
        <f t="shared" si="18"/>
        <v>0</v>
      </c>
      <c r="T53" s="62"/>
      <c r="U53" s="40"/>
      <c r="V53" s="40">
        <f t="shared" si="20"/>
        <v>0</v>
      </c>
      <c r="W53" s="40">
        <f t="shared" si="21"/>
        <v>0</v>
      </c>
      <c r="X53" s="62"/>
      <c r="Y53" s="40"/>
      <c r="Z53" s="40"/>
      <c r="AA53" s="40"/>
      <c r="AB53" s="40"/>
      <c r="AC53" s="40">
        <f t="shared" si="1"/>
        <v>0</v>
      </c>
      <c r="AD53" s="40">
        <f t="shared" si="2"/>
        <v>0</v>
      </c>
      <c r="AE53" s="40">
        <f t="shared" si="3"/>
        <v>0</v>
      </c>
      <c r="AF53" s="62">
        <f t="shared" si="23"/>
        <v>0</v>
      </c>
      <c r="AG53" s="62">
        <f t="shared" si="24"/>
        <v>0</v>
      </c>
      <c r="AH53" s="62">
        <f t="shared" si="25"/>
        <v>0</v>
      </c>
      <c r="AI53" s="62">
        <f t="shared" si="26"/>
        <v>0</v>
      </c>
      <c r="AJ53" s="62">
        <f t="shared" si="27"/>
        <v>0</v>
      </c>
      <c r="AK53" s="75">
        <f t="shared" si="28"/>
        <v>0</v>
      </c>
      <c r="AL53" s="40"/>
      <c r="AM53" s="40"/>
      <c r="AN53" s="44"/>
      <c r="AO53" s="47"/>
      <c r="AP53" s="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</row>
    <row r="54" spans="1:88" s="27" customFormat="1" ht="22.5" customHeight="1" x14ac:dyDescent="0.15">
      <c r="A54" s="25"/>
      <c r="B54" s="19" t="s">
        <v>85</v>
      </c>
      <c r="C54" s="19" t="s">
        <v>86</v>
      </c>
      <c r="D54" s="40"/>
      <c r="E54" s="40"/>
      <c r="F54" s="40"/>
      <c r="G54" s="40"/>
      <c r="H54" s="62"/>
      <c r="I54" s="40"/>
      <c r="J54" s="40"/>
      <c r="K54" s="40"/>
      <c r="L54" s="40"/>
      <c r="M54" s="40"/>
      <c r="N54" s="40">
        <f t="shared" si="14"/>
        <v>0</v>
      </c>
      <c r="O54" s="40">
        <f t="shared" si="15"/>
        <v>0</v>
      </c>
      <c r="P54" s="62"/>
      <c r="Q54" s="40"/>
      <c r="R54" s="40">
        <f t="shared" si="17"/>
        <v>0</v>
      </c>
      <c r="S54" s="40">
        <f t="shared" si="18"/>
        <v>0</v>
      </c>
      <c r="T54" s="62"/>
      <c r="U54" s="40"/>
      <c r="V54" s="40">
        <f t="shared" si="20"/>
        <v>0</v>
      </c>
      <c r="W54" s="40">
        <f t="shared" si="21"/>
        <v>0</v>
      </c>
      <c r="X54" s="62"/>
      <c r="Y54" s="40"/>
      <c r="Z54" s="40"/>
      <c r="AA54" s="40"/>
      <c r="AB54" s="40"/>
      <c r="AC54" s="40">
        <f t="shared" si="1"/>
        <v>0</v>
      </c>
      <c r="AD54" s="40">
        <f t="shared" si="2"/>
        <v>0</v>
      </c>
      <c r="AE54" s="40">
        <f t="shared" si="3"/>
        <v>0</v>
      </c>
      <c r="AF54" s="62">
        <f t="shared" si="23"/>
        <v>0</v>
      </c>
      <c r="AG54" s="62">
        <f t="shared" si="24"/>
        <v>0</v>
      </c>
      <c r="AH54" s="62">
        <f t="shared" si="25"/>
        <v>0</v>
      </c>
      <c r="AI54" s="62">
        <f t="shared" si="26"/>
        <v>0</v>
      </c>
      <c r="AJ54" s="62">
        <f t="shared" si="27"/>
        <v>0</v>
      </c>
      <c r="AK54" s="75">
        <f t="shared" si="28"/>
        <v>0</v>
      </c>
      <c r="AL54" s="40"/>
      <c r="AM54" s="40"/>
      <c r="AN54" s="44"/>
      <c r="AO54" s="47"/>
      <c r="AP54" s="3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</row>
    <row r="55" spans="1:88" s="27" customFormat="1" ht="22.5" customHeight="1" x14ac:dyDescent="0.15">
      <c r="A55" s="25"/>
      <c r="B55" s="19" t="s">
        <v>87</v>
      </c>
      <c r="C55" s="19" t="s">
        <v>84</v>
      </c>
      <c r="D55" s="40"/>
      <c r="E55" s="40"/>
      <c r="F55" s="40"/>
      <c r="G55" s="40"/>
      <c r="H55" s="62"/>
      <c r="I55" s="40"/>
      <c r="J55" s="40"/>
      <c r="K55" s="40"/>
      <c r="L55" s="40"/>
      <c r="M55" s="40"/>
      <c r="N55" s="40">
        <f t="shared" si="14"/>
        <v>0</v>
      </c>
      <c r="O55" s="40">
        <f t="shared" si="15"/>
        <v>0</v>
      </c>
      <c r="P55" s="62"/>
      <c r="Q55" s="40"/>
      <c r="R55" s="40">
        <f t="shared" si="17"/>
        <v>0</v>
      </c>
      <c r="S55" s="40">
        <f t="shared" si="18"/>
        <v>0</v>
      </c>
      <c r="T55" s="62"/>
      <c r="U55" s="40"/>
      <c r="V55" s="40">
        <f t="shared" si="20"/>
        <v>0</v>
      </c>
      <c r="W55" s="40">
        <f t="shared" si="21"/>
        <v>0</v>
      </c>
      <c r="X55" s="62"/>
      <c r="Y55" s="40"/>
      <c r="Z55" s="40"/>
      <c r="AA55" s="40"/>
      <c r="AB55" s="40"/>
      <c r="AC55" s="40">
        <f t="shared" si="1"/>
        <v>0</v>
      </c>
      <c r="AD55" s="40">
        <f t="shared" si="2"/>
        <v>0</v>
      </c>
      <c r="AE55" s="40">
        <f t="shared" si="3"/>
        <v>0</v>
      </c>
      <c r="AF55" s="62">
        <f t="shared" si="23"/>
        <v>0</v>
      </c>
      <c r="AG55" s="62">
        <f t="shared" si="24"/>
        <v>0</v>
      </c>
      <c r="AH55" s="62">
        <f t="shared" si="25"/>
        <v>0</v>
      </c>
      <c r="AI55" s="62">
        <f t="shared" si="26"/>
        <v>0</v>
      </c>
      <c r="AJ55" s="62">
        <f t="shared" si="27"/>
        <v>0</v>
      </c>
      <c r="AK55" s="75">
        <f t="shared" si="28"/>
        <v>0</v>
      </c>
      <c r="AL55" s="40"/>
      <c r="AM55" s="40"/>
      <c r="AN55" s="44"/>
      <c r="AO55" s="47"/>
      <c r="AP55" s="3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</row>
    <row r="56" spans="1:88" s="27" customFormat="1" ht="27.75" customHeight="1" x14ac:dyDescent="0.15">
      <c r="A56" s="25"/>
      <c r="B56" s="19" t="s">
        <v>88</v>
      </c>
      <c r="C56" s="19" t="s">
        <v>89</v>
      </c>
      <c r="D56" s="40"/>
      <c r="E56" s="40"/>
      <c r="F56" s="40"/>
      <c r="G56" s="40"/>
      <c r="H56" s="62"/>
      <c r="I56" s="40"/>
      <c r="J56" s="40"/>
      <c r="K56" s="40"/>
      <c r="L56" s="40"/>
      <c r="M56" s="40"/>
      <c r="N56" s="40">
        <f t="shared" si="14"/>
        <v>0</v>
      </c>
      <c r="O56" s="40">
        <f t="shared" si="15"/>
        <v>0</v>
      </c>
      <c r="P56" s="62"/>
      <c r="Q56" s="40"/>
      <c r="R56" s="40">
        <f t="shared" si="17"/>
        <v>0</v>
      </c>
      <c r="S56" s="40">
        <f t="shared" si="18"/>
        <v>0</v>
      </c>
      <c r="T56" s="62"/>
      <c r="U56" s="40"/>
      <c r="V56" s="40">
        <f t="shared" si="20"/>
        <v>0</v>
      </c>
      <c r="W56" s="40">
        <f t="shared" si="21"/>
        <v>0</v>
      </c>
      <c r="X56" s="62"/>
      <c r="Y56" s="40"/>
      <c r="Z56" s="40"/>
      <c r="AA56" s="40"/>
      <c r="AB56" s="40"/>
      <c r="AC56" s="40">
        <f t="shared" si="1"/>
        <v>0</v>
      </c>
      <c r="AD56" s="40">
        <f t="shared" si="2"/>
        <v>0</v>
      </c>
      <c r="AE56" s="40">
        <f t="shared" si="3"/>
        <v>0</v>
      </c>
      <c r="AF56" s="62">
        <f t="shared" si="23"/>
        <v>0</v>
      </c>
      <c r="AG56" s="62">
        <f t="shared" si="24"/>
        <v>0</v>
      </c>
      <c r="AH56" s="62">
        <f t="shared" si="25"/>
        <v>0</v>
      </c>
      <c r="AI56" s="62">
        <f t="shared" si="26"/>
        <v>0</v>
      </c>
      <c r="AJ56" s="62">
        <f t="shared" si="27"/>
        <v>0</v>
      </c>
      <c r="AK56" s="75">
        <f t="shared" si="28"/>
        <v>0</v>
      </c>
      <c r="AL56" s="40"/>
      <c r="AM56" s="40"/>
      <c r="AN56" s="44"/>
      <c r="AO56" s="47"/>
      <c r="AP56" s="3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</row>
    <row r="57" spans="1:88" s="27" customFormat="1" ht="18" customHeight="1" x14ac:dyDescent="0.15">
      <c r="A57" s="25"/>
      <c r="B57" s="19" t="s">
        <v>90</v>
      </c>
      <c r="C57" s="19" t="s">
        <v>74</v>
      </c>
      <c r="D57" s="40"/>
      <c r="E57" s="40"/>
      <c r="F57" s="40"/>
      <c r="G57" s="40"/>
      <c r="H57" s="62"/>
      <c r="I57" s="40"/>
      <c r="J57" s="40"/>
      <c r="K57" s="40"/>
      <c r="L57" s="40"/>
      <c r="M57" s="40"/>
      <c r="N57" s="40">
        <f t="shared" si="14"/>
        <v>0</v>
      </c>
      <c r="O57" s="40">
        <f t="shared" si="15"/>
        <v>0</v>
      </c>
      <c r="P57" s="62"/>
      <c r="Q57" s="40"/>
      <c r="R57" s="40">
        <f t="shared" si="17"/>
        <v>0</v>
      </c>
      <c r="S57" s="40">
        <f t="shared" si="18"/>
        <v>0</v>
      </c>
      <c r="T57" s="62"/>
      <c r="U57" s="40"/>
      <c r="V57" s="40">
        <f t="shared" si="20"/>
        <v>0</v>
      </c>
      <c r="W57" s="40">
        <f t="shared" si="21"/>
        <v>0</v>
      </c>
      <c r="X57" s="62"/>
      <c r="Y57" s="40"/>
      <c r="Z57" s="40"/>
      <c r="AA57" s="40"/>
      <c r="AB57" s="40"/>
      <c r="AC57" s="40">
        <f t="shared" si="1"/>
        <v>0</v>
      </c>
      <c r="AD57" s="40">
        <f t="shared" si="2"/>
        <v>0</v>
      </c>
      <c r="AE57" s="40">
        <f t="shared" si="3"/>
        <v>0</v>
      </c>
      <c r="AF57" s="62">
        <f t="shared" si="23"/>
        <v>0</v>
      </c>
      <c r="AG57" s="62">
        <f t="shared" si="24"/>
        <v>0</v>
      </c>
      <c r="AH57" s="62">
        <f t="shared" si="25"/>
        <v>0</v>
      </c>
      <c r="AI57" s="62">
        <f t="shared" si="26"/>
        <v>0</v>
      </c>
      <c r="AJ57" s="62">
        <f t="shared" si="27"/>
        <v>0</v>
      </c>
      <c r="AK57" s="75">
        <f t="shared" si="28"/>
        <v>0</v>
      </c>
      <c r="AL57" s="40"/>
      <c r="AM57" s="40"/>
      <c r="AN57" s="44"/>
      <c r="AO57" s="47"/>
      <c r="AP57" s="3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</row>
    <row r="58" spans="1:88" s="27" customFormat="1" ht="18.75" customHeight="1" x14ac:dyDescent="0.15">
      <c r="A58" s="25"/>
      <c r="B58" s="19" t="s">
        <v>91</v>
      </c>
      <c r="C58" s="19" t="s">
        <v>74</v>
      </c>
      <c r="D58" s="40"/>
      <c r="E58" s="40"/>
      <c r="F58" s="40"/>
      <c r="G58" s="40"/>
      <c r="H58" s="62"/>
      <c r="I58" s="40"/>
      <c r="J58" s="40"/>
      <c r="K58" s="40"/>
      <c r="L58" s="40"/>
      <c r="M58" s="40"/>
      <c r="N58" s="40">
        <f t="shared" si="14"/>
        <v>0</v>
      </c>
      <c r="O58" s="40">
        <f t="shared" si="15"/>
        <v>0</v>
      </c>
      <c r="P58" s="62"/>
      <c r="Q58" s="40"/>
      <c r="R58" s="40">
        <f t="shared" si="17"/>
        <v>0</v>
      </c>
      <c r="S58" s="40">
        <f t="shared" si="18"/>
        <v>0</v>
      </c>
      <c r="T58" s="62"/>
      <c r="U58" s="40"/>
      <c r="V58" s="40">
        <f t="shared" si="20"/>
        <v>0</v>
      </c>
      <c r="W58" s="40">
        <f t="shared" si="21"/>
        <v>0</v>
      </c>
      <c r="X58" s="62"/>
      <c r="Y58" s="40"/>
      <c r="Z58" s="40"/>
      <c r="AA58" s="40"/>
      <c r="AB58" s="40"/>
      <c r="AC58" s="40">
        <f t="shared" si="1"/>
        <v>0</v>
      </c>
      <c r="AD58" s="40">
        <f t="shared" si="2"/>
        <v>0</v>
      </c>
      <c r="AE58" s="40">
        <f t="shared" si="3"/>
        <v>0</v>
      </c>
      <c r="AF58" s="62">
        <f t="shared" si="23"/>
        <v>0</v>
      </c>
      <c r="AG58" s="62">
        <f t="shared" si="24"/>
        <v>0</v>
      </c>
      <c r="AH58" s="62">
        <f t="shared" si="25"/>
        <v>0</v>
      </c>
      <c r="AI58" s="62">
        <f t="shared" si="26"/>
        <v>0</v>
      </c>
      <c r="AJ58" s="62">
        <f t="shared" si="27"/>
        <v>0</v>
      </c>
      <c r="AK58" s="75">
        <f t="shared" si="28"/>
        <v>0</v>
      </c>
      <c r="AL58" s="40"/>
      <c r="AM58" s="40"/>
      <c r="AN58" s="44"/>
      <c r="AO58" s="47"/>
      <c r="AP58" s="3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</row>
    <row r="59" spans="1:88" s="27" customFormat="1" ht="20.25" customHeight="1" x14ac:dyDescent="0.15">
      <c r="A59" s="25"/>
      <c r="B59" s="19" t="s">
        <v>92</v>
      </c>
      <c r="C59" s="19" t="s">
        <v>74</v>
      </c>
      <c r="D59" s="40"/>
      <c r="E59" s="40"/>
      <c r="F59" s="40"/>
      <c r="G59" s="40"/>
      <c r="H59" s="62"/>
      <c r="I59" s="40"/>
      <c r="J59" s="40"/>
      <c r="K59" s="40"/>
      <c r="L59" s="40"/>
      <c r="M59" s="40"/>
      <c r="N59" s="40">
        <f t="shared" si="14"/>
        <v>0</v>
      </c>
      <c r="O59" s="40">
        <f t="shared" si="15"/>
        <v>0</v>
      </c>
      <c r="P59" s="62"/>
      <c r="Q59" s="40"/>
      <c r="R59" s="40">
        <f t="shared" si="17"/>
        <v>0</v>
      </c>
      <c r="S59" s="40">
        <f t="shared" si="18"/>
        <v>0</v>
      </c>
      <c r="T59" s="62"/>
      <c r="U59" s="40"/>
      <c r="V59" s="40">
        <f t="shared" si="20"/>
        <v>0</v>
      </c>
      <c r="W59" s="40">
        <f t="shared" si="21"/>
        <v>0</v>
      </c>
      <c r="X59" s="62"/>
      <c r="Y59" s="40"/>
      <c r="Z59" s="40"/>
      <c r="AA59" s="40"/>
      <c r="AB59" s="40"/>
      <c r="AC59" s="40">
        <f t="shared" si="1"/>
        <v>0</v>
      </c>
      <c r="AD59" s="40">
        <f t="shared" si="2"/>
        <v>0</v>
      </c>
      <c r="AE59" s="40">
        <f t="shared" si="3"/>
        <v>0</v>
      </c>
      <c r="AF59" s="62">
        <f t="shared" si="23"/>
        <v>0</v>
      </c>
      <c r="AG59" s="62">
        <f t="shared" si="24"/>
        <v>0</v>
      </c>
      <c r="AH59" s="62">
        <f t="shared" si="25"/>
        <v>0</v>
      </c>
      <c r="AI59" s="62">
        <f t="shared" si="26"/>
        <v>0</v>
      </c>
      <c r="AJ59" s="62">
        <f t="shared" si="27"/>
        <v>0</v>
      </c>
      <c r="AK59" s="75">
        <f t="shared" si="28"/>
        <v>0</v>
      </c>
      <c r="AL59" s="40"/>
      <c r="AM59" s="40"/>
      <c r="AN59" s="44"/>
      <c r="AO59" s="47"/>
      <c r="AP59" s="3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</row>
    <row r="60" spans="1:88" s="27" customFormat="1" ht="21" customHeight="1" x14ac:dyDescent="0.15">
      <c r="A60" s="25"/>
      <c r="B60" s="19" t="s">
        <v>93</v>
      </c>
      <c r="C60" s="19" t="s">
        <v>94</v>
      </c>
      <c r="D60" s="40"/>
      <c r="E60" s="40"/>
      <c r="F60" s="40"/>
      <c r="G60" s="40"/>
      <c r="H60" s="62"/>
      <c r="I60" s="40"/>
      <c r="J60" s="40"/>
      <c r="K60" s="40"/>
      <c r="L60" s="40"/>
      <c r="M60" s="40"/>
      <c r="N60" s="40">
        <f t="shared" si="14"/>
        <v>0</v>
      </c>
      <c r="O60" s="40">
        <f t="shared" si="15"/>
        <v>0</v>
      </c>
      <c r="P60" s="62"/>
      <c r="Q60" s="40"/>
      <c r="R60" s="40">
        <f t="shared" si="17"/>
        <v>0</v>
      </c>
      <c r="S60" s="40">
        <f t="shared" si="18"/>
        <v>0</v>
      </c>
      <c r="T60" s="62"/>
      <c r="U60" s="40"/>
      <c r="V60" s="40">
        <f t="shared" si="20"/>
        <v>0</v>
      </c>
      <c r="W60" s="40">
        <f t="shared" si="21"/>
        <v>0</v>
      </c>
      <c r="X60" s="62"/>
      <c r="Y60" s="40"/>
      <c r="Z60" s="40"/>
      <c r="AA60" s="40"/>
      <c r="AB60" s="40"/>
      <c r="AC60" s="40">
        <f t="shared" si="1"/>
        <v>0</v>
      </c>
      <c r="AD60" s="40">
        <f t="shared" si="2"/>
        <v>0</v>
      </c>
      <c r="AE60" s="40">
        <f t="shared" si="3"/>
        <v>0</v>
      </c>
      <c r="AF60" s="62">
        <f t="shared" si="23"/>
        <v>0</v>
      </c>
      <c r="AG60" s="62">
        <f t="shared" si="24"/>
        <v>0</v>
      </c>
      <c r="AH60" s="62">
        <f t="shared" si="25"/>
        <v>0</v>
      </c>
      <c r="AI60" s="62">
        <f t="shared" si="26"/>
        <v>0</v>
      </c>
      <c r="AJ60" s="62">
        <f t="shared" si="27"/>
        <v>0</v>
      </c>
      <c r="AK60" s="75">
        <f t="shared" si="28"/>
        <v>0</v>
      </c>
      <c r="AL60" s="40"/>
      <c r="AM60" s="40"/>
      <c r="AN60" s="44"/>
      <c r="AO60" s="47"/>
      <c r="AP60" s="3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</row>
    <row r="61" spans="1:88" s="27" customFormat="1" ht="24.75" customHeight="1" x14ac:dyDescent="0.15">
      <c r="A61" s="25">
        <v>4213</v>
      </c>
      <c r="B61" s="11" t="s">
        <v>95</v>
      </c>
      <c r="C61" s="19" t="s">
        <v>52</v>
      </c>
      <c r="D61" s="40">
        <f t="shared" ref="D61:AM61" si="63">D62+D64</f>
        <v>0</v>
      </c>
      <c r="E61" s="40">
        <f t="shared" si="63"/>
        <v>0</v>
      </c>
      <c r="F61" s="40">
        <f t="shared" si="63"/>
        <v>0</v>
      </c>
      <c r="G61" s="40">
        <f t="shared" si="63"/>
        <v>0</v>
      </c>
      <c r="H61" s="62">
        <f t="shared" si="63"/>
        <v>600</v>
      </c>
      <c r="I61" s="40">
        <f t="shared" si="63"/>
        <v>0</v>
      </c>
      <c r="J61" s="40">
        <f t="shared" si="63"/>
        <v>0</v>
      </c>
      <c r="K61" s="40">
        <f t="shared" si="63"/>
        <v>0</v>
      </c>
      <c r="L61" s="40">
        <f>L62+L64</f>
        <v>0</v>
      </c>
      <c r="M61" s="40">
        <f t="shared" si="63"/>
        <v>0</v>
      </c>
      <c r="N61" s="40">
        <f t="shared" si="14"/>
        <v>1500</v>
      </c>
      <c r="O61" s="40">
        <f t="shared" si="15"/>
        <v>1500</v>
      </c>
      <c r="P61" s="62">
        <f t="shared" ref="P61" si="64">P62+P64</f>
        <v>3000</v>
      </c>
      <c r="Q61" s="40">
        <f t="shared" si="63"/>
        <v>0</v>
      </c>
      <c r="R61" s="40">
        <f t="shared" si="17"/>
        <v>1500</v>
      </c>
      <c r="S61" s="40">
        <f t="shared" si="18"/>
        <v>1500</v>
      </c>
      <c r="T61" s="62">
        <f t="shared" ref="T61" si="65">T62+T64</f>
        <v>3000</v>
      </c>
      <c r="U61" s="40">
        <f t="shared" si="63"/>
        <v>0</v>
      </c>
      <c r="V61" s="40">
        <f t="shared" si="20"/>
        <v>1500</v>
      </c>
      <c r="W61" s="40">
        <f t="shared" si="21"/>
        <v>1500</v>
      </c>
      <c r="X61" s="62">
        <f t="shared" ref="X61" si="66">X62+X64</f>
        <v>3000</v>
      </c>
      <c r="Y61" s="40">
        <f t="shared" si="63"/>
        <v>0</v>
      </c>
      <c r="Z61" s="40">
        <f t="shared" si="63"/>
        <v>0</v>
      </c>
      <c r="AA61" s="40">
        <f t="shared" si="63"/>
        <v>0</v>
      </c>
      <c r="AB61" s="40">
        <f t="shared" si="63"/>
        <v>0</v>
      </c>
      <c r="AC61" s="40">
        <f t="shared" si="1"/>
        <v>1500</v>
      </c>
      <c r="AD61" s="40">
        <f t="shared" si="2"/>
        <v>1500</v>
      </c>
      <c r="AE61" s="40">
        <f t="shared" si="3"/>
        <v>3000</v>
      </c>
      <c r="AF61" s="62">
        <f t="shared" si="23"/>
        <v>750</v>
      </c>
      <c r="AG61" s="62">
        <f t="shared" si="24"/>
        <v>750</v>
      </c>
      <c r="AH61" s="62">
        <f t="shared" si="25"/>
        <v>1500</v>
      </c>
      <c r="AI61" s="62">
        <f t="shared" si="26"/>
        <v>2250</v>
      </c>
      <c r="AJ61" s="62">
        <f t="shared" si="27"/>
        <v>750</v>
      </c>
      <c r="AK61" s="75">
        <f t="shared" si="28"/>
        <v>3000</v>
      </c>
      <c r="AL61" s="40">
        <f t="shared" si="63"/>
        <v>0</v>
      </c>
      <c r="AM61" s="40">
        <f t="shared" si="63"/>
        <v>0</v>
      </c>
      <c r="AN61" s="44">
        <f>AN62+AN64</f>
        <v>0</v>
      </c>
      <c r="AO61" s="47"/>
      <c r="AP61" s="3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</row>
    <row r="62" spans="1:88" s="27" customFormat="1" ht="22.5" customHeight="1" x14ac:dyDescent="0.15">
      <c r="A62" s="25"/>
      <c r="B62" s="19" t="s">
        <v>96</v>
      </c>
      <c r="C62" s="19" t="s">
        <v>52</v>
      </c>
      <c r="D62" s="40"/>
      <c r="E62" s="40"/>
      <c r="F62" s="40"/>
      <c r="G62" s="40"/>
      <c r="H62" s="62">
        <v>600</v>
      </c>
      <c r="I62" s="40"/>
      <c r="J62" s="40"/>
      <c r="K62" s="40"/>
      <c r="L62" s="40"/>
      <c r="M62" s="40"/>
      <c r="N62" s="40">
        <f t="shared" si="14"/>
        <v>1500</v>
      </c>
      <c r="O62" s="40">
        <f t="shared" si="15"/>
        <v>1500</v>
      </c>
      <c r="P62" s="62">
        <v>3000</v>
      </c>
      <c r="Q62" s="40"/>
      <c r="R62" s="40">
        <f t="shared" si="17"/>
        <v>1500</v>
      </c>
      <c r="S62" s="40">
        <f t="shared" si="18"/>
        <v>1500</v>
      </c>
      <c r="T62" s="62">
        <v>3000</v>
      </c>
      <c r="U62" s="40"/>
      <c r="V62" s="40">
        <f t="shared" si="20"/>
        <v>1500</v>
      </c>
      <c r="W62" s="40">
        <f t="shared" si="21"/>
        <v>1500</v>
      </c>
      <c r="X62" s="62">
        <v>3000</v>
      </c>
      <c r="Y62" s="40"/>
      <c r="Z62" s="40"/>
      <c r="AA62" s="40"/>
      <c r="AB62" s="40"/>
      <c r="AC62" s="40">
        <f t="shared" si="1"/>
        <v>1500</v>
      </c>
      <c r="AD62" s="40">
        <f t="shared" si="2"/>
        <v>1500</v>
      </c>
      <c r="AE62" s="40">
        <f t="shared" si="3"/>
        <v>3000</v>
      </c>
      <c r="AF62" s="62">
        <f t="shared" si="23"/>
        <v>750</v>
      </c>
      <c r="AG62" s="62">
        <f t="shared" si="24"/>
        <v>750</v>
      </c>
      <c r="AH62" s="62">
        <f t="shared" si="25"/>
        <v>1500</v>
      </c>
      <c r="AI62" s="62">
        <f t="shared" si="26"/>
        <v>2250</v>
      </c>
      <c r="AJ62" s="62">
        <f t="shared" si="27"/>
        <v>750</v>
      </c>
      <c r="AK62" s="75">
        <f t="shared" si="28"/>
        <v>3000</v>
      </c>
      <c r="AL62" s="40"/>
      <c r="AM62" s="40"/>
      <c r="AN62" s="44"/>
      <c r="AO62" s="47"/>
      <c r="AP62" s="3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</row>
    <row r="63" spans="1:88" s="27" customFormat="1" ht="18.75" customHeight="1" x14ac:dyDescent="0.15">
      <c r="A63" s="25"/>
      <c r="B63" s="19" t="s">
        <v>97</v>
      </c>
      <c r="C63" s="19" t="s">
        <v>84</v>
      </c>
      <c r="D63" s="40"/>
      <c r="E63" s="40"/>
      <c r="F63" s="40"/>
      <c r="G63" s="40"/>
      <c r="H63" s="62"/>
      <c r="I63" s="40"/>
      <c r="J63" s="40"/>
      <c r="K63" s="40"/>
      <c r="L63" s="40"/>
      <c r="M63" s="40"/>
      <c r="N63" s="40">
        <f t="shared" si="14"/>
        <v>0</v>
      </c>
      <c r="O63" s="40">
        <f t="shared" si="15"/>
        <v>0</v>
      </c>
      <c r="P63" s="62"/>
      <c r="Q63" s="40"/>
      <c r="R63" s="40">
        <f t="shared" si="17"/>
        <v>0</v>
      </c>
      <c r="S63" s="40">
        <f t="shared" si="18"/>
        <v>0</v>
      </c>
      <c r="T63" s="62"/>
      <c r="U63" s="40"/>
      <c r="V63" s="40">
        <f t="shared" si="20"/>
        <v>0</v>
      </c>
      <c r="W63" s="40">
        <f t="shared" si="21"/>
        <v>0</v>
      </c>
      <c r="X63" s="62"/>
      <c r="Y63" s="40"/>
      <c r="Z63" s="40"/>
      <c r="AA63" s="40"/>
      <c r="AB63" s="40"/>
      <c r="AC63" s="40">
        <f t="shared" si="1"/>
        <v>0</v>
      </c>
      <c r="AD63" s="40">
        <f t="shared" si="2"/>
        <v>0</v>
      </c>
      <c r="AE63" s="40">
        <f t="shared" si="3"/>
        <v>0</v>
      </c>
      <c r="AF63" s="62">
        <f t="shared" si="23"/>
        <v>0</v>
      </c>
      <c r="AG63" s="62">
        <f t="shared" si="24"/>
        <v>0</v>
      </c>
      <c r="AH63" s="62">
        <f t="shared" si="25"/>
        <v>0</v>
      </c>
      <c r="AI63" s="62">
        <f t="shared" si="26"/>
        <v>0</v>
      </c>
      <c r="AJ63" s="62">
        <f t="shared" si="27"/>
        <v>0</v>
      </c>
      <c r="AK63" s="75">
        <f t="shared" si="28"/>
        <v>0</v>
      </c>
      <c r="AL63" s="40"/>
      <c r="AM63" s="40"/>
      <c r="AN63" s="44"/>
      <c r="AO63" s="47"/>
      <c r="AP63" s="3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</row>
    <row r="64" spans="1:88" s="27" customFormat="1" ht="18.75" customHeight="1" x14ac:dyDescent="0.15">
      <c r="A64" s="25"/>
      <c r="B64" s="19" t="s">
        <v>98</v>
      </c>
      <c r="C64" s="19" t="s">
        <v>52</v>
      </c>
      <c r="D64" s="40"/>
      <c r="E64" s="40"/>
      <c r="F64" s="40"/>
      <c r="G64" s="40"/>
      <c r="H64" s="62"/>
      <c r="I64" s="40"/>
      <c r="J64" s="40"/>
      <c r="K64" s="40"/>
      <c r="L64" s="40"/>
      <c r="M64" s="40"/>
      <c r="N64" s="40">
        <f t="shared" si="14"/>
        <v>0</v>
      </c>
      <c r="O64" s="40">
        <f t="shared" si="15"/>
        <v>0</v>
      </c>
      <c r="P64" s="62"/>
      <c r="Q64" s="40"/>
      <c r="R64" s="40">
        <f t="shared" si="17"/>
        <v>0</v>
      </c>
      <c r="S64" s="40">
        <f t="shared" si="18"/>
        <v>0</v>
      </c>
      <c r="T64" s="62"/>
      <c r="U64" s="40"/>
      <c r="V64" s="40">
        <f t="shared" si="20"/>
        <v>0</v>
      </c>
      <c r="W64" s="40">
        <f t="shared" si="21"/>
        <v>0</v>
      </c>
      <c r="X64" s="62"/>
      <c r="Y64" s="40"/>
      <c r="Z64" s="40"/>
      <c r="AA64" s="40"/>
      <c r="AB64" s="40"/>
      <c r="AC64" s="40">
        <f t="shared" si="1"/>
        <v>0</v>
      </c>
      <c r="AD64" s="40">
        <f t="shared" si="2"/>
        <v>0</v>
      </c>
      <c r="AE64" s="40">
        <f t="shared" si="3"/>
        <v>0</v>
      </c>
      <c r="AF64" s="62">
        <f t="shared" si="23"/>
        <v>0</v>
      </c>
      <c r="AG64" s="62">
        <f t="shared" si="24"/>
        <v>0</v>
      </c>
      <c r="AH64" s="62">
        <f t="shared" si="25"/>
        <v>0</v>
      </c>
      <c r="AI64" s="62">
        <f t="shared" si="26"/>
        <v>0</v>
      </c>
      <c r="AJ64" s="62">
        <f t="shared" si="27"/>
        <v>0</v>
      </c>
      <c r="AK64" s="75">
        <f t="shared" si="28"/>
        <v>0</v>
      </c>
      <c r="AL64" s="40"/>
      <c r="AM64" s="40"/>
      <c r="AN64" s="44"/>
      <c r="AO64" s="47"/>
      <c r="AP64" s="3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</row>
    <row r="65" spans="1:88" s="27" customFormat="1" ht="24" customHeight="1" x14ac:dyDescent="0.15">
      <c r="A65" s="25">
        <v>4214</v>
      </c>
      <c r="B65" s="11" t="s">
        <v>99</v>
      </c>
      <c r="C65" s="19" t="s">
        <v>52</v>
      </c>
      <c r="D65" s="40">
        <f t="shared" ref="D65:AM65" si="67">D66+D67+D68+D69+D70+D71+D72+D73</f>
        <v>0</v>
      </c>
      <c r="E65" s="40">
        <f t="shared" si="67"/>
        <v>0</v>
      </c>
      <c r="F65" s="40">
        <f t="shared" si="67"/>
        <v>0</v>
      </c>
      <c r="G65" s="40">
        <f t="shared" si="67"/>
        <v>0</v>
      </c>
      <c r="H65" s="62">
        <f t="shared" si="67"/>
        <v>0</v>
      </c>
      <c r="I65" s="40">
        <f t="shared" si="67"/>
        <v>0</v>
      </c>
      <c r="J65" s="40">
        <f t="shared" si="67"/>
        <v>0</v>
      </c>
      <c r="K65" s="40">
        <f t="shared" si="67"/>
        <v>0</v>
      </c>
      <c r="L65" s="40">
        <f>L66+L67+L68+L69+L70+L71+L72+L73</f>
        <v>0</v>
      </c>
      <c r="M65" s="40">
        <f t="shared" si="67"/>
        <v>0</v>
      </c>
      <c r="N65" s="40">
        <f t="shared" si="14"/>
        <v>0</v>
      </c>
      <c r="O65" s="40">
        <f t="shared" si="15"/>
        <v>0</v>
      </c>
      <c r="P65" s="62">
        <f t="shared" ref="P65" si="68">P66+P67+P68+P69+P70+P71+P72+P73</f>
        <v>0</v>
      </c>
      <c r="Q65" s="40">
        <f t="shared" si="67"/>
        <v>0</v>
      </c>
      <c r="R65" s="40">
        <f t="shared" si="17"/>
        <v>0</v>
      </c>
      <c r="S65" s="40">
        <f t="shared" si="18"/>
        <v>0</v>
      </c>
      <c r="T65" s="62">
        <f t="shared" ref="T65" si="69">T66+T67+T68+T69+T70+T71+T72+T73</f>
        <v>0</v>
      </c>
      <c r="U65" s="40">
        <f t="shared" si="67"/>
        <v>0</v>
      </c>
      <c r="V65" s="40">
        <f t="shared" si="20"/>
        <v>0</v>
      </c>
      <c r="W65" s="40">
        <f t="shared" si="21"/>
        <v>0</v>
      </c>
      <c r="X65" s="62">
        <f t="shared" ref="X65" si="70">X66+X67+X68+X69+X70+X71+X72+X73</f>
        <v>0</v>
      </c>
      <c r="Y65" s="40">
        <f t="shared" si="67"/>
        <v>0</v>
      </c>
      <c r="Z65" s="40">
        <f t="shared" si="67"/>
        <v>0</v>
      </c>
      <c r="AA65" s="40">
        <f t="shared" si="67"/>
        <v>0</v>
      </c>
      <c r="AB65" s="40">
        <f t="shared" si="67"/>
        <v>0</v>
      </c>
      <c r="AC65" s="40">
        <f t="shared" si="1"/>
        <v>0</v>
      </c>
      <c r="AD65" s="40">
        <f t="shared" si="2"/>
        <v>0</v>
      </c>
      <c r="AE65" s="40">
        <f t="shared" si="3"/>
        <v>0</v>
      </c>
      <c r="AF65" s="62">
        <f t="shared" si="23"/>
        <v>0</v>
      </c>
      <c r="AG65" s="62">
        <f t="shared" si="24"/>
        <v>0</v>
      </c>
      <c r="AH65" s="62">
        <f t="shared" si="25"/>
        <v>0</v>
      </c>
      <c r="AI65" s="62">
        <f t="shared" si="26"/>
        <v>0</v>
      </c>
      <c r="AJ65" s="62">
        <f t="shared" si="27"/>
        <v>0</v>
      </c>
      <c r="AK65" s="75">
        <f t="shared" si="28"/>
        <v>0</v>
      </c>
      <c r="AL65" s="40">
        <f t="shared" si="67"/>
        <v>0</v>
      </c>
      <c r="AM65" s="40">
        <f t="shared" si="67"/>
        <v>0</v>
      </c>
      <c r="AN65" s="44">
        <f>AN66+AN67+AN68+AN69+AN70+AN71+AN72+AN73</f>
        <v>0</v>
      </c>
      <c r="AO65" s="47"/>
      <c r="AP65" s="3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</row>
    <row r="66" spans="1:88" s="27" customFormat="1" ht="24" customHeight="1" x14ac:dyDescent="0.15">
      <c r="A66" s="25"/>
      <c r="B66" s="11" t="s">
        <v>100</v>
      </c>
      <c r="C66" s="19" t="s">
        <v>52</v>
      </c>
      <c r="D66" s="40"/>
      <c r="E66" s="40"/>
      <c r="F66" s="40"/>
      <c r="G66" s="40"/>
      <c r="H66" s="62"/>
      <c r="I66" s="40"/>
      <c r="J66" s="40"/>
      <c r="K66" s="40"/>
      <c r="L66" s="40"/>
      <c r="M66" s="40"/>
      <c r="N66" s="40">
        <f t="shared" si="14"/>
        <v>0</v>
      </c>
      <c r="O66" s="40">
        <f t="shared" si="15"/>
        <v>0</v>
      </c>
      <c r="P66" s="62"/>
      <c r="Q66" s="40"/>
      <c r="R66" s="40">
        <f t="shared" si="17"/>
        <v>0</v>
      </c>
      <c r="S66" s="40">
        <f t="shared" si="18"/>
        <v>0</v>
      </c>
      <c r="T66" s="62"/>
      <c r="U66" s="40"/>
      <c r="V66" s="40">
        <f t="shared" si="20"/>
        <v>0</v>
      </c>
      <c r="W66" s="40">
        <f t="shared" si="21"/>
        <v>0</v>
      </c>
      <c r="X66" s="62"/>
      <c r="Y66" s="40"/>
      <c r="Z66" s="40"/>
      <c r="AA66" s="40"/>
      <c r="AB66" s="40"/>
      <c r="AC66" s="40">
        <f t="shared" si="1"/>
        <v>0</v>
      </c>
      <c r="AD66" s="40">
        <f t="shared" si="2"/>
        <v>0</v>
      </c>
      <c r="AE66" s="40">
        <f t="shared" si="3"/>
        <v>0</v>
      </c>
      <c r="AF66" s="62">
        <f t="shared" si="23"/>
        <v>0</v>
      </c>
      <c r="AG66" s="62">
        <f t="shared" si="24"/>
        <v>0</v>
      </c>
      <c r="AH66" s="62">
        <f t="shared" si="25"/>
        <v>0</v>
      </c>
      <c r="AI66" s="62">
        <f t="shared" si="26"/>
        <v>0</v>
      </c>
      <c r="AJ66" s="62">
        <f t="shared" si="27"/>
        <v>0</v>
      </c>
      <c r="AK66" s="75">
        <f t="shared" si="28"/>
        <v>0</v>
      </c>
      <c r="AL66" s="40"/>
      <c r="AM66" s="40"/>
      <c r="AN66" s="44"/>
      <c r="AO66" s="47"/>
      <c r="AP66" s="3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</row>
    <row r="67" spans="1:88" s="27" customFormat="1" ht="24" customHeight="1" x14ac:dyDescent="0.15">
      <c r="A67" s="25"/>
      <c r="B67" s="11" t="s">
        <v>101</v>
      </c>
      <c r="C67" s="19" t="s">
        <v>52</v>
      </c>
      <c r="D67" s="40"/>
      <c r="E67" s="40"/>
      <c r="F67" s="40"/>
      <c r="G67" s="40"/>
      <c r="H67" s="62"/>
      <c r="I67" s="40"/>
      <c r="J67" s="40"/>
      <c r="K67" s="40"/>
      <c r="L67" s="40"/>
      <c r="M67" s="40"/>
      <c r="N67" s="40">
        <f t="shared" si="14"/>
        <v>0</v>
      </c>
      <c r="O67" s="40">
        <f t="shared" si="15"/>
        <v>0</v>
      </c>
      <c r="P67" s="62"/>
      <c r="Q67" s="40"/>
      <c r="R67" s="40">
        <f t="shared" si="17"/>
        <v>0</v>
      </c>
      <c r="S67" s="40">
        <f t="shared" si="18"/>
        <v>0</v>
      </c>
      <c r="T67" s="62"/>
      <c r="U67" s="40"/>
      <c r="V67" s="40">
        <f t="shared" si="20"/>
        <v>0</v>
      </c>
      <c r="W67" s="40">
        <f t="shared" si="21"/>
        <v>0</v>
      </c>
      <c r="X67" s="62"/>
      <c r="Y67" s="40"/>
      <c r="Z67" s="40"/>
      <c r="AA67" s="40"/>
      <c r="AB67" s="40"/>
      <c r="AC67" s="40">
        <f t="shared" si="1"/>
        <v>0</v>
      </c>
      <c r="AD67" s="40">
        <f t="shared" si="2"/>
        <v>0</v>
      </c>
      <c r="AE67" s="40">
        <f t="shared" si="3"/>
        <v>0</v>
      </c>
      <c r="AF67" s="62">
        <f t="shared" si="23"/>
        <v>0</v>
      </c>
      <c r="AG67" s="62">
        <f t="shared" si="24"/>
        <v>0</v>
      </c>
      <c r="AH67" s="62">
        <f t="shared" si="25"/>
        <v>0</v>
      </c>
      <c r="AI67" s="62">
        <f t="shared" si="26"/>
        <v>0</v>
      </c>
      <c r="AJ67" s="62">
        <f t="shared" si="27"/>
        <v>0</v>
      </c>
      <c r="AK67" s="75">
        <f t="shared" si="28"/>
        <v>0</v>
      </c>
      <c r="AL67" s="40"/>
      <c r="AM67" s="40"/>
      <c r="AN67" s="44"/>
      <c r="AO67" s="47"/>
      <c r="AP67" s="3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</row>
    <row r="68" spans="1:88" s="27" customFormat="1" ht="20.25" customHeight="1" x14ac:dyDescent="0.15">
      <c r="A68" s="25"/>
      <c r="B68" s="19" t="s">
        <v>102</v>
      </c>
      <c r="C68" s="19" t="s">
        <v>52</v>
      </c>
      <c r="D68" s="40"/>
      <c r="E68" s="40"/>
      <c r="F68" s="40"/>
      <c r="G68" s="40"/>
      <c r="H68" s="62"/>
      <c r="I68" s="40"/>
      <c r="J68" s="40"/>
      <c r="K68" s="40"/>
      <c r="L68" s="40"/>
      <c r="M68" s="40"/>
      <c r="N68" s="40">
        <f t="shared" si="14"/>
        <v>0</v>
      </c>
      <c r="O68" s="40">
        <f t="shared" si="15"/>
        <v>0</v>
      </c>
      <c r="P68" s="62"/>
      <c r="Q68" s="40"/>
      <c r="R68" s="40">
        <f t="shared" si="17"/>
        <v>0</v>
      </c>
      <c r="S68" s="40">
        <f t="shared" si="18"/>
        <v>0</v>
      </c>
      <c r="T68" s="62"/>
      <c r="U68" s="40"/>
      <c r="V68" s="40">
        <f t="shared" si="20"/>
        <v>0</v>
      </c>
      <c r="W68" s="40">
        <f t="shared" si="21"/>
        <v>0</v>
      </c>
      <c r="X68" s="62"/>
      <c r="Y68" s="40"/>
      <c r="Z68" s="40"/>
      <c r="AA68" s="40"/>
      <c r="AB68" s="40"/>
      <c r="AC68" s="40">
        <f t="shared" si="1"/>
        <v>0</v>
      </c>
      <c r="AD68" s="40">
        <f t="shared" si="2"/>
        <v>0</v>
      </c>
      <c r="AE68" s="40">
        <f t="shared" si="3"/>
        <v>0</v>
      </c>
      <c r="AF68" s="62">
        <f t="shared" si="23"/>
        <v>0</v>
      </c>
      <c r="AG68" s="62">
        <f t="shared" si="24"/>
        <v>0</v>
      </c>
      <c r="AH68" s="62">
        <f t="shared" si="25"/>
        <v>0</v>
      </c>
      <c r="AI68" s="62">
        <f t="shared" si="26"/>
        <v>0</v>
      </c>
      <c r="AJ68" s="62">
        <f t="shared" si="27"/>
        <v>0</v>
      </c>
      <c r="AK68" s="75">
        <f t="shared" si="28"/>
        <v>0</v>
      </c>
      <c r="AL68" s="40"/>
      <c r="AM68" s="40"/>
      <c r="AN68" s="44"/>
      <c r="AO68" s="47"/>
      <c r="AP68" s="3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</row>
    <row r="69" spans="1:88" s="27" customFormat="1" ht="20.25" customHeight="1" x14ac:dyDescent="0.15">
      <c r="A69" s="25"/>
      <c r="B69" s="19" t="s">
        <v>103</v>
      </c>
      <c r="C69" s="19" t="s">
        <v>52</v>
      </c>
      <c r="D69" s="40"/>
      <c r="E69" s="40"/>
      <c r="F69" s="40"/>
      <c r="G69" s="40"/>
      <c r="H69" s="62"/>
      <c r="I69" s="40"/>
      <c r="J69" s="40"/>
      <c r="K69" s="40"/>
      <c r="L69" s="40"/>
      <c r="M69" s="40"/>
      <c r="N69" s="40">
        <f t="shared" si="14"/>
        <v>0</v>
      </c>
      <c r="O69" s="40">
        <f t="shared" si="15"/>
        <v>0</v>
      </c>
      <c r="P69" s="62"/>
      <c r="Q69" s="40"/>
      <c r="R69" s="40">
        <f t="shared" si="17"/>
        <v>0</v>
      </c>
      <c r="S69" s="40">
        <f t="shared" si="18"/>
        <v>0</v>
      </c>
      <c r="T69" s="62"/>
      <c r="U69" s="40"/>
      <c r="V69" s="40">
        <f t="shared" si="20"/>
        <v>0</v>
      </c>
      <c r="W69" s="40">
        <f t="shared" si="21"/>
        <v>0</v>
      </c>
      <c r="X69" s="62"/>
      <c r="Y69" s="40"/>
      <c r="Z69" s="40"/>
      <c r="AA69" s="40"/>
      <c r="AB69" s="40"/>
      <c r="AC69" s="40">
        <f t="shared" si="1"/>
        <v>0</v>
      </c>
      <c r="AD69" s="40">
        <f t="shared" si="2"/>
        <v>0</v>
      </c>
      <c r="AE69" s="40">
        <f t="shared" si="3"/>
        <v>0</v>
      </c>
      <c r="AF69" s="62">
        <f t="shared" si="23"/>
        <v>0</v>
      </c>
      <c r="AG69" s="62">
        <f t="shared" si="24"/>
        <v>0</v>
      </c>
      <c r="AH69" s="62">
        <f t="shared" si="25"/>
        <v>0</v>
      </c>
      <c r="AI69" s="62">
        <f t="shared" si="26"/>
        <v>0</v>
      </c>
      <c r="AJ69" s="62">
        <f t="shared" si="27"/>
        <v>0</v>
      </c>
      <c r="AK69" s="75">
        <f t="shared" si="28"/>
        <v>0</v>
      </c>
      <c r="AL69" s="40"/>
      <c r="AM69" s="40"/>
      <c r="AN69" s="44"/>
      <c r="AO69" s="47"/>
      <c r="AP69" s="3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</row>
    <row r="70" spans="1:88" s="27" customFormat="1" ht="20.25" customHeight="1" x14ac:dyDescent="0.15">
      <c r="A70" s="25"/>
      <c r="B70" s="19" t="s">
        <v>104</v>
      </c>
      <c r="C70" s="19" t="s">
        <v>52</v>
      </c>
      <c r="D70" s="40"/>
      <c r="E70" s="40"/>
      <c r="F70" s="40"/>
      <c r="G70" s="40"/>
      <c r="H70" s="62"/>
      <c r="I70" s="40"/>
      <c r="J70" s="40"/>
      <c r="K70" s="40"/>
      <c r="L70" s="40"/>
      <c r="M70" s="40"/>
      <c r="N70" s="40">
        <f t="shared" si="14"/>
        <v>0</v>
      </c>
      <c r="O70" s="40">
        <f t="shared" si="15"/>
        <v>0</v>
      </c>
      <c r="P70" s="62"/>
      <c r="Q70" s="40"/>
      <c r="R70" s="40">
        <f t="shared" si="17"/>
        <v>0</v>
      </c>
      <c r="S70" s="40">
        <f t="shared" si="18"/>
        <v>0</v>
      </c>
      <c r="T70" s="62"/>
      <c r="U70" s="40"/>
      <c r="V70" s="40">
        <f t="shared" si="20"/>
        <v>0</v>
      </c>
      <c r="W70" s="40">
        <f t="shared" si="21"/>
        <v>0</v>
      </c>
      <c r="X70" s="62"/>
      <c r="Y70" s="40"/>
      <c r="Z70" s="40"/>
      <c r="AA70" s="40"/>
      <c r="AB70" s="40"/>
      <c r="AC70" s="40">
        <f t="shared" si="1"/>
        <v>0</v>
      </c>
      <c r="AD70" s="40">
        <f t="shared" si="2"/>
        <v>0</v>
      </c>
      <c r="AE70" s="40">
        <f t="shared" si="3"/>
        <v>0</v>
      </c>
      <c r="AF70" s="62">
        <f t="shared" si="23"/>
        <v>0</v>
      </c>
      <c r="AG70" s="62">
        <f t="shared" si="24"/>
        <v>0</v>
      </c>
      <c r="AH70" s="62">
        <f t="shared" si="25"/>
        <v>0</v>
      </c>
      <c r="AI70" s="62">
        <f t="shared" si="26"/>
        <v>0</v>
      </c>
      <c r="AJ70" s="62">
        <f t="shared" si="27"/>
        <v>0</v>
      </c>
      <c r="AK70" s="75">
        <f t="shared" si="28"/>
        <v>0</v>
      </c>
      <c r="AL70" s="40"/>
      <c r="AM70" s="40"/>
      <c r="AN70" s="44"/>
      <c r="AO70" s="47"/>
      <c r="AP70" s="3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</row>
    <row r="71" spans="1:88" s="27" customFormat="1" ht="20.25" customHeight="1" x14ac:dyDescent="0.15">
      <c r="A71" s="25"/>
      <c r="B71" s="19" t="s">
        <v>105</v>
      </c>
      <c r="C71" s="19" t="s">
        <v>52</v>
      </c>
      <c r="D71" s="40"/>
      <c r="E71" s="40"/>
      <c r="F71" s="40"/>
      <c r="G71" s="40"/>
      <c r="H71" s="62"/>
      <c r="I71" s="40"/>
      <c r="J71" s="40"/>
      <c r="K71" s="40"/>
      <c r="L71" s="40"/>
      <c r="M71" s="40"/>
      <c r="N71" s="40">
        <f t="shared" si="14"/>
        <v>0</v>
      </c>
      <c r="O71" s="40">
        <f t="shared" si="15"/>
        <v>0</v>
      </c>
      <c r="P71" s="62"/>
      <c r="Q71" s="40"/>
      <c r="R71" s="40">
        <f t="shared" si="17"/>
        <v>0</v>
      </c>
      <c r="S71" s="40">
        <f t="shared" si="18"/>
        <v>0</v>
      </c>
      <c r="T71" s="62"/>
      <c r="U71" s="40"/>
      <c r="V71" s="40">
        <f t="shared" si="20"/>
        <v>0</v>
      </c>
      <c r="W71" s="40">
        <f t="shared" si="21"/>
        <v>0</v>
      </c>
      <c r="X71" s="62"/>
      <c r="Y71" s="40"/>
      <c r="Z71" s="40"/>
      <c r="AA71" s="40"/>
      <c r="AB71" s="40"/>
      <c r="AC71" s="40">
        <f t="shared" si="1"/>
        <v>0</v>
      </c>
      <c r="AD71" s="40">
        <f t="shared" si="2"/>
        <v>0</v>
      </c>
      <c r="AE71" s="40">
        <f t="shared" si="3"/>
        <v>0</v>
      </c>
      <c r="AF71" s="62">
        <f t="shared" si="23"/>
        <v>0</v>
      </c>
      <c r="AG71" s="62">
        <f t="shared" si="24"/>
        <v>0</v>
      </c>
      <c r="AH71" s="62">
        <f t="shared" si="25"/>
        <v>0</v>
      </c>
      <c r="AI71" s="62">
        <f t="shared" si="26"/>
        <v>0</v>
      </c>
      <c r="AJ71" s="62">
        <f t="shared" si="27"/>
        <v>0</v>
      </c>
      <c r="AK71" s="75">
        <f t="shared" si="28"/>
        <v>0</v>
      </c>
      <c r="AL71" s="40"/>
      <c r="AM71" s="40"/>
      <c r="AN71" s="44"/>
      <c r="AO71" s="47"/>
      <c r="AP71" s="3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</row>
    <row r="72" spans="1:88" s="27" customFormat="1" ht="21" customHeight="1" x14ac:dyDescent="0.15">
      <c r="A72" s="25"/>
      <c r="B72" s="19" t="s">
        <v>106</v>
      </c>
      <c r="C72" s="19" t="s">
        <v>52</v>
      </c>
      <c r="D72" s="40"/>
      <c r="E72" s="40"/>
      <c r="F72" s="40"/>
      <c r="G72" s="40"/>
      <c r="H72" s="62"/>
      <c r="I72" s="40"/>
      <c r="J72" s="40"/>
      <c r="K72" s="40"/>
      <c r="L72" s="40"/>
      <c r="M72" s="40"/>
      <c r="N72" s="40">
        <f t="shared" si="14"/>
        <v>0</v>
      </c>
      <c r="O72" s="40">
        <f t="shared" si="15"/>
        <v>0</v>
      </c>
      <c r="P72" s="62"/>
      <c r="Q72" s="40"/>
      <c r="R72" s="40">
        <f t="shared" si="17"/>
        <v>0</v>
      </c>
      <c r="S72" s="40">
        <f t="shared" si="18"/>
        <v>0</v>
      </c>
      <c r="T72" s="62"/>
      <c r="U72" s="40"/>
      <c r="V72" s="40">
        <f t="shared" si="20"/>
        <v>0</v>
      </c>
      <c r="W72" s="40">
        <f t="shared" si="21"/>
        <v>0</v>
      </c>
      <c r="X72" s="62"/>
      <c r="Y72" s="40"/>
      <c r="Z72" s="40"/>
      <c r="AA72" s="40"/>
      <c r="AB72" s="40"/>
      <c r="AC72" s="40">
        <f t="shared" si="1"/>
        <v>0</v>
      </c>
      <c r="AD72" s="40">
        <f t="shared" si="2"/>
        <v>0</v>
      </c>
      <c r="AE72" s="40">
        <f t="shared" si="3"/>
        <v>0</v>
      </c>
      <c r="AF72" s="62">
        <f t="shared" si="23"/>
        <v>0</v>
      </c>
      <c r="AG72" s="62">
        <f t="shared" si="24"/>
        <v>0</v>
      </c>
      <c r="AH72" s="62">
        <f t="shared" si="25"/>
        <v>0</v>
      </c>
      <c r="AI72" s="62">
        <f t="shared" si="26"/>
        <v>0</v>
      </c>
      <c r="AJ72" s="62">
        <f t="shared" si="27"/>
        <v>0</v>
      </c>
      <c r="AK72" s="75">
        <f t="shared" si="28"/>
        <v>0</v>
      </c>
      <c r="AL72" s="40"/>
      <c r="AM72" s="40"/>
      <c r="AN72" s="44"/>
      <c r="AO72" s="47"/>
      <c r="AP72" s="3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</row>
    <row r="73" spans="1:88" s="27" customFormat="1" ht="21" customHeight="1" x14ac:dyDescent="0.15">
      <c r="A73" s="25"/>
      <c r="B73" s="19" t="s">
        <v>107</v>
      </c>
      <c r="C73" s="19" t="s">
        <v>52</v>
      </c>
      <c r="D73" s="40"/>
      <c r="E73" s="40"/>
      <c r="F73" s="40"/>
      <c r="G73" s="40"/>
      <c r="H73" s="62"/>
      <c r="I73" s="40"/>
      <c r="J73" s="40"/>
      <c r="K73" s="40"/>
      <c r="L73" s="40"/>
      <c r="M73" s="40"/>
      <c r="N73" s="40">
        <f t="shared" si="14"/>
        <v>0</v>
      </c>
      <c r="O73" s="40">
        <f t="shared" si="15"/>
        <v>0</v>
      </c>
      <c r="P73" s="62"/>
      <c r="Q73" s="40"/>
      <c r="R73" s="40">
        <f t="shared" si="17"/>
        <v>0</v>
      </c>
      <c r="S73" s="40">
        <f t="shared" si="18"/>
        <v>0</v>
      </c>
      <c r="T73" s="62"/>
      <c r="U73" s="40"/>
      <c r="V73" s="40">
        <f t="shared" si="20"/>
        <v>0</v>
      </c>
      <c r="W73" s="40">
        <f t="shared" si="21"/>
        <v>0</v>
      </c>
      <c r="X73" s="62"/>
      <c r="Y73" s="40"/>
      <c r="Z73" s="40"/>
      <c r="AA73" s="40"/>
      <c r="AB73" s="40"/>
      <c r="AC73" s="40">
        <f t="shared" si="1"/>
        <v>0</v>
      </c>
      <c r="AD73" s="40">
        <f t="shared" si="2"/>
        <v>0</v>
      </c>
      <c r="AE73" s="40">
        <f t="shared" si="3"/>
        <v>0</v>
      </c>
      <c r="AF73" s="62">
        <f t="shared" si="23"/>
        <v>0</v>
      </c>
      <c r="AG73" s="62">
        <f t="shared" si="24"/>
        <v>0</v>
      </c>
      <c r="AH73" s="62">
        <f t="shared" si="25"/>
        <v>0</v>
      </c>
      <c r="AI73" s="62">
        <f t="shared" si="26"/>
        <v>0</v>
      </c>
      <c r="AJ73" s="62">
        <f t="shared" si="27"/>
        <v>0</v>
      </c>
      <c r="AK73" s="75">
        <f t="shared" si="28"/>
        <v>0</v>
      </c>
      <c r="AL73" s="40"/>
      <c r="AM73" s="40"/>
      <c r="AN73" s="44"/>
      <c r="AO73" s="47"/>
      <c r="AP73" s="3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</row>
    <row r="74" spans="1:88" s="27" customFormat="1" ht="20.25" customHeight="1" x14ac:dyDescent="0.15">
      <c r="A74" s="25"/>
      <c r="B74" s="19" t="s">
        <v>108</v>
      </c>
      <c r="C74" s="19" t="s">
        <v>76</v>
      </c>
      <c r="D74" s="40"/>
      <c r="E74" s="40"/>
      <c r="F74" s="40"/>
      <c r="G74" s="40"/>
      <c r="H74" s="62"/>
      <c r="I74" s="40"/>
      <c r="J74" s="40"/>
      <c r="K74" s="40"/>
      <c r="L74" s="40"/>
      <c r="M74" s="40"/>
      <c r="N74" s="40">
        <f t="shared" si="14"/>
        <v>0</v>
      </c>
      <c r="O74" s="40">
        <f t="shared" si="15"/>
        <v>0</v>
      </c>
      <c r="P74" s="62"/>
      <c r="Q74" s="40"/>
      <c r="R74" s="40">
        <f t="shared" si="17"/>
        <v>0</v>
      </c>
      <c r="S74" s="40">
        <f t="shared" si="18"/>
        <v>0</v>
      </c>
      <c r="T74" s="62"/>
      <c r="U74" s="40"/>
      <c r="V74" s="40">
        <f t="shared" si="20"/>
        <v>0</v>
      </c>
      <c r="W74" s="40">
        <f t="shared" si="21"/>
        <v>0</v>
      </c>
      <c r="X74" s="62"/>
      <c r="Y74" s="40"/>
      <c r="Z74" s="40"/>
      <c r="AA74" s="40"/>
      <c r="AB74" s="40"/>
      <c r="AC74" s="40">
        <f t="shared" ref="AC74:AC137" si="71">N74</f>
        <v>0</v>
      </c>
      <c r="AD74" s="40">
        <f t="shared" ref="AD74:AD137" si="72">O74</f>
        <v>0</v>
      </c>
      <c r="AE74" s="40">
        <f t="shared" ref="AE74:AE137" si="73">P74</f>
        <v>0</v>
      </c>
      <c r="AF74" s="62">
        <f t="shared" si="23"/>
        <v>0</v>
      </c>
      <c r="AG74" s="62">
        <f t="shared" si="24"/>
        <v>0</v>
      </c>
      <c r="AH74" s="62">
        <f t="shared" si="25"/>
        <v>0</v>
      </c>
      <c r="AI74" s="62">
        <f t="shared" si="26"/>
        <v>0</v>
      </c>
      <c r="AJ74" s="62">
        <f t="shared" si="27"/>
        <v>0</v>
      </c>
      <c r="AK74" s="75">
        <f t="shared" si="28"/>
        <v>0</v>
      </c>
      <c r="AL74" s="40"/>
      <c r="AM74" s="40"/>
      <c r="AN74" s="44"/>
      <c r="AO74" s="47"/>
      <c r="AP74" s="3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</row>
    <row r="75" spans="1:88" s="27" customFormat="1" ht="25.5" customHeight="1" x14ac:dyDescent="0.15">
      <c r="A75" s="25">
        <v>4215</v>
      </c>
      <c r="B75" s="11" t="s">
        <v>109</v>
      </c>
      <c r="C75" s="19" t="s">
        <v>52</v>
      </c>
      <c r="D75" s="40"/>
      <c r="E75" s="40"/>
      <c r="F75" s="40"/>
      <c r="G75" s="40"/>
      <c r="H75" s="62"/>
      <c r="I75" s="40"/>
      <c r="J75" s="40"/>
      <c r="K75" s="40"/>
      <c r="L75" s="40"/>
      <c r="M75" s="40"/>
      <c r="N75" s="40">
        <f t="shared" si="14"/>
        <v>0</v>
      </c>
      <c r="O75" s="40">
        <f t="shared" si="15"/>
        <v>0</v>
      </c>
      <c r="P75" s="62"/>
      <c r="Q75" s="40"/>
      <c r="R75" s="40">
        <f t="shared" si="17"/>
        <v>0</v>
      </c>
      <c r="S75" s="40">
        <f t="shared" si="18"/>
        <v>0</v>
      </c>
      <c r="T75" s="62"/>
      <c r="U75" s="40"/>
      <c r="V75" s="40">
        <f t="shared" si="20"/>
        <v>0</v>
      </c>
      <c r="W75" s="40">
        <f t="shared" si="21"/>
        <v>0</v>
      </c>
      <c r="X75" s="62"/>
      <c r="Y75" s="40"/>
      <c r="Z75" s="40"/>
      <c r="AA75" s="40"/>
      <c r="AB75" s="40"/>
      <c r="AC75" s="40">
        <f t="shared" si="71"/>
        <v>0</v>
      </c>
      <c r="AD75" s="40">
        <f t="shared" si="72"/>
        <v>0</v>
      </c>
      <c r="AE75" s="40">
        <f t="shared" si="73"/>
        <v>0</v>
      </c>
      <c r="AF75" s="62">
        <f t="shared" si="23"/>
        <v>0</v>
      </c>
      <c r="AG75" s="62">
        <f t="shared" si="24"/>
        <v>0</v>
      </c>
      <c r="AH75" s="62">
        <f t="shared" si="25"/>
        <v>0</v>
      </c>
      <c r="AI75" s="62">
        <f t="shared" si="26"/>
        <v>0</v>
      </c>
      <c r="AJ75" s="62">
        <f t="shared" si="27"/>
        <v>0</v>
      </c>
      <c r="AK75" s="75">
        <f t="shared" si="28"/>
        <v>0</v>
      </c>
      <c r="AL75" s="40"/>
      <c r="AM75" s="40"/>
      <c r="AN75" s="44"/>
      <c r="AO75" s="47"/>
      <c r="AP75" s="3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</row>
    <row r="76" spans="1:88" s="27" customFormat="1" ht="26.25" customHeight="1" x14ac:dyDescent="0.15">
      <c r="A76" s="25">
        <v>4216</v>
      </c>
      <c r="B76" s="11" t="s">
        <v>110</v>
      </c>
      <c r="C76" s="19" t="s">
        <v>52</v>
      </c>
      <c r="D76" s="40"/>
      <c r="E76" s="40"/>
      <c r="F76" s="40"/>
      <c r="G76" s="40"/>
      <c r="H76" s="62"/>
      <c r="I76" s="40"/>
      <c r="J76" s="40"/>
      <c r="K76" s="40"/>
      <c r="L76" s="40"/>
      <c r="M76" s="40"/>
      <c r="N76" s="40">
        <f t="shared" si="14"/>
        <v>0</v>
      </c>
      <c r="O76" s="40">
        <f t="shared" si="15"/>
        <v>0</v>
      </c>
      <c r="P76" s="62"/>
      <c r="Q76" s="40"/>
      <c r="R76" s="40">
        <f t="shared" si="17"/>
        <v>0</v>
      </c>
      <c r="S76" s="40">
        <f t="shared" si="18"/>
        <v>0</v>
      </c>
      <c r="T76" s="62"/>
      <c r="U76" s="40"/>
      <c r="V76" s="40">
        <f t="shared" si="20"/>
        <v>0</v>
      </c>
      <c r="W76" s="40">
        <f t="shared" si="21"/>
        <v>0</v>
      </c>
      <c r="X76" s="62"/>
      <c r="Y76" s="40"/>
      <c r="Z76" s="40"/>
      <c r="AA76" s="40"/>
      <c r="AB76" s="40"/>
      <c r="AC76" s="40">
        <f t="shared" si="71"/>
        <v>0</v>
      </c>
      <c r="AD76" s="40">
        <f t="shared" si="72"/>
        <v>0</v>
      </c>
      <c r="AE76" s="40">
        <f t="shared" si="73"/>
        <v>0</v>
      </c>
      <c r="AF76" s="62">
        <f t="shared" si="23"/>
        <v>0</v>
      </c>
      <c r="AG76" s="62">
        <f t="shared" si="24"/>
        <v>0</v>
      </c>
      <c r="AH76" s="62">
        <f t="shared" si="25"/>
        <v>0</v>
      </c>
      <c r="AI76" s="62">
        <f t="shared" si="26"/>
        <v>0</v>
      </c>
      <c r="AJ76" s="62">
        <f t="shared" si="27"/>
        <v>0</v>
      </c>
      <c r="AK76" s="75">
        <f t="shared" si="28"/>
        <v>0</v>
      </c>
      <c r="AL76" s="40"/>
      <c r="AM76" s="40"/>
      <c r="AN76" s="44"/>
      <c r="AO76" s="47"/>
      <c r="AP76" s="3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</row>
    <row r="77" spans="1:88" s="27" customFormat="1" ht="23.25" customHeight="1" x14ac:dyDescent="0.15">
      <c r="A77" s="25"/>
      <c r="B77" s="11" t="s">
        <v>111</v>
      </c>
      <c r="C77" s="19" t="s">
        <v>52</v>
      </c>
      <c r="D77" s="40"/>
      <c r="E77" s="40"/>
      <c r="F77" s="40"/>
      <c r="G77" s="40"/>
      <c r="H77" s="62"/>
      <c r="I77" s="40"/>
      <c r="J77" s="40"/>
      <c r="K77" s="40"/>
      <c r="L77" s="40"/>
      <c r="M77" s="40"/>
      <c r="N77" s="40">
        <f t="shared" si="14"/>
        <v>0</v>
      </c>
      <c r="O77" s="40">
        <f t="shared" si="15"/>
        <v>0</v>
      </c>
      <c r="P77" s="62"/>
      <c r="Q77" s="40"/>
      <c r="R77" s="40">
        <f t="shared" si="17"/>
        <v>0</v>
      </c>
      <c r="S77" s="40">
        <f t="shared" si="18"/>
        <v>0</v>
      </c>
      <c r="T77" s="62"/>
      <c r="U77" s="40"/>
      <c r="V77" s="40">
        <f t="shared" si="20"/>
        <v>0</v>
      </c>
      <c r="W77" s="40">
        <f t="shared" si="21"/>
        <v>0</v>
      </c>
      <c r="X77" s="62"/>
      <c r="Y77" s="40"/>
      <c r="Z77" s="40"/>
      <c r="AA77" s="40"/>
      <c r="AB77" s="40"/>
      <c r="AC77" s="40">
        <f t="shared" si="71"/>
        <v>0</v>
      </c>
      <c r="AD77" s="40">
        <f t="shared" si="72"/>
        <v>0</v>
      </c>
      <c r="AE77" s="40">
        <f t="shared" si="73"/>
        <v>0</v>
      </c>
      <c r="AF77" s="62">
        <f t="shared" si="23"/>
        <v>0</v>
      </c>
      <c r="AG77" s="62">
        <f t="shared" si="24"/>
        <v>0</v>
      </c>
      <c r="AH77" s="62">
        <f t="shared" si="25"/>
        <v>0</v>
      </c>
      <c r="AI77" s="62">
        <f t="shared" si="26"/>
        <v>0</v>
      </c>
      <c r="AJ77" s="62">
        <f t="shared" si="27"/>
        <v>0</v>
      </c>
      <c r="AK77" s="75">
        <f t="shared" si="28"/>
        <v>0</v>
      </c>
      <c r="AL77" s="40"/>
      <c r="AM77" s="40"/>
      <c r="AN77" s="44"/>
      <c r="AO77" s="47"/>
      <c r="AP77" s="3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</row>
    <row r="78" spans="1:88" s="27" customFormat="1" ht="23.25" customHeight="1" x14ac:dyDescent="0.15">
      <c r="A78" s="25"/>
      <c r="B78" s="11" t="s">
        <v>112</v>
      </c>
      <c r="C78" s="19" t="s">
        <v>76</v>
      </c>
      <c r="D78" s="40"/>
      <c r="E78" s="40"/>
      <c r="F78" s="40"/>
      <c r="G78" s="40"/>
      <c r="H78" s="62"/>
      <c r="I78" s="40"/>
      <c r="J78" s="40"/>
      <c r="K78" s="40"/>
      <c r="L78" s="40"/>
      <c r="M78" s="40"/>
      <c r="N78" s="40">
        <f t="shared" si="14"/>
        <v>0</v>
      </c>
      <c r="O78" s="40">
        <f t="shared" si="15"/>
        <v>0</v>
      </c>
      <c r="P78" s="62"/>
      <c r="Q78" s="40"/>
      <c r="R78" s="40">
        <f t="shared" si="17"/>
        <v>0</v>
      </c>
      <c r="S78" s="40">
        <f t="shared" si="18"/>
        <v>0</v>
      </c>
      <c r="T78" s="62"/>
      <c r="U78" s="40"/>
      <c r="V78" s="40">
        <f t="shared" si="20"/>
        <v>0</v>
      </c>
      <c r="W78" s="40">
        <f t="shared" si="21"/>
        <v>0</v>
      </c>
      <c r="X78" s="62"/>
      <c r="Y78" s="40"/>
      <c r="Z78" s="40"/>
      <c r="AA78" s="40"/>
      <c r="AB78" s="40"/>
      <c r="AC78" s="40">
        <f t="shared" si="71"/>
        <v>0</v>
      </c>
      <c r="AD78" s="40">
        <f t="shared" si="72"/>
        <v>0</v>
      </c>
      <c r="AE78" s="40">
        <f t="shared" si="73"/>
        <v>0</v>
      </c>
      <c r="AF78" s="62">
        <f t="shared" si="23"/>
        <v>0</v>
      </c>
      <c r="AG78" s="62">
        <f t="shared" si="24"/>
        <v>0</v>
      </c>
      <c r="AH78" s="62">
        <f t="shared" si="25"/>
        <v>0</v>
      </c>
      <c r="AI78" s="62">
        <f t="shared" si="26"/>
        <v>0</v>
      </c>
      <c r="AJ78" s="62">
        <f t="shared" si="27"/>
        <v>0</v>
      </c>
      <c r="AK78" s="75">
        <f t="shared" si="28"/>
        <v>0</v>
      </c>
      <c r="AL78" s="40"/>
      <c r="AM78" s="40"/>
      <c r="AN78" s="44"/>
      <c r="AO78" s="47"/>
      <c r="AP78" s="3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</row>
    <row r="79" spans="1:88" s="27" customFormat="1" ht="22.5" customHeight="1" x14ac:dyDescent="0.15">
      <c r="A79" s="25">
        <v>4217</v>
      </c>
      <c r="B79" s="11" t="s">
        <v>113</v>
      </c>
      <c r="C79" s="19" t="s">
        <v>52</v>
      </c>
      <c r="D79" s="40"/>
      <c r="E79" s="40"/>
      <c r="F79" s="40"/>
      <c r="G79" s="40"/>
      <c r="H79" s="62"/>
      <c r="I79" s="40"/>
      <c r="J79" s="40"/>
      <c r="K79" s="40"/>
      <c r="L79" s="40"/>
      <c r="M79" s="40"/>
      <c r="N79" s="40">
        <f t="shared" si="14"/>
        <v>0</v>
      </c>
      <c r="O79" s="40">
        <f t="shared" si="15"/>
        <v>0</v>
      </c>
      <c r="P79" s="62"/>
      <c r="Q79" s="40"/>
      <c r="R79" s="40">
        <f t="shared" si="17"/>
        <v>0</v>
      </c>
      <c r="S79" s="40">
        <f t="shared" si="18"/>
        <v>0</v>
      </c>
      <c r="T79" s="62"/>
      <c r="U79" s="40"/>
      <c r="V79" s="40">
        <f t="shared" si="20"/>
        <v>0</v>
      </c>
      <c r="W79" s="40">
        <f t="shared" si="21"/>
        <v>0</v>
      </c>
      <c r="X79" s="62"/>
      <c r="Y79" s="40"/>
      <c r="Z79" s="40"/>
      <c r="AA79" s="40"/>
      <c r="AB79" s="40"/>
      <c r="AC79" s="40">
        <f t="shared" si="71"/>
        <v>0</v>
      </c>
      <c r="AD79" s="40">
        <f t="shared" si="72"/>
        <v>0</v>
      </c>
      <c r="AE79" s="40">
        <f t="shared" si="73"/>
        <v>0</v>
      </c>
      <c r="AF79" s="62">
        <f t="shared" si="23"/>
        <v>0</v>
      </c>
      <c r="AG79" s="62">
        <f t="shared" si="24"/>
        <v>0</v>
      </c>
      <c r="AH79" s="62">
        <f t="shared" si="25"/>
        <v>0</v>
      </c>
      <c r="AI79" s="62">
        <f t="shared" si="26"/>
        <v>0</v>
      </c>
      <c r="AJ79" s="62">
        <f t="shared" si="27"/>
        <v>0</v>
      </c>
      <c r="AK79" s="75">
        <f t="shared" si="28"/>
        <v>0</v>
      </c>
      <c r="AL79" s="40"/>
      <c r="AM79" s="40"/>
      <c r="AN79" s="44"/>
      <c r="AO79" s="47"/>
      <c r="AP79" s="3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</row>
    <row r="80" spans="1:88" s="27" customFormat="1" ht="27.75" customHeight="1" x14ac:dyDescent="0.15">
      <c r="A80" s="25">
        <v>0</v>
      </c>
      <c r="B80" s="11" t="s">
        <v>114</v>
      </c>
      <c r="C80" s="19" t="s">
        <v>52</v>
      </c>
      <c r="D80" s="40">
        <f t="shared" ref="D80:AM80" si="74">+D81+D84+D87</f>
        <v>0</v>
      </c>
      <c r="E80" s="40">
        <f t="shared" si="74"/>
        <v>0</v>
      </c>
      <c r="F80" s="40">
        <f t="shared" si="74"/>
        <v>0</v>
      </c>
      <c r="G80" s="40">
        <f t="shared" si="74"/>
        <v>0</v>
      </c>
      <c r="H80" s="62">
        <f t="shared" si="74"/>
        <v>0</v>
      </c>
      <c r="I80" s="40">
        <f t="shared" si="74"/>
        <v>0</v>
      </c>
      <c r="J80" s="40">
        <f t="shared" si="74"/>
        <v>0</v>
      </c>
      <c r="K80" s="40">
        <f t="shared" si="74"/>
        <v>0</v>
      </c>
      <c r="L80" s="40">
        <f>+L81+L84+L87</f>
        <v>0</v>
      </c>
      <c r="M80" s="40">
        <f t="shared" si="74"/>
        <v>0</v>
      </c>
      <c r="N80" s="40">
        <f t="shared" si="14"/>
        <v>0</v>
      </c>
      <c r="O80" s="40">
        <f t="shared" si="15"/>
        <v>0</v>
      </c>
      <c r="P80" s="62">
        <f t="shared" ref="P80" si="75">+P81+P84+P87</f>
        <v>0</v>
      </c>
      <c r="Q80" s="40">
        <f t="shared" si="74"/>
        <v>0</v>
      </c>
      <c r="R80" s="40">
        <f t="shared" si="17"/>
        <v>0</v>
      </c>
      <c r="S80" s="40">
        <f t="shared" si="18"/>
        <v>0</v>
      </c>
      <c r="T80" s="62">
        <f t="shared" ref="T80" si="76">+T81+T84+T87</f>
        <v>0</v>
      </c>
      <c r="U80" s="40">
        <f t="shared" si="74"/>
        <v>0</v>
      </c>
      <c r="V80" s="40">
        <f t="shared" si="20"/>
        <v>0</v>
      </c>
      <c r="W80" s="40">
        <f t="shared" si="21"/>
        <v>0</v>
      </c>
      <c r="X80" s="62">
        <f t="shared" ref="X80" si="77">+X81+X84+X87</f>
        <v>0</v>
      </c>
      <c r="Y80" s="40">
        <f t="shared" si="74"/>
        <v>0</v>
      </c>
      <c r="Z80" s="40">
        <f t="shared" si="74"/>
        <v>0</v>
      </c>
      <c r="AA80" s="40">
        <f t="shared" si="74"/>
        <v>0</v>
      </c>
      <c r="AB80" s="40">
        <f t="shared" si="74"/>
        <v>0</v>
      </c>
      <c r="AC80" s="40">
        <f t="shared" si="71"/>
        <v>0</v>
      </c>
      <c r="AD80" s="40">
        <f t="shared" si="72"/>
        <v>0</v>
      </c>
      <c r="AE80" s="40">
        <f t="shared" si="73"/>
        <v>0</v>
      </c>
      <c r="AF80" s="62">
        <f t="shared" si="23"/>
        <v>0</v>
      </c>
      <c r="AG80" s="62">
        <f t="shared" si="24"/>
        <v>0</v>
      </c>
      <c r="AH80" s="62">
        <f t="shared" si="25"/>
        <v>0</v>
      </c>
      <c r="AI80" s="62">
        <f t="shared" si="26"/>
        <v>0</v>
      </c>
      <c r="AJ80" s="62">
        <f t="shared" si="27"/>
        <v>0</v>
      </c>
      <c r="AK80" s="75">
        <f t="shared" si="28"/>
        <v>0</v>
      </c>
      <c r="AL80" s="40">
        <f t="shared" si="74"/>
        <v>0</v>
      </c>
      <c r="AM80" s="40">
        <f t="shared" si="74"/>
        <v>0</v>
      </c>
      <c r="AN80" s="44">
        <f>+AN81+AN84+AN87</f>
        <v>0</v>
      </c>
      <c r="AO80" s="47"/>
      <c r="AP80" s="3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</row>
    <row r="81" spans="1:88" s="27" customFormat="1" ht="25.5" customHeight="1" x14ac:dyDescent="0.15">
      <c r="A81" s="25">
        <v>4221</v>
      </c>
      <c r="B81" s="11" t="s">
        <v>115</v>
      </c>
      <c r="C81" s="19" t="s">
        <v>52</v>
      </c>
      <c r="D81" s="40"/>
      <c r="E81" s="40"/>
      <c r="F81" s="40"/>
      <c r="G81" s="40"/>
      <c r="H81" s="62"/>
      <c r="I81" s="40"/>
      <c r="J81" s="40"/>
      <c r="K81" s="40"/>
      <c r="L81" s="40"/>
      <c r="M81" s="40"/>
      <c r="N81" s="40">
        <f t="shared" si="14"/>
        <v>0</v>
      </c>
      <c r="O81" s="40">
        <f t="shared" si="15"/>
        <v>0</v>
      </c>
      <c r="P81" s="62"/>
      <c r="Q81" s="40"/>
      <c r="R81" s="40">
        <f t="shared" si="17"/>
        <v>0</v>
      </c>
      <c r="S81" s="40">
        <f t="shared" si="18"/>
        <v>0</v>
      </c>
      <c r="T81" s="62"/>
      <c r="U81" s="40"/>
      <c r="V81" s="40">
        <f t="shared" si="20"/>
        <v>0</v>
      </c>
      <c r="W81" s="40">
        <f t="shared" si="21"/>
        <v>0</v>
      </c>
      <c r="X81" s="62"/>
      <c r="Y81" s="40"/>
      <c r="Z81" s="40"/>
      <c r="AA81" s="40"/>
      <c r="AB81" s="40"/>
      <c r="AC81" s="40">
        <f t="shared" si="71"/>
        <v>0</v>
      </c>
      <c r="AD81" s="40">
        <f t="shared" si="72"/>
        <v>0</v>
      </c>
      <c r="AE81" s="40">
        <f t="shared" si="73"/>
        <v>0</v>
      </c>
      <c r="AF81" s="62">
        <f t="shared" si="23"/>
        <v>0</v>
      </c>
      <c r="AG81" s="62">
        <f t="shared" si="24"/>
        <v>0</v>
      </c>
      <c r="AH81" s="62">
        <f t="shared" si="25"/>
        <v>0</v>
      </c>
      <c r="AI81" s="62">
        <f t="shared" si="26"/>
        <v>0</v>
      </c>
      <c r="AJ81" s="62">
        <f t="shared" si="27"/>
        <v>0</v>
      </c>
      <c r="AK81" s="75">
        <f t="shared" si="28"/>
        <v>0</v>
      </c>
      <c r="AL81" s="40"/>
      <c r="AM81" s="40"/>
      <c r="AN81" s="44"/>
      <c r="AO81" s="47"/>
      <c r="AP81" s="3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</row>
    <row r="82" spans="1:88" s="27" customFormat="1" ht="18.75" customHeight="1" x14ac:dyDescent="0.15">
      <c r="A82" s="25"/>
      <c r="B82" s="19" t="s">
        <v>116</v>
      </c>
      <c r="C82" s="19" t="s">
        <v>76</v>
      </c>
      <c r="D82" s="40"/>
      <c r="E82" s="40"/>
      <c r="F82" s="40"/>
      <c r="G82" s="40"/>
      <c r="H82" s="62"/>
      <c r="I82" s="40"/>
      <c r="J82" s="40"/>
      <c r="K82" s="40"/>
      <c r="L82" s="40"/>
      <c r="M82" s="40"/>
      <c r="N82" s="40">
        <f t="shared" si="14"/>
        <v>0</v>
      </c>
      <c r="O82" s="40">
        <f t="shared" si="15"/>
        <v>0</v>
      </c>
      <c r="P82" s="62"/>
      <c r="Q82" s="40"/>
      <c r="R82" s="40">
        <f t="shared" si="17"/>
        <v>0</v>
      </c>
      <c r="S82" s="40">
        <f t="shared" si="18"/>
        <v>0</v>
      </c>
      <c r="T82" s="62"/>
      <c r="U82" s="40"/>
      <c r="V82" s="40">
        <f t="shared" si="20"/>
        <v>0</v>
      </c>
      <c r="W82" s="40">
        <f t="shared" si="21"/>
        <v>0</v>
      </c>
      <c r="X82" s="62"/>
      <c r="Y82" s="40"/>
      <c r="Z82" s="40"/>
      <c r="AA82" s="40"/>
      <c r="AB82" s="40"/>
      <c r="AC82" s="40">
        <f t="shared" si="71"/>
        <v>0</v>
      </c>
      <c r="AD82" s="40">
        <f t="shared" si="72"/>
        <v>0</v>
      </c>
      <c r="AE82" s="40">
        <f t="shared" si="73"/>
        <v>0</v>
      </c>
      <c r="AF82" s="62">
        <f t="shared" si="23"/>
        <v>0</v>
      </c>
      <c r="AG82" s="62">
        <f t="shared" si="24"/>
        <v>0</v>
      </c>
      <c r="AH82" s="62">
        <f t="shared" si="25"/>
        <v>0</v>
      </c>
      <c r="AI82" s="62">
        <f t="shared" si="26"/>
        <v>0</v>
      </c>
      <c r="AJ82" s="62">
        <f t="shared" si="27"/>
        <v>0</v>
      </c>
      <c r="AK82" s="75">
        <f t="shared" si="28"/>
        <v>0</v>
      </c>
      <c r="AL82" s="40"/>
      <c r="AM82" s="40"/>
      <c r="AN82" s="44"/>
      <c r="AO82" s="47"/>
      <c r="AP82" s="3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</row>
    <row r="83" spans="1:88" s="27" customFormat="1" ht="17.25" customHeight="1" x14ac:dyDescent="0.15">
      <c r="A83" s="25"/>
      <c r="B83" s="19" t="s">
        <v>117</v>
      </c>
      <c r="C83" s="19" t="s">
        <v>52</v>
      </c>
      <c r="D83" s="40"/>
      <c r="E83" s="40"/>
      <c r="F83" s="40"/>
      <c r="G83" s="40"/>
      <c r="H83" s="62"/>
      <c r="I83" s="40"/>
      <c r="J83" s="40"/>
      <c r="K83" s="40"/>
      <c r="L83" s="40"/>
      <c r="M83" s="40"/>
      <c r="N83" s="40">
        <f t="shared" si="14"/>
        <v>0</v>
      </c>
      <c r="O83" s="40">
        <f t="shared" si="15"/>
        <v>0</v>
      </c>
      <c r="P83" s="62"/>
      <c r="Q83" s="40"/>
      <c r="R83" s="40">
        <f t="shared" si="17"/>
        <v>0</v>
      </c>
      <c r="S83" s="40">
        <f t="shared" si="18"/>
        <v>0</v>
      </c>
      <c r="T83" s="62"/>
      <c r="U83" s="40"/>
      <c r="V83" s="40">
        <f t="shared" si="20"/>
        <v>0</v>
      </c>
      <c r="W83" s="40">
        <f t="shared" si="21"/>
        <v>0</v>
      </c>
      <c r="X83" s="62"/>
      <c r="Y83" s="40"/>
      <c r="Z83" s="40"/>
      <c r="AA83" s="40"/>
      <c r="AB83" s="40"/>
      <c r="AC83" s="40">
        <f t="shared" si="71"/>
        <v>0</v>
      </c>
      <c r="AD83" s="40">
        <f t="shared" si="72"/>
        <v>0</v>
      </c>
      <c r="AE83" s="40">
        <f t="shared" si="73"/>
        <v>0</v>
      </c>
      <c r="AF83" s="62">
        <f t="shared" si="23"/>
        <v>0</v>
      </c>
      <c r="AG83" s="62">
        <f t="shared" si="24"/>
        <v>0</v>
      </c>
      <c r="AH83" s="62">
        <f t="shared" si="25"/>
        <v>0</v>
      </c>
      <c r="AI83" s="62">
        <f t="shared" si="26"/>
        <v>0</v>
      </c>
      <c r="AJ83" s="62">
        <f t="shared" si="27"/>
        <v>0</v>
      </c>
      <c r="AK83" s="75">
        <f t="shared" si="28"/>
        <v>0</v>
      </c>
      <c r="AL83" s="40"/>
      <c r="AM83" s="40"/>
      <c r="AN83" s="44"/>
      <c r="AO83" s="47"/>
      <c r="AP83" s="3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</row>
    <row r="84" spans="1:88" s="27" customFormat="1" ht="29.25" customHeight="1" x14ac:dyDescent="0.15">
      <c r="A84" s="25">
        <v>4222</v>
      </c>
      <c r="B84" s="11" t="s">
        <v>118</v>
      </c>
      <c r="C84" s="19" t="s">
        <v>52</v>
      </c>
      <c r="D84" s="40"/>
      <c r="E84" s="40"/>
      <c r="F84" s="40"/>
      <c r="G84" s="40"/>
      <c r="H84" s="62"/>
      <c r="I84" s="40"/>
      <c r="J84" s="40"/>
      <c r="K84" s="40"/>
      <c r="L84" s="40"/>
      <c r="M84" s="40"/>
      <c r="N84" s="40">
        <f t="shared" si="14"/>
        <v>0</v>
      </c>
      <c r="O84" s="40">
        <f t="shared" si="15"/>
        <v>0</v>
      </c>
      <c r="P84" s="62"/>
      <c r="Q84" s="40"/>
      <c r="R84" s="40">
        <f t="shared" si="17"/>
        <v>0</v>
      </c>
      <c r="S84" s="40">
        <f t="shared" si="18"/>
        <v>0</v>
      </c>
      <c r="T84" s="62"/>
      <c r="U84" s="40"/>
      <c r="V84" s="40">
        <f t="shared" si="20"/>
        <v>0</v>
      </c>
      <c r="W84" s="40">
        <f t="shared" si="21"/>
        <v>0</v>
      </c>
      <c r="X84" s="62"/>
      <c r="Y84" s="40"/>
      <c r="Z84" s="40"/>
      <c r="AA84" s="40"/>
      <c r="AB84" s="40"/>
      <c r="AC84" s="40">
        <f t="shared" si="71"/>
        <v>0</v>
      </c>
      <c r="AD84" s="40">
        <f t="shared" si="72"/>
        <v>0</v>
      </c>
      <c r="AE84" s="40">
        <f t="shared" si="73"/>
        <v>0</v>
      </c>
      <c r="AF84" s="62">
        <f t="shared" si="23"/>
        <v>0</v>
      </c>
      <c r="AG84" s="62">
        <f t="shared" si="24"/>
        <v>0</v>
      </c>
      <c r="AH84" s="62">
        <f t="shared" si="25"/>
        <v>0</v>
      </c>
      <c r="AI84" s="62">
        <f t="shared" si="26"/>
        <v>0</v>
      </c>
      <c r="AJ84" s="62">
        <f t="shared" si="27"/>
        <v>0</v>
      </c>
      <c r="AK84" s="75">
        <f t="shared" si="28"/>
        <v>0</v>
      </c>
      <c r="AL84" s="40"/>
      <c r="AM84" s="40"/>
      <c r="AN84" s="44"/>
      <c r="AO84" s="47"/>
      <c r="AP84" s="3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</row>
    <row r="85" spans="1:88" s="27" customFormat="1" ht="15" customHeight="1" x14ac:dyDescent="0.15">
      <c r="A85" s="25"/>
      <c r="B85" s="19" t="s">
        <v>116</v>
      </c>
      <c r="C85" s="19" t="s">
        <v>76</v>
      </c>
      <c r="D85" s="40"/>
      <c r="E85" s="40"/>
      <c r="F85" s="40"/>
      <c r="G85" s="40"/>
      <c r="H85" s="62"/>
      <c r="I85" s="40"/>
      <c r="J85" s="40"/>
      <c r="K85" s="40"/>
      <c r="L85" s="40"/>
      <c r="M85" s="40"/>
      <c r="N85" s="40">
        <f t="shared" ref="N85:N148" si="78">P85*0.5</f>
        <v>0</v>
      </c>
      <c r="O85" s="40">
        <f t="shared" ref="O85:O148" si="79">P85-N85</f>
        <v>0</v>
      </c>
      <c r="P85" s="62"/>
      <c r="Q85" s="40"/>
      <c r="R85" s="40">
        <f t="shared" ref="R85:R148" si="80">T85*0.5</f>
        <v>0</v>
      </c>
      <c r="S85" s="40">
        <f t="shared" ref="S85:S148" si="81">T85-R85</f>
        <v>0</v>
      </c>
      <c r="T85" s="62"/>
      <c r="U85" s="40"/>
      <c r="V85" s="40">
        <f t="shared" ref="V85:V148" si="82">X85*0.5</f>
        <v>0</v>
      </c>
      <c r="W85" s="40">
        <f t="shared" ref="W85:W148" si="83">X85-V85</f>
        <v>0</v>
      </c>
      <c r="X85" s="62"/>
      <c r="Y85" s="40"/>
      <c r="Z85" s="40"/>
      <c r="AA85" s="40"/>
      <c r="AB85" s="40"/>
      <c r="AC85" s="40">
        <f t="shared" si="71"/>
        <v>0</v>
      </c>
      <c r="AD85" s="40">
        <f t="shared" si="72"/>
        <v>0</v>
      </c>
      <c r="AE85" s="40">
        <f t="shared" si="73"/>
        <v>0</v>
      </c>
      <c r="AF85" s="62">
        <f t="shared" ref="AF85:AF148" si="84">AE85*0.25</f>
        <v>0</v>
      </c>
      <c r="AG85" s="62">
        <f t="shared" ref="AG85:AG148" si="85">AH85-AF85</f>
        <v>0</v>
      </c>
      <c r="AH85" s="62">
        <f t="shared" ref="AH85:AH148" si="86">AC85</f>
        <v>0</v>
      </c>
      <c r="AI85" s="62">
        <f t="shared" ref="AI85:AI148" si="87">AE85-AJ85</f>
        <v>0</v>
      </c>
      <c r="AJ85" s="62">
        <f t="shared" ref="AJ85:AJ148" si="88">AE85*0.25</f>
        <v>0</v>
      </c>
      <c r="AK85" s="75">
        <f t="shared" ref="AK85:AK148" si="89">AJ85+AI85</f>
        <v>0</v>
      </c>
      <c r="AL85" s="40"/>
      <c r="AM85" s="40"/>
      <c r="AN85" s="44"/>
      <c r="AO85" s="47"/>
      <c r="AP85" s="3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</row>
    <row r="86" spans="1:88" s="27" customFormat="1" ht="17.25" customHeight="1" x14ac:dyDescent="0.15">
      <c r="A86" s="25"/>
      <c r="B86" s="19" t="s">
        <v>117</v>
      </c>
      <c r="C86" s="19" t="s">
        <v>52</v>
      </c>
      <c r="D86" s="40"/>
      <c r="E86" s="40"/>
      <c r="F86" s="40"/>
      <c r="G86" s="40"/>
      <c r="H86" s="62"/>
      <c r="I86" s="40"/>
      <c r="J86" s="40"/>
      <c r="K86" s="40"/>
      <c r="L86" s="40"/>
      <c r="M86" s="40"/>
      <c r="N86" s="40">
        <f t="shared" si="78"/>
        <v>0</v>
      </c>
      <c r="O86" s="40">
        <f t="shared" si="79"/>
        <v>0</v>
      </c>
      <c r="P86" s="62"/>
      <c r="Q86" s="40"/>
      <c r="R86" s="40">
        <f t="shared" si="80"/>
        <v>0</v>
      </c>
      <c r="S86" s="40">
        <f t="shared" si="81"/>
        <v>0</v>
      </c>
      <c r="T86" s="62"/>
      <c r="U86" s="40"/>
      <c r="V86" s="40">
        <f t="shared" si="82"/>
        <v>0</v>
      </c>
      <c r="W86" s="40">
        <f t="shared" si="83"/>
        <v>0</v>
      </c>
      <c r="X86" s="62"/>
      <c r="Y86" s="40"/>
      <c r="Z86" s="40"/>
      <c r="AA86" s="40"/>
      <c r="AB86" s="40"/>
      <c r="AC86" s="40">
        <f t="shared" si="71"/>
        <v>0</v>
      </c>
      <c r="AD86" s="40">
        <f t="shared" si="72"/>
        <v>0</v>
      </c>
      <c r="AE86" s="40">
        <f t="shared" si="73"/>
        <v>0</v>
      </c>
      <c r="AF86" s="62">
        <f t="shared" si="84"/>
        <v>0</v>
      </c>
      <c r="AG86" s="62">
        <f t="shared" si="85"/>
        <v>0</v>
      </c>
      <c r="AH86" s="62">
        <f t="shared" si="86"/>
        <v>0</v>
      </c>
      <c r="AI86" s="62">
        <f t="shared" si="87"/>
        <v>0</v>
      </c>
      <c r="AJ86" s="62">
        <f t="shared" si="88"/>
        <v>0</v>
      </c>
      <c r="AK86" s="75">
        <f t="shared" si="89"/>
        <v>0</v>
      </c>
      <c r="AL86" s="40"/>
      <c r="AM86" s="40"/>
      <c r="AN86" s="44"/>
      <c r="AO86" s="47"/>
      <c r="AP86" s="3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</row>
    <row r="87" spans="1:88" s="27" customFormat="1" ht="19.5" customHeight="1" x14ac:dyDescent="0.15">
      <c r="A87" s="25">
        <v>4229</v>
      </c>
      <c r="B87" s="11" t="s">
        <v>119</v>
      </c>
      <c r="C87" s="19" t="s">
        <v>52</v>
      </c>
      <c r="D87" s="40"/>
      <c r="E87" s="40"/>
      <c r="F87" s="40"/>
      <c r="G87" s="40"/>
      <c r="H87" s="62"/>
      <c r="I87" s="40"/>
      <c r="J87" s="40"/>
      <c r="K87" s="40"/>
      <c r="L87" s="40"/>
      <c r="M87" s="40"/>
      <c r="N87" s="40">
        <f t="shared" si="78"/>
        <v>0</v>
      </c>
      <c r="O87" s="40">
        <f t="shared" si="79"/>
        <v>0</v>
      </c>
      <c r="P87" s="62"/>
      <c r="Q87" s="40"/>
      <c r="R87" s="40">
        <f t="shared" si="80"/>
        <v>0</v>
      </c>
      <c r="S87" s="40">
        <f t="shared" si="81"/>
        <v>0</v>
      </c>
      <c r="T87" s="62"/>
      <c r="U87" s="40"/>
      <c r="V87" s="40">
        <f t="shared" si="82"/>
        <v>0</v>
      </c>
      <c r="W87" s="40">
        <f t="shared" si="83"/>
        <v>0</v>
      </c>
      <c r="X87" s="62"/>
      <c r="Y87" s="40"/>
      <c r="Z87" s="40"/>
      <c r="AA87" s="40"/>
      <c r="AB87" s="40"/>
      <c r="AC87" s="40">
        <f t="shared" si="71"/>
        <v>0</v>
      </c>
      <c r="AD87" s="40">
        <f t="shared" si="72"/>
        <v>0</v>
      </c>
      <c r="AE87" s="40">
        <f t="shared" si="73"/>
        <v>0</v>
      </c>
      <c r="AF87" s="62">
        <f t="shared" si="84"/>
        <v>0</v>
      </c>
      <c r="AG87" s="62">
        <f t="shared" si="85"/>
        <v>0</v>
      </c>
      <c r="AH87" s="62">
        <f t="shared" si="86"/>
        <v>0</v>
      </c>
      <c r="AI87" s="62">
        <f t="shared" si="87"/>
        <v>0</v>
      </c>
      <c r="AJ87" s="62">
        <f t="shared" si="88"/>
        <v>0</v>
      </c>
      <c r="AK87" s="75">
        <f t="shared" si="89"/>
        <v>0</v>
      </c>
      <c r="AL87" s="40"/>
      <c r="AM87" s="40"/>
      <c r="AN87" s="44"/>
      <c r="AO87" s="47"/>
      <c r="AP87" s="3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</row>
    <row r="88" spans="1:88" s="27" customFormat="1" ht="26.25" customHeight="1" x14ac:dyDescent="0.15">
      <c r="A88" s="25">
        <v>0</v>
      </c>
      <c r="B88" s="11" t="s">
        <v>120</v>
      </c>
      <c r="C88" s="19" t="s">
        <v>52</v>
      </c>
      <c r="D88" s="40">
        <f t="shared" ref="D88:AM88" si="90">+D89+D90+D92+D93+D94+D95+D96+D97</f>
        <v>0</v>
      </c>
      <c r="E88" s="40">
        <f t="shared" si="90"/>
        <v>0</v>
      </c>
      <c r="F88" s="40">
        <f t="shared" si="90"/>
        <v>0</v>
      </c>
      <c r="G88" s="40">
        <f t="shared" si="90"/>
        <v>0</v>
      </c>
      <c r="H88" s="62">
        <f t="shared" si="90"/>
        <v>0</v>
      </c>
      <c r="I88" s="40">
        <f t="shared" si="90"/>
        <v>0</v>
      </c>
      <c r="J88" s="40">
        <f t="shared" si="90"/>
        <v>0</v>
      </c>
      <c r="K88" s="40">
        <f t="shared" si="90"/>
        <v>0</v>
      </c>
      <c r="L88" s="40">
        <f>+L89+L90+L92+L93+L94+L95+L96+L97</f>
        <v>0</v>
      </c>
      <c r="M88" s="40">
        <f t="shared" si="90"/>
        <v>0</v>
      </c>
      <c r="N88" s="40">
        <f t="shared" si="78"/>
        <v>0</v>
      </c>
      <c r="O88" s="40">
        <f t="shared" si="79"/>
        <v>0</v>
      </c>
      <c r="P88" s="62">
        <f t="shared" ref="P88" si="91">+P89+P90+P92+P93+P94+P95+P96+P97</f>
        <v>0</v>
      </c>
      <c r="Q88" s="40">
        <f t="shared" si="90"/>
        <v>0</v>
      </c>
      <c r="R88" s="40">
        <f t="shared" si="80"/>
        <v>0</v>
      </c>
      <c r="S88" s="40">
        <f t="shared" si="81"/>
        <v>0</v>
      </c>
      <c r="T88" s="62">
        <f t="shared" ref="T88" si="92">+T89+T90+T92+T93+T94+T95+T96+T97</f>
        <v>0</v>
      </c>
      <c r="U88" s="40">
        <f t="shared" si="90"/>
        <v>0</v>
      </c>
      <c r="V88" s="40">
        <f t="shared" si="82"/>
        <v>0</v>
      </c>
      <c r="W88" s="40">
        <f t="shared" si="83"/>
        <v>0</v>
      </c>
      <c r="X88" s="62">
        <f t="shared" ref="X88" si="93">+X89+X90+X92+X93+X94+X95+X96+X97</f>
        <v>0</v>
      </c>
      <c r="Y88" s="40">
        <f t="shared" si="90"/>
        <v>0</v>
      </c>
      <c r="Z88" s="40">
        <f t="shared" si="90"/>
        <v>0</v>
      </c>
      <c r="AA88" s="40">
        <f t="shared" si="90"/>
        <v>0</v>
      </c>
      <c r="AB88" s="40">
        <f t="shared" si="90"/>
        <v>0</v>
      </c>
      <c r="AC88" s="40">
        <f t="shared" si="71"/>
        <v>0</v>
      </c>
      <c r="AD88" s="40">
        <f t="shared" si="72"/>
        <v>0</v>
      </c>
      <c r="AE88" s="40">
        <f t="shared" si="73"/>
        <v>0</v>
      </c>
      <c r="AF88" s="62">
        <f t="shared" si="84"/>
        <v>0</v>
      </c>
      <c r="AG88" s="62">
        <f t="shared" si="85"/>
        <v>0</v>
      </c>
      <c r="AH88" s="62">
        <f t="shared" si="86"/>
        <v>0</v>
      </c>
      <c r="AI88" s="62">
        <f t="shared" si="87"/>
        <v>0</v>
      </c>
      <c r="AJ88" s="62">
        <f t="shared" si="88"/>
        <v>0</v>
      </c>
      <c r="AK88" s="75">
        <f t="shared" si="89"/>
        <v>0</v>
      </c>
      <c r="AL88" s="40">
        <f t="shared" si="90"/>
        <v>0</v>
      </c>
      <c r="AM88" s="40">
        <f t="shared" si="90"/>
        <v>0</v>
      </c>
      <c r="AN88" s="44">
        <f>+AN89+AN90+AN92+AN93+AN94+AN95+AN96+AN97</f>
        <v>0</v>
      </c>
      <c r="AO88" s="47"/>
      <c r="AP88" s="3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</row>
    <row r="89" spans="1:88" s="27" customFormat="1" ht="26.25" customHeight="1" x14ac:dyDescent="0.15">
      <c r="A89" s="25">
        <v>4231</v>
      </c>
      <c r="B89" s="11" t="s">
        <v>121</v>
      </c>
      <c r="C89" s="19" t="s">
        <v>52</v>
      </c>
      <c r="D89" s="40"/>
      <c r="E89" s="40"/>
      <c r="F89" s="40"/>
      <c r="G89" s="40"/>
      <c r="H89" s="62"/>
      <c r="I89" s="40"/>
      <c r="J89" s="40"/>
      <c r="K89" s="40"/>
      <c r="L89" s="40"/>
      <c r="M89" s="40"/>
      <c r="N89" s="40">
        <f t="shared" si="78"/>
        <v>0</v>
      </c>
      <c r="O89" s="40">
        <f t="shared" si="79"/>
        <v>0</v>
      </c>
      <c r="P89" s="62"/>
      <c r="Q89" s="40"/>
      <c r="R89" s="40">
        <f t="shared" si="80"/>
        <v>0</v>
      </c>
      <c r="S89" s="40">
        <f t="shared" si="81"/>
        <v>0</v>
      </c>
      <c r="T89" s="62"/>
      <c r="U89" s="40"/>
      <c r="V89" s="40">
        <f t="shared" si="82"/>
        <v>0</v>
      </c>
      <c r="W89" s="40">
        <f t="shared" si="83"/>
        <v>0</v>
      </c>
      <c r="X89" s="62"/>
      <c r="Y89" s="40"/>
      <c r="Z89" s="40"/>
      <c r="AA89" s="40"/>
      <c r="AB89" s="40"/>
      <c r="AC89" s="40">
        <f t="shared" si="71"/>
        <v>0</v>
      </c>
      <c r="AD89" s="40">
        <f t="shared" si="72"/>
        <v>0</v>
      </c>
      <c r="AE89" s="40">
        <f t="shared" si="73"/>
        <v>0</v>
      </c>
      <c r="AF89" s="62">
        <f t="shared" si="84"/>
        <v>0</v>
      </c>
      <c r="AG89" s="62">
        <f t="shared" si="85"/>
        <v>0</v>
      </c>
      <c r="AH89" s="62">
        <f t="shared" si="86"/>
        <v>0</v>
      </c>
      <c r="AI89" s="62">
        <f t="shared" si="87"/>
        <v>0</v>
      </c>
      <c r="AJ89" s="62">
        <f t="shared" si="88"/>
        <v>0</v>
      </c>
      <c r="AK89" s="75">
        <f t="shared" si="89"/>
        <v>0</v>
      </c>
      <c r="AL89" s="40"/>
      <c r="AM89" s="40"/>
      <c r="AN89" s="44"/>
      <c r="AO89" s="47"/>
      <c r="AP89" s="3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</row>
    <row r="90" spans="1:88" s="27" customFormat="1" ht="22.5" customHeight="1" x14ac:dyDescent="0.15">
      <c r="A90" s="25">
        <v>4232</v>
      </c>
      <c r="B90" s="11" t="s">
        <v>122</v>
      </c>
      <c r="C90" s="19" t="s">
        <v>52</v>
      </c>
      <c r="D90" s="40"/>
      <c r="E90" s="40"/>
      <c r="F90" s="40"/>
      <c r="G90" s="40"/>
      <c r="H90" s="62"/>
      <c r="I90" s="40"/>
      <c r="J90" s="40"/>
      <c r="K90" s="40"/>
      <c r="L90" s="40"/>
      <c r="M90" s="40"/>
      <c r="N90" s="40">
        <f t="shared" si="78"/>
        <v>0</v>
      </c>
      <c r="O90" s="40">
        <f t="shared" si="79"/>
        <v>0</v>
      </c>
      <c r="P90" s="62"/>
      <c r="Q90" s="40"/>
      <c r="R90" s="40">
        <f t="shared" si="80"/>
        <v>0</v>
      </c>
      <c r="S90" s="40">
        <f t="shared" si="81"/>
        <v>0</v>
      </c>
      <c r="T90" s="62"/>
      <c r="U90" s="40"/>
      <c r="V90" s="40">
        <f t="shared" si="82"/>
        <v>0</v>
      </c>
      <c r="W90" s="40">
        <f t="shared" si="83"/>
        <v>0</v>
      </c>
      <c r="X90" s="62"/>
      <c r="Y90" s="40"/>
      <c r="Z90" s="40"/>
      <c r="AA90" s="40"/>
      <c r="AB90" s="40"/>
      <c r="AC90" s="40">
        <f t="shared" si="71"/>
        <v>0</v>
      </c>
      <c r="AD90" s="40">
        <f t="shared" si="72"/>
        <v>0</v>
      </c>
      <c r="AE90" s="40">
        <f t="shared" si="73"/>
        <v>0</v>
      </c>
      <c r="AF90" s="62">
        <f t="shared" si="84"/>
        <v>0</v>
      </c>
      <c r="AG90" s="62">
        <f t="shared" si="85"/>
        <v>0</v>
      </c>
      <c r="AH90" s="62">
        <f t="shared" si="86"/>
        <v>0</v>
      </c>
      <c r="AI90" s="62">
        <f t="shared" si="87"/>
        <v>0</v>
      </c>
      <c r="AJ90" s="62">
        <f t="shared" si="88"/>
        <v>0</v>
      </c>
      <c r="AK90" s="75">
        <f t="shared" si="89"/>
        <v>0</v>
      </c>
      <c r="AL90" s="40"/>
      <c r="AM90" s="40"/>
      <c r="AN90" s="44"/>
      <c r="AO90" s="47"/>
      <c r="AP90" s="3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</row>
    <row r="91" spans="1:88" s="27" customFormat="1" ht="22.5" customHeight="1" x14ac:dyDescent="0.15">
      <c r="A91" s="25"/>
      <c r="B91" s="11" t="s">
        <v>123</v>
      </c>
      <c r="C91" s="11" t="s">
        <v>124</v>
      </c>
      <c r="D91" s="40"/>
      <c r="E91" s="40"/>
      <c r="F91" s="40"/>
      <c r="G91" s="40"/>
      <c r="H91" s="62"/>
      <c r="I91" s="40"/>
      <c r="J91" s="40"/>
      <c r="K91" s="40"/>
      <c r="L91" s="40"/>
      <c r="M91" s="40"/>
      <c r="N91" s="40">
        <f t="shared" si="78"/>
        <v>0</v>
      </c>
      <c r="O91" s="40">
        <f t="shared" si="79"/>
        <v>0</v>
      </c>
      <c r="P91" s="62"/>
      <c r="Q91" s="40"/>
      <c r="R91" s="40">
        <f t="shared" si="80"/>
        <v>0</v>
      </c>
      <c r="S91" s="40">
        <f t="shared" si="81"/>
        <v>0</v>
      </c>
      <c r="T91" s="62"/>
      <c r="U91" s="40"/>
      <c r="V91" s="40">
        <f t="shared" si="82"/>
        <v>0</v>
      </c>
      <c r="W91" s="40">
        <f t="shared" si="83"/>
        <v>0</v>
      </c>
      <c r="X91" s="62"/>
      <c r="Y91" s="40"/>
      <c r="Z91" s="40"/>
      <c r="AA91" s="40"/>
      <c r="AB91" s="40"/>
      <c r="AC91" s="40">
        <f t="shared" si="71"/>
        <v>0</v>
      </c>
      <c r="AD91" s="40">
        <f t="shared" si="72"/>
        <v>0</v>
      </c>
      <c r="AE91" s="40">
        <f t="shared" si="73"/>
        <v>0</v>
      </c>
      <c r="AF91" s="62">
        <f t="shared" si="84"/>
        <v>0</v>
      </c>
      <c r="AG91" s="62">
        <f t="shared" si="85"/>
        <v>0</v>
      </c>
      <c r="AH91" s="62">
        <f t="shared" si="86"/>
        <v>0</v>
      </c>
      <c r="AI91" s="62">
        <f t="shared" si="87"/>
        <v>0</v>
      </c>
      <c r="AJ91" s="62">
        <f t="shared" si="88"/>
        <v>0</v>
      </c>
      <c r="AK91" s="75">
        <f t="shared" si="89"/>
        <v>0</v>
      </c>
      <c r="AL91" s="40"/>
      <c r="AM91" s="40"/>
      <c r="AN91" s="44"/>
      <c r="AO91" s="47"/>
      <c r="AP91" s="3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</row>
    <row r="92" spans="1:88" s="27" customFormat="1" ht="29.25" customHeight="1" x14ac:dyDescent="0.15">
      <c r="A92" s="25">
        <v>4233</v>
      </c>
      <c r="B92" s="11" t="s">
        <v>125</v>
      </c>
      <c r="C92" s="19" t="s">
        <v>52</v>
      </c>
      <c r="D92" s="40"/>
      <c r="E92" s="40"/>
      <c r="F92" s="40"/>
      <c r="G92" s="40"/>
      <c r="H92" s="62"/>
      <c r="I92" s="40"/>
      <c r="J92" s="40"/>
      <c r="K92" s="40"/>
      <c r="L92" s="40"/>
      <c r="M92" s="40"/>
      <c r="N92" s="40">
        <f t="shared" si="78"/>
        <v>0</v>
      </c>
      <c r="O92" s="40">
        <f t="shared" si="79"/>
        <v>0</v>
      </c>
      <c r="P92" s="62"/>
      <c r="Q92" s="40"/>
      <c r="R92" s="40">
        <f t="shared" si="80"/>
        <v>0</v>
      </c>
      <c r="S92" s="40">
        <f t="shared" si="81"/>
        <v>0</v>
      </c>
      <c r="T92" s="62"/>
      <c r="U92" s="40"/>
      <c r="V92" s="40">
        <f t="shared" si="82"/>
        <v>0</v>
      </c>
      <c r="W92" s="40">
        <f t="shared" si="83"/>
        <v>0</v>
      </c>
      <c r="X92" s="62"/>
      <c r="Y92" s="40"/>
      <c r="Z92" s="40"/>
      <c r="AA92" s="40"/>
      <c r="AB92" s="40"/>
      <c r="AC92" s="40">
        <f t="shared" si="71"/>
        <v>0</v>
      </c>
      <c r="AD92" s="40">
        <f t="shared" si="72"/>
        <v>0</v>
      </c>
      <c r="AE92" s="40">
        <f t="shared" si="73"/>
        <v>0</v>
      </c>
      <c r="AF92" s="62">
        <f t="shared" si="84"/>
        <v>0</v>
      </c>
      <c r="AG92" s="62">
        <f t="shared" si="85"/>
        <v>0</v>
      </c>
      <c r="AH92" s="62">
        <f t="shared" si="86"/>
        <v>0</v>
      </c>
      <c r="AI92" s="62">
        <f t="shared" si="87"/>
        <v>0</v>
      </c>
      <c r="AJ92" s="62">
        <f t="shared" si="88"/>
        <v>0</v>
      </c>
      <c r="AK92" s="75">
        <f t="shared" si="89"/>
        <v>0</v>
      </c>
      <c r="AL92" s="40"/>
      <c r="AM92" s="40"/>
      <c r="AN92" s="44"/>
      <c r="AO92" s="47"/>
      <c r="AP92" s="3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</row>
    <row r="93" spans="1:88" s="27" customFormat="1" ht="19.5" customHeight="1" x14ac:dyDescent="0.15">
      <c r="A93" s="25">
        <v>4234</v>
      </c>
      <c r="B93" s="11" t="s">
        <v>126</v>
      </c>
      <c r="C93" s="19" t="s">
        <v>52</v>
      </c>
      <c r="D93" s="40"/>
      <c r="E93" s="40"/>
      <c r="F93" s="40"/>
      <c r="G93" s="40"/>
      <c r="H93" s="62"/>
      <c r="I93" s="40"/>
      <c r="J93" s="40"/>
      <c r="K93" s="40"/>
      <c r="L93" s="40"/>
      <c r="M93" s="40"/>
      <c r="N93" s="40">
        <f t="shared" si="78"/>
        <v>0</v>
      </c>
      <c r="O93" s="40">
        <f t="shared" si="79"/>
        <v>0</v>
      </c>
      <c r="P93" s="62"/>
      <c r="Q93" s="40"/>
      <c r="R93" s="40">
        <f t="shared" si="80"/>
        <v>0</v>
      </c>
      <c r="S93" s="40">
        <f t="shared" si="81"/>
        <v>0</v>
      </c>
      <c r="T93" s="62"/>
      <c r="U93" s="40"/>
      <c r="V93" s="40">
        <f t="shared" si="82"/>
        <v>0</v>
      </c>
      <c r="W93" s="40">
        <f t="shared" si="83"/>
        <v>0</v>
      </c>
      <c r="X93" s="62"/>
      <c r="Y93" s="40"/>
      <c r="Z93" s="40"/>
      <c r="AA93" s="40"/>
      <c r="AB93" s="40"/>
      <c r="AC93" s="40">
        <f t="shared" si="71"/>
        <v>0</v>
      </c>
      <c r="AD93" s="40">
        <f t="shared" si="72"/>
        <v>0</v>
      </c>
      <c r="AE93" s="40">
        <f t="shared" si="73"/>
        <v>0</v>
      </c>
      <c r="AF93" s="62">
        <f t="shared" si="84"/>
        <v>0</v>
      </c>
      <c r="AG93" s="62">
        <f t="shared" si="85"/>
        <v>0</v>
      </c>
      <c r="AH93" s="62">
        <f t="shared" si="86"/>
        <v>0</v>
      </c>
      <c r="AI93" s="62">
        <f t="shared" si="87"/>
        <v>0</v>
      </c>
      <c r="AJ93" s="62">
        <f t="shared" si="88"/>
        <v>0</v>
      </c>
      <c r="AK93" s="75">
        <f t="shared" si="89"/>
        <v>0</v>
      </c>
      <c r="AL93" s="40"/>
      <c r="AM93" s="40"/>
      <c r="AN93" s="44"/>
      <c r="AO93" s="47"/>
      <c r="AP93" s="3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</row>
    <row r="94" spans="1:88" s="27" customFormat="1" ht="23.25" customHeight="1" x14ac:dyDescent="0.15">
      <c r="A94" s="25">
        <v>4235</v>
      </c>
      <c r="B94" s="11" t="s">
        <v>127</v>
      </c>
      <c r="C94" s="19" t="s">
        <v>52</v>
      </c>
      <c r="D94" s="40"/>
      <c r="E94" s="40"/>
      <c r="F94" s="40"/>
      <c r="G94" s="40"/>
      <c r="H94" s="62"/>
      <c r="I94" s="40"/>
      <c r="J94" s="40"/>
      <c r="K94" s="40"/>
      <c r="L94" s="40"/>
      <c r="M94" s="40"/>
      <c r="N94" s="40">
        <f t="shared" si="78"/>
        <v>0</v>
      </c>
      <c r="O94" s="40">
        <f t="shared" si="79"/>
        <v>0</v>
      </c>
      <c r="P94" s="62"/>
      <c r="Q94" s="40"/>
      <c r="R94" s="40">
        <f t="shared" si="80"/>
        <v>0</v>
      </c>
      <c r="S94" s="40">
        <f t="shared" si="81"/>
        <v>0</v>
      </c>
      <c r="T94" s="62"/>
      <c r="U94" s="40"/>
      <c r="V94" s="40">
        <f t="shared" si="82"/>
        <v>0</v>
      </c>
      <c r="W94" s="40">
        <f t="shared" si="83"/>
        <v>0</v>
      </c>
      <c r="X94" s="62"/>
      <c r="Y94" s="40"/>
      <c r="Z94" s="40"/>
      <c r="AA94" s="40"/>
      <c r="AB94" s="40"/>
      <c r="AC94" s="40">
        <f t="shared" si="71"/>
        <v>0</v>
      </c>
      <c r="AD94" s="40">
        <f t="shared" si="72"/>
        <v>0</v>
      </c>
      <c r="AE94" s="40">
        <f t="shared" si="73"/>
        <v>0</v>
      </c>
      <c r="AF94" s="62">
        <f t="shared" si="84"/>
        <v>0</v>
      </c>
      <c r="AG94" s="62">
        <f t="shared" si="85"/>
        <v>0</v>
      </c>
      <c r="AH94" s="62">
        <f t="shared" si="86"/>
        <v>0</v>
      </c>
      <c r="AI94" s="62">
        <f t="shared" si="87"/>
        <v>0</v>
      </c>
      <c r="AJ94" s="62">
        <f t="shared" si="88"/>
        <v>0</v>
      </c>
      <c r="AK94" s="75">
        <f t="shared" si="89"/>
        <v>0</v>
      </c>
      <c r="AL94" s="40"/>
      <c r="AM94" s="40"/>
      <c r="AN94" s="44"/>
      <c r="AO94" s="47"/>
      <c r="AP94" s="3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</row>
    <row r="95" spans="1:88" s="27" customFormat="1" ht="27" customHeight="1" x14ac:dyDescent="0.15">
      <c r="A95" s="25">
        <v>4236</v>
      </c>
      <c r="B95" s="11" t="s">
        <v>128</v>
      </c>
      <c r="C95" s="19" t="s">
        <v>52</v>
      </c>
      <c r="D95" s="40"/>
      <c r="E95" s="40"/>
      <c r="F95" s="40"/>
      <c r="G95" s="40"/>
      <c r="H95" s="62"/>
      <c r="I95" s="40"/>
      <c r="J95" s="40"/>
      <c r="K95" s="40"/>
      <c r="L95" s="40"/>
      <c r="M95" s="40"/>
      <c r="N95" s="40">
        <f t="shared" si="78"/>
        <v>0</v>
      </c>
      <c r="O95" s="40">
        <f t="shared" si="79"/>
        <v>0</v>
      </c>
      <c r="P95" s="62"/>
      <c r="Q95" s="40"/>
      <c r="R95" s="40">
        <f t="shared" si="80"/>
        <v>0</v>
      </c>
      <c r="S95" s="40">
        <f t="shared" si="81"/>
        <v>0</v>
      </c>
      <c r="T95" s="62"/>
      <c r="U95" s="40"/>
      <c r="V95" s="40">
        <f t="shared" si="82"/>
        <v>0</v>
      </c>
      <c r="W95" s="40">
        <f t="shared" si="83"/>
        <v>0</v>
      </c>
      <c r="X95" s="62"/>
      <c r="Y95" s="40"/>
      <c r="Z95" s="40"/>
      <c r="AA95" s="40"/>
      <c r="AB95" s="40"/>
      <c r="AC95" s="40">
        <f t="shared" si="71"/>
        <v>0</v>
      </c>
      <c r="AD95" s="40">
        <f t="shared" si="72"/>
        <v>0</v>
      </c>
      <c r="AE95" s="40">
        <f t="shared" si="73"/>
        <v>0</v>
      </c>
      <c r="AF95" s="62">
        <f t="shared" si="84"/>
        <v>0</v>
      </c>
      <c r="AG95" s="62">
        <f t="shared" si="85"/>
        <v>0</v>
      </c>
      <c r="AH95" s="62">
        <f t="shared" si="86"/>
        <v>0</v>
      </c>
      <c r="AI95" s="62">
        <f t="shared" si="87"/>
        <v>0</v>
      </c>
      <c r="AJ95" s="62">
        <f t="shared" si="88"/>
        <v>0</v>
      </c>
      <c r="AK95" s="75">
        <f t="shared" si="89"/>
        <v>0</v>
      </c>
      <c r="AL95" s="40"/>
      <c r="AM95" s="40"/>
      <c r="AN95" s="44"/>
      <c r="AO95" s="47"/>
      <c r="AP95" s="3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</row>
    <row r="96" spans="1:88" s="27" customFormat="1" ht="19.5" customHeight="1" x14ac:dyDescent="0.15">
      <c r="A96" s="25">
        <v>4237</v>
      </c>
      <c r="B96" s="11" t="s">
        <v>129</v>
      </c>
      <c r="C96" s="19" t="s">
        <v>52</v>
      </c>
      <c r="D96" s="40"/>
      <c r="E96" s="40"/>
      <c r="F96" s="40"/>
      <c r="G96" s="40"/>
      <c r="H96" s="62"/>
      <c r="I96" s="40"/>
      <c r="J96" s="40"/>
      <c r="K96" s="40"/>
      <c r="L96" s="40"/>
      <c r="M96" s="40"/>
      <c r="N96" s="40">
        <f t="shared" si="78"/>
        <v>0</v>
      </c>
      <c r="O96" s="40">
        <f t="shared" si="79"/>
        <v>0</v>
      </c>
      <c r="P96" s="62"/>
      <c r="Q96" s="40"/>
      <c r="R96" s="40">
        <f t="shared" si="80"/>
        <v>0</v>
      </c>
      <c r="S96" s="40">
        <f t="shared" si="81"/>
        <v>0</v>
      </c>
      <c r="T96" s="62"/>
      <c r="U96" s="40"/>
      <c r="V96" s="40">
        <f t="shared" si="82"/>
        <v>0</v>
      </c>
      <c r="W96" s="40">
        <f t="shared" si="83"/>
        <v>0</v>
      </c>
      <c r="X96" s="62"/>
      <c r="Y96" s="40"/>
      <c r="Z96" s="40"/>
      <c r="AA96" s="40"/>
      <c r="AB96" s="40"/>
      <c r="AC96" s="40">
        <f t="shared" si="71"/>
        <v>0</v>
      </c>
      <c r="AD96" s="40">
        <f t="shared" si="72"/>
        <v>0</v>
      </c>
      <c r="AE96" s="40">
        <f t="shared" si="73"/>
        <v>0</v>
      </c>
      <c r="AF96" s="62">
        <f t="shared" si="84"/>
        <v>0</v>
      </c>
      <c r="AG96" s="62">
        <f t="shared" si="85"/>
        <v>0</v>
      </c>
      <c r="AH96" s="62">
        <f t="shared" si="86"/>
        <v>0</v>
      </c>
      <c r="AI96" s="62">
        <f t="shared" si="87"/>
        <v>0</v>
      </c>
      <c r="AJ96" s="62">
        <f t="shared" si="88"/>
        <v>0</v>
      </c>
      <c r="AK96" s="75">
        <f t="shared" si="89"/>
        <v>0</v>
      </c>
      <c r="AL96" s="40"/>
      <c r="AM96" s="40"/>
      <c r="AN96" s="44"/>
      <c r="AO96" s="47"/>
      <c r="AP96" s="3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</row>
    <row r="97" spans="1:88" s="27" customFormat="1" ht="24" customHeight="1" x14ac:dyDescent="0.15">
      <c r="A97" s="25">
        <v>4239</v>
      </c>
      <c r="B97" s="11" t="s">
        <v>130</v>
      </c>
      <c r="C97" s="19" t="s">
        <v>52</v>
      </c>
      <c r="D97" s="40"/>
      <c r="E97" s="40"/>
      <c r="F97" s="40"/>
      <c r="G97" s="40"/>
      <c r="H97" s="62"/>
      <c r="I97" s="40"/>
      <c r="J97" s="40"/>
      <c r="K97" s="40"/>
      <c r="L97" s="40"/>
      <c r="M97" s="40"/>
      <c r="N97" s="40">
        <f t="shared" si="78"/>
        <v>0</v>
      </c>
      <c r="O97" s="40">
        <f t="shared" si="79"/>
        <v>0</v>
      </c>
      <c r="P97" s="62"/>
      <c r="Q97" s="40"/>
      <c r="R97" s="40">
        <f t="shared" si="80"/>
        <v>0</v>
      </c>
      <c r="S97" s="40">
        <f t="shared" si="81"/>
        <v>0</v>
      </c>
      <c r="T97" s="62"/>
      <c r="U97" s="40"/>
      <c r="V97" s="40">
        <f t="shared" si="82"/>
        <v>0</v>
      </c>
      <c r="W97" s="40">
        <f t="shared" si="83"/>
        <v>0</v>
      </c>
      <c r="X97" s="62"/>
      <c r="Y97" s="40"/>
      <c r="Z97" s="40"/>
      <c r="AA97" s="40"/>
      <c r="AB97" s="40"/>
      <c r="AC97" s="40">
        <f t="shared" si="71"/>
        <v>0</v>
      </c>
      <c r="AD97" s="40">
        <f t="shared" si="72"/>
        <v>0</v>
      </c>
      <c r="AE97" s="40">
        <f t="shared" si="73"/>
        <v>0</v>
      </c>
      <c r="AF97" s="62">
        <f t="shared" si="84"/>
        <v>0</v>
      </c>
      <c r="AG97" s="62">
        <f t="shared" si="85"/>
        <v>0</v>
      </c>
      <c r="AH97" s="62">
        <f t="shared" si="86"/>
        <v>0</v>
      </c>
      <c r="AI97" s="62">
        <f t="shared" si="87"/>
        <v>0</v>
      </c>
      <c r="AJ97" s="62">
        <f t="shared" si="88"/>
        <v>0</v>
      </c>
      <c r="AK97" s="75">
        <f t="shared" si="89"/>
        <v>0</v>
      </c>
      <c r="AL97" s="40"/>
      <c r="AM97" s="40"/>
      <c r="AN97" s="44"/>
      <c r="AO97" s="47"/>
      <c r="AP97" s="3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</row>
    <row r="98" spans="1:88" s="27" customFormat="1" ht="27" customHeight="1" x14ac:dyDescent="0.15">
      <c r="A98" s="25">
        <v>0</v>
      </c>
      <c r="B98" s="11" t="s">
        <v>131</v>
      </c>
      <c r="C98" s="19" t="s">
        <v>52</v>
      </c>
      <c r="D98" s="40">
        <f t="shared" ref="D98:AN98" si="94">+D99</f>
        <v>0</v>
      </c>
      <c r="E98" s="40">
        <f t="shared" si="94"/>
        <v>0</v>
      </c>
      <c r="F98" s="40">
        <f t="shared" si="94"/>
        <v>0</v>
      </c>
      <c r="G98" s="40">
        <f t="shared" si="94"/>
        <v>0</v>
      </c>
      <c r="H98" s="62">
        <f t="shared" si="94"/>
        <v>0</v>
      </c>
      <c r="I98" s="40">
        <f t="shared" si="94"/>
        <v>0</v>
      </c>
      <c r="J98" s="40">
        <f t="shared" si="94"/>
        <v>0</v>
      </c>
      <c r="K98" s="40">
        <f t="shared" si="94"/>
        <v>0</v>
      </c>
      <c r="L98" s="40">
        <f t="shared" si="94"/>
        <v>0</v>
      </c>
      <c r="M98" s="40">
        <f t="shared" si="94"/>
        <v>0</v>
      </c>
      <c r="N98" s="40">
        <f t="shared" si="78"/>
        <v>0</v>
      </c>
      <c r="O98" s="40">
        <f t="shared" si="79"/>
        <v>0</v>
      </c>
      <c r="P98" s="62">
        <f t="shared" si="94"/>
        <v>0</v>
      </c>
      <c r="Q98" s="40">
        <f t="shared" si="94"/>
        <v>0</v>
      </c>
      <c r="R98" s="40">
        <f t="shared" si="80"/>
        <v>0</v>
      </c>
      <c r="S98" s="40">
        <f t="shared" si="81"/>
        <v>0</v>
      </c>
      <c r="T98" s="62">
        <f t="shared" si="94"/>
        <v>0</v>
      </c>
      <c r="U98" s="40">
        <f t="shared" si="94"/>
        <v>0</v>
      </c>
      <c r="V98" s="40">
        <f t="shared" si="82"/>
        <v>0</v>
      </c>
      <c r="W98" s="40">
        <f t="shared" si="83"/>
        <v>0</v>
      </c>
      <c r="X98" s="62">
        <f t="shared" si="94"/>
        <v>0</v>
      </c>
      <c r="Y98" s="40">
        <f t="shared" si="94"/>
        <v>0</v>
      </c>
      <c r="Z98" s="40">
        <f t="shared" si="94"/>
        <v>0</v>
      </c>
      <c r="AA98" s="40">
        <f t="shared" si="94"/>
        <v>0</v>
      </c>
      <c r="AB98" s="40">
        <f t="shared" si="94"/>
        <v>0</v>
      </c>
      <c r="AC98" s="40">
        <f t="shared" si="71"/>
        <v>0</v>
      </c>
      <c r="AD98" s="40">
        <f t="shared" si="72"/>
        <v>0</v>
      </c>
      <c r="AE98" s="40">
        <f t="shared" si="73"/>
        <v>0</v>
      </c>
      <c r="AF98" s="62">
        <f t="shared" si="84"/>
        <v>0</v>
      </c>
      <c r="AG98" s="62">
        <f t="shared" si="85"/>
        <v>0</v>
      </c>
      <c r="AH98" s="62">
        <f t="shared" si="86"/>
        <v>0</v>
      </c>
      <c r="AI98" s="62">
        <f t="shared" si="87"/>
        <v>0</v>
      </c>
      <c r="AJ98" s="62">
        <f t="shared" si="88"/>
        <v>0</v>
      </c>
      <c r="AK98" s="75">
        <f t="shared" si="89"/>
        <v>0</v>
      </c>
      <c r="AL98" s="40">
        <f t="shared" si="94"/>
        <v>0</v>
      </c>
      <c r="AM98" s="40">
        <f t="shared" si="94"/>
        <v>0</v>
      </c>
      <c r="AN98" s="44">
        <f t="shared" si="94"/>
        <v>0</v>
      </c>
      <c r="AO98" s="47"/>
      <c r="AP98" s="3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</row>
    <row r="99" spans="1:88" s="27" customFormat="1" ht="23.25" customHeight="1" x14ac:dyDescent="0.15">
      <c r="A99" s="25">
        <v>4241</v>
      </c>
      <c r="B99" s="11" t="s">
        <v>132</v>
      </c>
      <c r="C99" s="19" t="s">
        <v>52</v>
      </c>
      <c r="D99" s="40"/>
      <c r="E99" s="40"/>
      <c r="F99" s="40"/>
      <c r="G99" s="40"/>
      <c r="H99" s="62"/>
      <c r="I99" s="40"/>
      <c r="J99" s="40"/>
      <c r="K99" s="40"/>
      <c r="L99" s="40"/>
      <c r="M99" s="40"/>
      <c r="N99" s="40">
        <f t="shared" si="78"/>
        <v>0</v>
      </c>
      <c r="O99" s="40">
        <f t="shared" si="79"/>
        <v>0</v>
      </c>
      <c r="P99" s="62"/>
      <c r="Q99" s="40"/>
      <c r="R99" s="40">
        <f t="shared" si="80"/>
        <v>0</v>
      </c>
      <c r="S99" s="40">
        <f t="shared" si="81"/>
        <v>0</v>
      </c>
      <c r="T99" s="62"/>
      <c r="U99" s="40"/>
      <c r="V99" s="40">
        <f t="shared" si="82"/>
        <v>0</v>
      </c>
      <c r="W99" s="40">
        <f t="shared" si="83"/>
        <v>0</v>
      </c>
      <c r="X99" s="62"/>
      <c r="Y99" s="40"/>
      <c r="Z99" s="40"/>
      <c r="AA99" s="40"/>
      <c r="AB99" s="40"/>
      <c r="AC99" s="40">
        <f t="shared" si="71"/>
        <v>0</v>
      </c>
      <c r="AD99" s="40">
        <f t="shared" si="72"/>
        <v>0</v>
      </c>
      <c r="AE99" s="40">
        <f t="shared" si="73"/>
        <v>0</v>
      </c>
      <c r="AF99" s="62">
        <f t="shared" si="84"/>
        <v>0</v>
      </c>
      <c r="AG99" s="62">
        <f t="shared" si="85"/>
        <v>0</v>
      </c>
      <c r="AH99" s="62">
        <f t="shared" si="86"/>
        <v>0</v>
      </c>
      <c r="AI99" s="62">
        <f t="shared" si="87"/>
        <v>0</v>
      </c>
      <c r="AJ99" s="62">
        <f t="shared" si="88"/>
        <v>0</v>
      </c>
      <c r="AK99" s="75">
        <f t="shared" si="89"/>
        <v>0</v>
      </c>
      <c r="AL99" s="40"/>
      <c r="AM99" s="40"/>
      <c r="AN99" s="44"/>
      <c r="AO99" s="47"/>
      <c r="AP99" s="3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</row>
    <row r="100" spans="1:88" s="27" customFormat="1" ht="30.75" customHeight="1" x14ac:dyDescent="0.15">
      <c r="A100" s="25">
        <v>0</v>
      </c>
      <c r="B100" s="11" t="s">
        <v>133</v>
      </c>
      <c r="C100" s="19" t="s">
        <v>52</v>
      </c>
      <c r="D100" s="40">
        <f t="shared" ref="D100:AM100" si="95">+D101+D102</f>
        <v>0</v>
      </c>
      <c r="E100" s="40">
        <f t="shared" si="95"/>
        <v>0</v>
      </c>
      <c r="F100" s="40">
        <f t="shared" si="95"/>
        <v>0</v>
      </c>
      <c r="G100" s="40">
        <f t="shared" si="95"/>
        <v>0</v>
      </c>
      <c r="H100" s="62">
        <f t="shared" si="95"/>
        <v>200</v>
      </c>
      <c r="I100" s="40">
        <f t="shared" si="95"/>
        <v>0</v>
      </c>
      <c r="J100" s="40">
        <f t="shared" si="95"/>
        <v>0</v>
      </c>
      <c r="K100" s="40">
        <f t="shared" si="95"/>
        <v>0</v>
      </c>
      <c r="L100" s="40">
        <f>+L101+L102</f>
        <v>0</v>
      </c>
      <c r="M100" s="40">
        <f t="shared" si="95"/>
        <v>0</v>
      </c>
      <c r="N100" s="40">
        <f t="shared" si="78"/>
        <v>500</v>
      </c>
      <c r="O100" s="40">
        <f t="shared" si="79"/>
        <v>500</v>
      </c>
      <c r="P100" s="62">
        <f t="shared" ref="P100" si="96">+P101+P102</f>
        <v>1000</v>
      </c>
      <c r="Q100" s="40">
        <f t="shared" si="95"/>
        <v>0</v>
      </c>
      <c r="R100" s="40">
        <f t="shared" si="80"/>
        <v>500</v>
      </c>
      <c r="S100" s="40">
        <f t="shared" si="81"/>
        <v>500</v>
      </c>
      <c r="T100" s="62">
        <f t="shared" ref="T100" si="97">+T101+T102</f>
        <v>1000</v>
      </c>
      <c r="U100" s="40">
        <f t="shared" si="95"/>
        <v>0</v>
      </c>
      <c r="V100" s="40">
        <f t="shared" si="82"/>
        <v>500</v>
      </c>
      <c r="W100" s="40">
        <f t="shared" si="83"/>
        <v>500</v>
      </c>
      <c r="X100" s="62">
        <f t="shared" ref="X100" si="98">+X101+X102</f>
        <v>1000</v>
      </c>
      <c r="Y100" s="40">
        <f t="shared" si="95"/>
        <v>0</v>
      </c>
      <c r="Z100" s="40">
        <f t="shared" si="95"/>
        <v>0</v>
      </c>
      <c r="AA100" s="40">
        <f t="shared" si="95"/>
        <v>0</v>
      </c>
      <c r="AB100" s="40">
        <f t="shared" si="95"/>
        <v>0</v>
      </c>
      <c r="AC100" s="40">
        <f t="shared" si="71"/>
        <v>500</v>
      </c>
      <c r="AD100" s="40">
        <f t="shared" si="72"/>
        <v>500</v>
      </c>
      <c r="AE100" s="40">
        <f t="shared" si="73"/>
        <v>1000</v>
      </c>
      <c r="AF100" s="62">
        <f t="shared" si="84"/>
        <v>250</v>
      </c>
      <c r="AG100" s="62">
        <f t="shared" si="85"/>
        <v>250</v>
      </c>
      <c r="AH100" s="62">
        <f t="shared" si="86"/>
        <v>500</v>
      </c>
      <c r="AI100" s="62">
        <f t="shared" si="87"/>
        <v>750</v>
      </c>
      <c r="AJ100" s="62">
        <f t="shared" si="88"/>
        <v>250</v>
      </c>
      <c r="AK100" s="75">
        <f t="shared" si="89"/>
        <v>1000</v>
      </c>
      <c r="AL100" s="40">
        <f t="shared" si="95"/>
        <v>0</v>
      </c>
      <c r="AM100" s="40">
        <f t="shared" si="95"/>
        <v>0</v>
      </c>
      <c r="AN100" s="44">
        <f>+AN101+AN102</f>
        <v>0</v>
      </c>
      <c r="AO100" s="47"/>
      <c r="AP100" s="3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</row>
    <row r="101" spans="1:88" s="27" customFormat="1" ht="22.5" customHeight="1" x14ac:dyDescent="0.15">
      <c r="A101" s="25">
        <v>4251</v>
      </c>
      <c r="B101" s="11" t="s">
        <v>134</v>
      </c>
      <c r="C101" s="19" t="s">
        <v>52</v>
      </c>
      <c r="D101" s="40"/>
      <c r="E101" s="40"/>
      <c r="F101" s="40"/>
      <c r="G101" s="40"/>
      <c r="H101" s="62">
        <v>200</v>
      </c>
      <c r="I101" s="40"/>
      <c r="J101" s="40"/>
      <c r="K101" s="40"/>
      <c r="L101" s="40"/>
      <c r="M101" s="40"/>
      <c r="N101" s="40">
        <f t="shared" si="78"/>
        <v>500</v>
      </c>
      <c r="O101" s="40">
        <f t="shared" si="79"/>
        <v>500</v>
      </c>
      <c r="P101" s="62">
        <v>1000</v>
      </c>
      <c r="Q101" s="40"/>
      <c r="R101" s="40">
        <f t="shared" si="80"/>
        <v>500</v>
      </c>
      <c r="S101" s="40">
        <f t="shared" si="81"/>
        <v>500</v>
      </c>
      <c r="T101" s="62">
        <v>1000</v>
      </c>
      <c r="U101" s="40"/>
      <c r="V101" s="40">
        <f t="shared" si="82"/>
        <v>500</v>
      </c>
      <c r="W101" s="40">
        <f t="shared" si="83"/>
        <v>500</v>
      </c>
      <c r="X101" s="62">
        <v>1000</v>
      </c>
      <c r="Y101" s="40"/>
      <c r="Z101" s="40"/>
      <c r="AA101" s="40"/>
      <c r="AB101" s="40"/>
      <c r="AC101" s="40">
        <f t="shared" si="71"/>
        <v>500</v>
      </c>
      <c r="AD101" s="40">
        <f t="shared" si="72"/>
        <v>500</v>
      </c>
      <c r="AE101" s="40">
        <f t="shared" si="73"/>
        <v>1000</v>
      </c>
      <c r="AF101" s="62">
        <f t="shared" si="84"/>
        <v>250</v>
      </c>
      <c r="AG101" s="62">
        <f t="shared" si="85"/>
        <v>250</v>
      </c>
      <c r="AH101" s="62">
        <f t="shared" si="86"/>
        <v>500</v>
      </c>
      <c r="AI101" s="62">
        <f t="shared" si="87"/>
        <v>750</v>
      </c>
      <c r="AJ101" s="62">
        <f t="shared" si="88"/>
        <v>250</v>
      </c>
      <c r="AK101" s="75">
        <f t="shared" si="89"/>
        <v>1000</v>
      </c>
      <c r="AL101" s="40"/>
      <c r="AM101" s="40"/>
      <c r="AN101" s="44"/>
      <c r="AO101" s="47"/>
      <c r="AP101" s="3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</row>
    <row r="102" spans="1:88" s="27" customFormat="1" ht="25.5" customHeight="1" x14ac:dyDescent="0.15">
      <c r="A102" s="25">
        <v>4252</v>
      </c>
      <c r="B102" s="11" t="s">
        <v>135</v>
      </c>
      <c r="C102" s="19" t="s">
        <v>52</v>
      </c>
      <c r="D102" s="40"/>
      <c r="E102" s="40"/>
      <c r="F102" s="40"/>
      <c r="G102" s="40"/>
      <c r="H102" s="62"/>
      <c r="I102" s="40"/>
      <c r="J102" s="40"/>
      <c r="K102" s="40"/>
      <c r="L102" s="40"/>
      <c r="M102" s="40"/>
      <c r="N102" s="40">
        <f t="shared" si="78"/>
        <v>0</v>
      </c>
      <c r="O102" s="40">
        <f t="shared" si="79"/>
        <v>0</v>
      </c>
      <c r="P102" s="62"/>
      <c r="Q102" s="40"/>
      <c r="R102" s="40">
        <f t="shared" si="80"/>
        <v>0</v>
      </c>
      <c r="S102" s="40">
        <f t="shared" si="81"/>
        <v>0</v>
      </c>
      <c r="T102" s="62"/>
      <c r="U102" s="40"/>
      <c r="V102" s="40">
        <f t="shared" si="82"/>
        <v>0</v>
      </c>
      <c r="W102" s="40">
        <f t="shared" si="83"/>
        <v>0</v>
      </c>
      <c r="X102" s="62"/>
      <c r="Y102" s="40"/>
      <c r="Z102" s="40"/>
      <c r="AA102" s="40"/>
      <c r="AB102" s="40"/>
      <c r="AC102" s="40">
        <f t="shared" si="71"/>
        <v>0</v>
      </c>
      <c r="AD102" s="40">
        <f t="shared" si="72"/>
        <v>0</v>
      </c>
      <c r="AE102" s="40">
        <f t="shared" si="73"/>
        <v>0</v>
      </c>
      <c r="AF102" s="62">
        <f t="shared" si="84"/>
        <v>0</v>
      </c>
      <c r="AG102" s="62">
        <f t="shared" si="85"/>
        <v>0</v>
      </c>
      <c r="AH102" s="62">
        <f t="shared" si="86"/>
        <v>0</v>
      </c>
      <c r="AI102" s="62">
        <f t="shared" si="87"/>
        <v>0</v>
      </c>
      <c r="AJ102" s="62">
        <f t="shared" si="88"/>
        <v>0</v>
      </c>
      <c r="AK102" s="75">
        <f t="shared" si="89"/>
        <v>0</v>
      </c>
      <c r="AL102" s="40"/>
      <c r="AM102" s="40"/>
      <c r="AN102" s="44"/>
      <c r="AO102" s="47"/>
      <c r="AP102" s="3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</row>
    <row r="103" spans="1:88" s="27" customFormat="1" x14ac:dyDescent="0.15">
      <c r="A103" s="25">
        <v>0</v>
      </c>
      <c r="B103" s="11" t="s">
        <v>136</v>
      </c>
      <c r="C103" s="19" t="s">
        <v>52</v>
      </c>
      <c r="D103" s="40">
        <f t="shared" ref="D103:AM103" si="99">+D104+D107+D108+D109+D119+D120+D122+D125</f>
        <v>0</v>
      </c>
      <c r="E103" s="40">
        <f t="shared" si="99"/>
        <v>0</v>
      </c>
      <c r="F103" s="40">
        <f t="shared" si="99"/>
        <v>0</v>
      </c>
      <c r="G103" s="40">
        <f t="shared" si="99"/>
        <v>0</v>
      </c>
      <c r="H103" s="62">
        <f t="shared" si="99"/>
        <v>23184.04</v>
      </c>
      <c r="I103" s="40">
        <f t="shared" si="99"/>
        <v>0</v>
      </c>
      <c r="J103" s="40">
        <f t="shared" si="99"/>
        <v>0</v>
      </c>
      <c r="K103" s="40">
        <f t="shared" si="99"/>
        <v>0</v>
      </c>
      <c r="L103" s="40">
        <f>+L104+L107+L108+L109+L119+L120+L122+L125</f>
        <v>0</v>
      </c>
      <c r="M103" s="40">
        <f t="shared" si="99"/>
        <v>0</v>
      </c>
      <c r="N103" s="40">
        <f t="shared" si="78"/>
        <v>17985.8</v>
      </c>
      <c r="O103" s="40">
        <f t="shared" si="79"/>
        <v>17985.8</v>
      </c>
      <c r="P103" s="62">
        <f t="shared" ref="P103" si="100">+P104+P107+P108+P109+P119+P120+P122+P125</f>
        <v>35971.599999999999</v>
      </c>
      <c r="Q103" s="40">
        <f t="shared" si="99"/>
        <v>0</v>
      </c>
      <c r="R103" s="40">
        <f t="shared" si="80"/>
        <v>17985.8</v>
      </c>
      <c r="S103" s="40">
        <f t="shared" si="81"/>
        <v>17985.8</v>
      </c>
      <c r="T103" s="62">
        <f t="shared" ref="T103" si="101">+T104+T107+T108+T109+T119+T120+T122+T125</f>
        <v>35971.599999999999</v>
      </c>
      <c r="U103" s="40">
        <f t="shared" si="99"/>
        <v>0</v>
      </c>
      <c r="V103" s="40">
        <f t="shared" si="82"/>
        <v>17985.8</v>
      </c>
      <c r="W103" s="40">
        <f t="shared" si="83"/>
        <v>17985.8</v>
      </c>
      <c r="X103" s="62">
        <f t="shared" ref="X103" si="102">+X104+X107+X108+X109+X119+X120+X122+X125</f>
        <v>35971.599999999999</v>
      </c>
      <c r="Y103" s="40">
        <f t="shared" si="99"/>
        <v>0</v>
      </c>
      <c r="Z103" s="40">
        <f t="shared" si="99"/>
        <v>0</v>
      </c>
      <c r="AA103" s="40">
        <f t="shared" si="99"/>
        <v>0</v>
      </c>
      <c r="AB103" s="40">
        <f t="shared" si="99"/>
        <v>0</v>
      </c>
      <c r="AC103" s="40">
        <f t="shared" si="71"/>
        <v>17985.8</v>
      </c>
      <c r="AD103" s="40">
        <f t="shared" si="72"/>
        <v>17985.8</v>
      </c>
      <c r="AE103" s="40">
        <f t="shared" si="73"/>
        <v>35971.599999999999</v>
      </c>
      <c r="AF103" s="62">
        <f t="shared" si="84"/>
        <v>8992.9</v>
      </c>
      <c r="AG103" s="62">
        <f t="shared" si="85"/>
        <v>8992.9</v>
      </c>
      <c r="AH103" s="62">
        <f t="shared" si="86"/>
        <v>17985.8</v>
      </c>
      <c r="AI103" s="62">
        <f t="shared" si="87"/>
        <v>26978.699999999997</v>
      </c>
      <c r="AJ103" s="62">
        <f t="shared" si="88"/>
        <v>8992.9</v>
      </c>
      <c r="AK103" s="75">
        <f t="shared" si="89"/>
        <v>35971.599999999999</v>
      </c>
      <c r="AL103" s="40">
        <f t="shared" si="99"/>
        <v>0</v>
      </c>
      <c r="AM103" s="40">
        <f t="shared" si="99"/>
        <v>0</v>
      </c>
      <c r="AN103" s="44">
        <f>+AN104+AN107+AN108+AN109+AN119+AN120+AN122+AN125</f>
        <v>0</v>
      </c>
      <c r="AO103" s="47"/>
      <c r="AP103" s="3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</row>
    <row r="104" spans="1:88" s="27" customFormat="1" ht="23.25" customHeight="1" x14ac:dyDescent="0.15">
      <c r="A104" s="25">
        <v>4261</v>
      </c>
      <c r="B104" s="28" t="s">
        <v>137</v>
      </c>
      <c r="C104" s="19" t="s">
        <v>52</v>
      </c>
      <c r="D104" s="48">
        <f t="shared" ref="D104:AM104" si="103">D105+D106</f>
        <v>0</v>
      </c>
      <c r="E104" s="48">
        <f t="shared" si="103"/>
        <v>0</v>
      </c>
      <c r="F104" s="48">
        <f t="shared" si="103"/>
        <v>0</v>
      </c>
      <c r="G104" s="48">
        <f t="shared" si="103"/>
        <v>0</v>
      </c>
      <c r="H104" s="63">
        <f t="shared" si="103"/>
        <v>760</v>
      </c>
      <c r="I104" s="48">
        <f t="shared" si="103"/>
        <v>0</v>
      </c>
      <c r="J104" s="48">
        <f t="shared" si="103"/>
        <v>0</v>
      </c>
      <c r="K104" s="48">
        <f t="shared" si="103"/>
        <v>0</v>
      </c>
      <c r="L104" s="48">
        <f>L105+L106</f>
        <v>0</v>
      </c>
      <c r="M104" s="48">
        <f t="shared" si="103"/>
        <v>0</v>
      </c>
      <c r="N104" s="40">
        <f t="shared" si="78"/>
        <v>4490.2</v>
      </c>
      <c r="O104" s="40">
        <f t="shared" si="79"/>
        <v>4490.2</v>
      </c>
      <c r="P104" s="63">
        <f t="shared" ref="P104" si="104">P105+P106</f>
        <v>8980.4</v>
      </c>
      <c r="Q104" s="48">
        <f t="shared" si="103"/>
        <v>0</v>
      </c>
      <c r="R104" s="40">
        <f t="shared" si="80"/>
        <v>4490.2</v>
      </c>
      <c r="S104" s="40">
        <f t="shared" si="81"/>
        <v>4490.2</v>
      </c>
      <c r="T104" s="63">
        <f t="shared" ref="T104" si="105">T105+T106</f>
        <v>8980.4</v>
      </c>
      <c r="U104" s="48">
        <f t="shared" si="103"/>
        <v>0</v>
      </c>
      <c r="V104" s="40">
        <f t="shared" si="82"/>
        <v>4490.2</v>
      </c>
      <c r="W104" s="40">
        <f t="shared" si="83"/>
        <v>4490.2</v>
      </c>
      <c r="X104" s="63">
        <f t="shared" ref="X104" si="106">X105+X106</f>
        <v>8980.4</v>
      </c>
      <c r="Y104" s="48">
        <f t="shared" si="103"/>
        <v>0</v>
      </c>
      <c r="Z104" s="48">
        <f t="shared" si="103"/>
        <v>0</v>
      </c>
      <c r="AA104" s="48">
        <f t="shared" si="103"/>
        <v>0</v>
      </c>
      <c r="AB104" s="48">
        <f t="shared" si="103"/>
        <v>0</v>
      </c>
      <c r="AC104" s="40">
        <f t="shared" si="71"/>
        <v>4490.2</v>
      </c>
      <c r="AD104" s="40">
        <f t="shared" si="72"/>
        <v>4490.2</v>
      </c>
      <c r="AE104" s="40">
        <f t="shared" si="73"/>
        <v>8980.4</v>
      </c>
      <c r="AF104" s="62">
        <f t="shared" si="84"/>
        <v>2245.1</v>
      </c>
      <c r="AG104" s="62">
        <f t="shared" si="85"/>
        <v>2245.1</v>
      </c>
      <c r="AH104" s="62">
        <f t="shared" si="86"/>
        <v>4490.2</v>
      </c>
      <c r="AI104" s="62">
        <f t="shared" si="87"/>
        <v>6735.2999999999993</v>
      </c>
      <c r="AJ104" s="62">
        <f t="shared" si="88"/>
        <v>2245.1</v>
      </c>
      <c r="AK104" s="75">
        <f t="shared" si="89"/>
        <v>8980.4</v>
      </c>
      <c r="AL104" s="48">
        <f t="shared" si="103"/>
        <v>0</v>
      </c>
      <c r="AM104" s="48">
        <f t="shared" si="103"/>
        <v>0</v>
      </c>
      <c r="AN104" s="49">
        <f>AN105+AN106</f>
        <v>0</v>
      </c>
      <c r="AO104" s="50"/>
      <c r="AP104" s="3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</row>
    <row r="105" spans="1:88" s="27" customFormat="1" ht="23.25" customHeight="1" x14ac:dyDescent="0.15">
      <c r="A105" s="25"/>
      <c r="B105" s="11" t="s">
        <v>292</v>
      </c>
      <c r="C105" s="19"/>
      <c r="D105" s="40"/>
      <c r="E105" s="40"/>
      <c r="F105" s="40"/>
      <c r="G105" s="40"/>
      <c r="H105" s="62"/>
      <c r="I105" s="40"/>
      <c r="J105" s="40"/>
      <c r="K105" s="40"/>
      <c r="L105" s="40"/>
      <c r="M105" s="40"/>
      <c r="N105" s="40">
        <f t="shared" si="78"/>
        <v>0</v>
      </c>
      <c r="O105" s="40">
        <f t="shared" si="79"/>
        <v>0</v>
      </c>
      <c r="P105" s="62"/>
      <c r="Q105" s="40"/>
      <c r="R105" s="40">
        <f t="shared" si="80"/>
        <v>0</v>
      </c>
      <c r="S105" s="40">
        <f t="shared" si="81"/>
        <v>0</v>
      </c>
      <c r="T105" s="62"/>
      <c r="U105" s="40"/>
      <c r="V105" s="40">
        <f t="shared" si="82"/>
        <v>0</v>
      </c>
      <c r="W105" s="40">
        <f t="shared" si="83"/>
        <v>0</v>
      </c>
      <c r="X105" s="62"/>
      <c r="Y105" s="40"/>
      <c r="Z105" s="40"/>
      <c r="AA105" s="40"/>
      <c r="AB105" s="40"/>
      <c r="AC105" s="40">
        <f t="shared" si="71"/>
        <v>0</v>
      </c>
      <c r="AD105" s="40">
        <f t="shared" si="72"/>
        <v>0</v>
      </c>
      <c r="AE105" s="40">
        <f t="shared" si="73"/>
        <v>0</v>
      </c>
      <c r="AF105" s="62">
        <f t="shared" si="84"/>
        <v>0</v>
      </c>
      <c r="AG105" s="62">
        <f t="shared" si="85"/>
        <v>0</v>
      </c>
      <c r="AH105" s="62">
        <f t="shared" si="86"/>
        <v>0</v>
      </c>
      <c r="AI105" s="62">
        <f t="shared" si="87"/>
        <v>0</v>
      </c>
      <c r="AJ105" s="62">
        <f t="shared" si="88"/>
        <v>0</v>
      </c>
      <c r="AK105" s="75">
        <f t="shared" si="89"/>
        <v>0</v>
      </c>
      <c r="AL105" s="40"/>
      <c r="AM105" s="40"/>
      <c r="AN105" s="44"/>
      <c r="AO105" s="47"/>
      <c r="AP105" s="3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</row>
    <row r="106" spans="1:88" s="27" customFormat="1" ht="23.25" customHeight="1" x14ac:dyDescent="0.15">
      <c r="A106" s="25"/>
      <c r="B106" s="11" t="s">
        <v>138</v>
      </c>
      <c r="C106" s="19"/>
      <c r="D106" s="40"/>
      <c r="E106" s="40"/>
      <c r="F106" s="40"/>
      <c r="G106" s="40"/>
      <c r="H106" s="62">
        <v>760</v>
      </c>
      <c r="I106" s="40"/>
      <c r="J106" s="40"/>
      <c r="K106" s="40"/>
      <c r="L106" s="40"/>
      <c r="M106" s="40"/>
      <c r="N106" s="40">
        <f t="shared" si="78"/>
        <v>4490.2</v>
      </c>
      <c r="O106" s="40">
        <f t="shared" si="79"/>
        <v>4490.2</v>
      </c>
      <c r="P106" s="62">
        <v>8980.4</v>
      </c>
      <c r="Q106" s="40"/>
      <c r="R106" s="40">
        <f t="shared" si="80"/>
        <v>4490.2</v>
      </c>
      <c r="S106" s="40">
        <f t="shared" si="81"/>
        <v>4490.2</v>
      </c>
      <c r="T106" s="62">
        <v>8980.4</v>
      </c>
      <c r="U106" s="40"/>
      <c r="V106" s="40">
        <f t="shared" si="82"/>
        <v>4490.2</v>
      </c>
      <c r="W106" s="40">
        <f t="shared" si="83"/>
        <v>4490.2</v>
      </c>
      <c r="X106" s="62">
        <v>8980.4</v>
      </c>
      <c r="Y106" s="40"/>
      <c r="Z106" s="40"/>
      <c r="AA106" s="40"/>
      <c r="AB106" s="40"/>
      <c r="AC106" s="40">
        <f t="shared" si="71"/>
        <v>4490.2</v>
      </c>
      <c r="AD106" s="40">
        <f t="shared" si="72"/>
        <v>4490.2</v>
      </c>
      <c r="AE106" s="40">
        <f t="shared" si="73"/>
        <v>8980.4</v>
      </c>
      <c r="AF106" s="62">
        <f t="shared" si="84"/>
        <v>2245.1</v>
      </c>
      <c r="AG106" s="62">
        <f t="shared" si="85"/>
        <v>2245.1</v>
      </c>
      <c r="AH106" s="62">
        <f t="shared" si="86"/>
        <v>4490.2</v>
      </c>
      <c r="AI106" s="62">
        <f t="shared" si="87"/>
        <v>6735.2999999999993</v>
      </c>
      <c r="AJ106" s="62">
        <f t="shared" si="88"/>
        <v>2245.1</v>
      </c>
      <c r="AK106" s="75">
        <f t="shared" si="89"/>
        <v>8980.4</v>
      </c>
      <c r="AL106" s="40"/>
      <c r="AM106" s="40"/>
      <c r="AN106" s="44"/>
      <c r="AO106" s="47"/>
      <c r="AP106" s="3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</row>
    <row r="107" spans="1:88" s="27" customFormat="1" ht="18" customHeight="1" x14ac:dyDescent="0.15">
      <c r="A107" s="25">
        <v>4262</v>
      </c>
      <c r="B107" s="11" t="s">
        <v>139</v>
      </c>
      <c r="C107" s="19" t="s">
        <v>52</v>
      </c>
      <c r="D107" s="40"/>
      <c r="E107" s="40"/>
      <c r="F107" s="40"/>
      <c r="G107" s="40"/>
      <c r="H107" s="62"/>
      <c r="I107" s="40"/>
      <c r="J107" s="40"/>
      <c r="K107" s="40"/>
      <c r="L107" s="40"/>
      <c r="M107" s="40"/>
      <c r="N107" s="40">
        <f t="shared" si="78"/>
        <v>0</v>
      </c>
      <c r="O107" s="40">
        <f t="shared" si="79"/>
        <v>0</v>
      </c>
      <c r="P107" s="62"/>
      <c r="Q107" s="40"/>
      <c r="R107" s="40">
        <f t="shared" si="80"/>
        <v>0</v>
      </c>
      <c r="S107" s="40">
        <f t="shared" si="81"/>
        <v>0</v>
      </c>
      <c r="T107" s="62"/>
      <c r="U107" s="40"/>
      <c r="V107" s="40">
        <f t="shared" si="82"/>
        <v>0</v>
      </c>
      <c r="W107" s="40">
        <f t="shared" si="83"/>
        <v>0</v>
      </c>
      <c r="X107" s="62"/>
      <c r="Y107" s="40"/>
      <c r="Z107" s="40"/>
      <c r="AA107" s="40"/>
      <c r="AB107" s="40"/>
      <c r="AC107" s="40">
        <f t="shared" si="71"/>
        <v>0</v>
      </c>
      <c r="AD107" s="40">
        <f t="shared" si="72"/>
        <v>0</v>
      </c>
      <c r="AE107" s="40">
        <f t="shared" si="73"/>
        <v>0</v>
      </c>
      <c r="AF107" s="62">
        <f t="shared" si="84"/>
        <v>0</v>
      </c>
      <c r="AG107" s="62">
        <f t="shared" si="85"/>
        <v>0</v>
      </c>
      <c r="AH107" s="62">
        <f t="shared" si="86"/>
        <v>0</v>
      </c>
      <c r="AI107" s="62">
        <f t="shared" si="87"/>
        <v>0</v>
      </c>
      <c r="AJ107" s="62">
        <f t="shared" si="88"/>
        <v>0</v>
      </c>
      <c r="AK107" s="75">
        <f t="shared" si="89"/>
        <v>0</v>
      </c>
      <c r="AL107" s="40"/>
      <c r="AM107" s="40"/>
      <c r="AN107" s="44"/>
      <c r="AO107" s="47"/>
      <c r="AP107" s="3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</row>
    <row r="108" spans="1:88" s="27" customFormat="1" ht="33" customHeight="1" x14ac:dyDescent="0.15">
      <c r="A108" s="25">
        <v>4263</v>
      </c>
      <c r="B108" s="11" t="s">
        <v>140</v>
      </c>
      <c r="C108" s="19" t="s">
        <v>52</v>
      </c>
      <c r="D108" s="40"/>
      <c r="E108" s="40"/>
      <c r="F108" s="40"/>
      <c r="G108" s="40"/>
      <c r="H108" s="62"/>
      <c r="I108" s="40"/>
      <c r="J108" s="40"/>
      <c r="K108" s="40"/>
      <c r="L108" s="40"/>
      <c r="M108" s="40"/>
      <c r="N108" s="40">
        <f t="shared" si="78"/>
        <v>0</v>
      </c>
      <c r="O108" s="40">
        <f t="shared" si="79"/>
        <v>0</v>
      </c>
      <c r="P108" s="62"/>
      <c r="Q108" s="40"/>
      <c r="R108" s="40">
        <f t="shared" si="80"/>
        <v>0</v>
      </c>
      <c r="S108" s="40">
        <f t="shared" si="81"/>
        <v>0</v>
      </c>
      <c r="T108" s="62"/>
      <c r="U108" s="40"/>
      <c r="V108" s="40">
        <f t="shared" si="82"/>
        <v>0</v>
      </c>
      <c r="W108" s="40">
        <f t="shared" si="83"/>
        <v>0</v>
      </c>
      <c r="X108" s="62"/>
      <c r="Y108" s="40"/>
      <c r="Z108" s="40"/>
      <c r="AA108" s="40"/>
      <c r="AB108" s="40"/>
      <c r="AC108" s="40">
        <f t="shared" si="71"/>
        <v>0</v>
      </c>
      <c r="AD108" s="40">
        <f t="shared" si="72"/>
        <v>0</v>
      </c>
      <c r="AE108" s="40">
        <f t="shared" si="73"/>
        <v>0</v>
      </c>
      <c r="AF108" s="62">
        <f t="shared" si="84"/>
        <v>0</v>
      </c>
      <c r="AG108" s="62">
        <f t="shared" si="85"/>
        <v>0</v>
      </c>
      <c r="AH108" s="62">
        <f t="shared" si="86"/>
        <v>0</v>
      </c>
      <c r="AI108" s="62">
        <f t="shared" si="87"/>
        <v>0</v>
      </c>
      <c r="AJ108" s="62">
        <f t="shared" si="88"/>
        <v>0</v>
      </c>
      <c r="AK108" s="75">
        <f t="shared" si="89"/>
        <v>0</v>
      </c>
      <c r="AL108" s="40"/>
      <c r="AM108" s="40"/>
      <c r="AN108" s="44"/>
      <c r="AO108" s="47"/>
      <c r="AP108" s="3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</row>
    <row r="109" spans="1:88" s="27" customFormat="1" ht="21" customHeight="1" x14ac:dyDescent="0.15">
      <c r="A109" s="25">
        <v>4264</v>
      </c>
      <c r="B109" s="11" t="s">
        <v>141</v>
      </c>
      <c r="C109" s="19" t="s">
        <v>52</v>
      </c>
      <c r="D109" s="40">
        <f t="shared" ref="D109:AM109" si="107">D110+D113+D116</f>
        <v>0</v>
      </c>
      <c r="E109" s="40">
        <f t="shared" si="107"/>
        <v>0</v>
      </c>
      <c r="F109" s="40">
        <f t="shared" si="107"/>
        <v>0</v>
      </c>
      <c r="G109" s="40">
        <f t="shared" si="107"/>
        <v>0</v>
      </c>
      <c r="H109" s="62">
        <f t="shared" si="107"/>
        <v>0</v>
      </c>
      <c r="I109" s="40">
        <f t="shared" si="107"/>
        <v>0</v>
      </c>
      <c r="J109" s="40">
        <f t="shared" si="107"/>
        <v>0</v>
      </c>
      <c r="K109" s="40">
        <f t="shared" si="107"/>
        <v>0</v>
      </c>
      <c r="L109" s="40">
        <f>L110+L113+L116</f>
        <v>0</v>
      </c>
      <c r="M109" s="40">
        <f t="shared" si="107"/>
        <v>0</v>
      </c>
      <c r="N109" s="40">
        <f t="shared" si="78"/>
        <v>0</v>
      </c>
      <c r="O109" s="40">
        <f t="shared" si="79"/>
        <v>0</v>
      </c>
      <c r="P109" s="62">
        <f t="shared" ref="P109" si="108">P110+P113+P116</f>
        <v>0</v>
      </c>
      <c r="Q109" s="40">
        <f t="shared" si="107"/>
        <v>0</v>
      </c>
      <c r="R109" s="40">
        <f t="shared" si="80"/>
        <v>0</v>
      </c>
      <c r="S109" s="40">
        <f t="shared" si="81"/>
        <v>0</v>
      </c>
      <c r="T109" s="62">
        <f t="shared" ref="T109" si="109">T110+T113+T116</f>
        <v>0</v>
      </c>
      <c r="U109" s="40">
        <f t="shared" si="107"/>
        <v>0</v>
      </c>
      <c r="V109" s="40">
        <f t="shared" si="82"/>
        <v>0</v>
      </c>
      <c r="W109" s="40">
        <f t="shared" si="83"/>
        <v>0</v>
      </c>
      <c r="X109" s="62">
        <f t="shared" ref="X109" si="110">X110+X113+X116</f>
        <v>0</v>
      </c>
      <c r="Y109" s="40">
        <f t="shared" si="107"/>
        <v>0</v>
      </c>
      <c r="Z109" s="40">
        <f t="shared" si="107"/>
        <v>0</v>
      </c>
      <c r="AA109" s="40">
        <f t="shared" si="107"/>
        <v>0</v>
      </c>
      <c r="AB109" s="40">
        <f t="shared" si="107"/>
        <v>0</v>
      </c>
      <c r="AC109" s="40">
        <f t="shared" si="71"/>
        <v>0</v>
      </c>
      <c r="AD109" s="40">
        <f t="shared" si="72"/>
        <v>0</v>
      </c>
      <c r="AE109" s="40">
        <f t="shared" si="73"/>
        <v>0</v>
      </c>
      <c r="AF109" s="62">
        <f t="shared" si="84"/>
        <v>0</v>
      </c>
      <c r="AG109" s="62">
        <f t="shared" si="85"/>
        <v>0</v>
      </c>
      <c r="AH109" s="62">
        <f t="shared" si="86"/>
        <v>0</v>
      </c>
      <c r="AI109" s="62">
        <f t="shared" si="87"/>
        <v>0</v>
      </c>
      <c r="AJ109" s="62">
        <f t="shared" si="88"/>
        <v>0</v>
      </c>
      <c r="AK109" s="75">
        <f t="shared" si="89"/>
        <v>0</v>
      </c>
      <c r="AL109" s="40">
        <f t="shared" si="107"/>
        <v>0</v>
      </c>
      <c r="AM109" s="40">
        <f t="shared" si="107"/>
        <v>0</v>
      </c>
      <c r="AN109" s="44">
        <f>AN110+AN113+AN116</f>
        <v>0</v>
      </c>
      <c r="AO109" s="47"/>
      <c r="AP109" s="3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</row>
    <row r="110" spans="1:88" s="27" customFormat="1" ht="21" customHeight="1" x14ac:dyDescent="0.15">
      <c r="A110" s="25"/>
      <c r="B110" s="11" t="s">
        <v>142</v>
      </c>
      <c r="C110" s="19" t="s">
        <v>52</v>
      </c>
      <c r="D110" s="40"/>
      <c r="E110" s="40"/>
      <c r="F110" s="40"/>
      <c r="G110" s="40"/>
      <c r="H110" s="62"/>
      <c r="I110" s="40"/>
      <c r="J110" s="40"/>
      <c r="K110" s="40"/>
      <c r="L110" s="40"/>
      <c r="M110" s="40"/>
      <c r="N110" s="40">
        <f t="shared" si="78"/>
        <v>0</v>
      </c>
      <c r="O110" s="40">
        <f t="shared" si="79"/>
        <v>0</v>
      </c>
      <c r="P110" s="62"/>
      <c r="Q110" s="40"/>
      <c r="R110" s="40">
        <f t="shared" si="80"/>
        <v>0</v>
      </c>
      <c r="S110" s="40">
        <f t="shared" si="81"/>
        <v>0</v>
      </c>
      <c r="T110" s="62"/>
      <c r="U110" s="40"/>
      <c r="V110" s="40">
        <f t="shared" si="82"/>
        <v>0</v>
      </c>
      <c r="W110" s="40">
        <f t="shared" si="83"/>
        <v>0</v>
      </c>
      <c r="X110" s="62"/>
      <c r="Y110" s="40"/>
      <c r="Z110" s="40"/>
      <c r="AA110" s="40"/>
      <c r="AB110" s="40"/>
      <c r="AC110" s="40">
        <f t="shared" si="71"/>
        <v>0</v>
      </c>
      <c r="AD110" s="40">
        <f t="shared" si="72"/>
        <v>0</v>
      </c>
      <c r="AE110" s="40">
        <f t="shared" si="73"/>
        <v>0</v>
      </c>
      <c r="AF110" s="62">
        <f t="shared" si="84"/>
        <v>0</v>
      </c>
      <c r="AG110" s="62">
        <f t="shared" si="85"/>
        <v>0</v>
      </c>
      <c r="AH110" s="62">
        <f t="shared" si="86"/>
        <v>0</v>
      </c>
      <c r="AI110" s="62">
        <f t="shared" si="87"/>
        <v>0</v>
      </c>
      <c r="AJ110" s="62">
        <f t="shared" si="88"/>
        <v>0</v>
      </c>
      <c r="AK110" s="75">
        <f t="shared" si="89"/>
        <v>0</v>
      </c>
      <c r="AL110" s="40"/>
      <c r="AM110" s="40"/>
      <c r="AN110" s="44"/>
      <c r="AO110" s="47"/>
      <c r="AP110" s="3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</row>
    <row r="111" spans="1:88" s="27" customFormat="1" ht="21" customHeight="1" x14ac:dyDescent="0.15">
      <c r="A111" s="25"/>
      <c r="B111" s="11" t="s">
        <v>143</v>
      </c>
      <c r="C111" s="19" t="s">
        <v>124</v>
      </c>
      <c r="D111" s="40"/>
      <c r="E111" s="40"/>
      <c r="F111" s="40"/>
      <c r="G111" s="40"/>
      <c r="H111" s="62"/>
      <c r="I111" s="40"/>
      <c r="J111" s="40"/>
      <c r="K111" s="40"/>
      <c r="L111" s="40"/>
      <c r="M111" s="40"/>
      <c r="N111" s="40">
        <f t="shared" si="78"/>
        <v>0</v>
      </c>
      <c r="O111" s="40">
        <f t="shared" si="79"/>
        <v>0</v>
      </c>
      <c r="P111" s="62"/>
      <c r="Q111" s="40"/>
      <c r="R111" s="40">
        <f t="shared" si="80"/>
        <v>0</v>
      </c>
      <c r="S111" s="40">
        <f t="shared" si="81"/>
        <v>0</v>
      </c>
      <c r="T111" s="62"/>
      <c r="U111" s="40"/>
      <c r="V111" s="40">
        <f t="shared" si="82"/>
        <v>0</v>
      </c>
      <c r="W111" s="40">
        <f t="shared" si="83"/>
        <v>0</v>
      </c>
      <c r="X111" s="62"/>
      <c r="Y111" s="40"/>
      <c r="Z111" s="40"/>
      <c r="AA111" s="40"/>
      <c r="AB111" s="40"/>
      <c r="AC111" s="40">
        <f t="shared" si="71"/>
        <v>0</v>
      </c>
      <c r="AD111" s="40">
        <f t="shared" si="72"/>
        <v>0</v>
      </c>
      <c r="AE111" s="40">
        <f t="shared" si="73"/>
        <v>0</v>
      </c>
      <c r="AF111" s="62">
        <f t="shared" si="84"/>
        <v>0</v>
      </c>
      <c r="AG111" s="62">
        <f t="shared" si="85"/>
        <v>0</v>
      </c>
      <c r="AH111" s="62">
        <f t="shared" si="86"/>
        <v>0</v>
      </c>
      <c r="AI111" s="62">
        <f t="shared" si="87"/>
        <v>0</v>
      </c>
      <c r="AJ111" s="62">
        <f t="shared" si="88"/>
        <v>0</v>
      </c>
      <c r="AK111" s="75">
        <f t="shared" si="89"/>
        <v>0</v>
      </c>
      <c r="AL111" s="40"/>
      <c r="AM111" s="40"/>
      <c r="AN111" s="44"/>
      <c r="AO111" s="47"/>
      <c r="AP111" s="3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</row>
    <row r="112" spans="1:88" s="27" customFormat="1" ht="21" customHeight="1" x14ac:dyDescent="0.15">
      <c r="A112" s="25"/>
      <c r="B112" s="11" t="s">
        <v>144</v>
      </c>
      <c r="C112" s="19" t="s">
        <v>86</v>
      </c>
      <c r="D112" s="40"/>
      <c r="E112" s="40"/>
      <c r="F112" s="40"/>
      <c r="G112" s="40"/>
      <c r="H112" s="62"/>
      <c r="I112" s="40"/>
      <c r="J112" s="40"/>
      <c r="K112" s="40"/>
      <c r="L112" s="40"/>
      <c r="M112" s="40"/>
      <c r="N112" s="40">
        <f t="shared" si="78"/>
        <v>0</v>
      </c>
      <c r="O112" s="40">
        <f t="shared" si="79"/>
        <v>0</v>
      </c>
      <c r="P112" s="62"/>
      <c r="Q112" s="40"/>
      <c r="R112" s="40">
        <f t="shared" si="80"/>
        <v>0</v>
      </c>
      <c r="S112" s="40">
        <f t="shared" si="81"/>
        <v>0</v>
      </c>
      <c r="T112" s="62"/>
      <c r="U112" s="40"/>
      <c r="V112" s="40">
        <f t="shared" si="82"/>
        <v>0</v>
      </c>
      <c r="W112" s="40">
        <f t="shared" si="83"/>
        <v>0</v>
      </c>
      <c r="X112" s="62"/>
      <c r="Y112" s="40"/>
      <c r="Z112" s="40"/>
      <c r="AA112" s="40"/>
      <c r="AB112" s="40"/>
      <c r="AC112" s="40">
        <f t="shared" si="71"/>
        <v>0</v>
      </c>
      <c r="AD112" s="40">
        <f t="shared" si="72"/>
        <v>0</v>
      </c>
      <c r="AE112" s="40">
        <f t="shared" si="73"/>
        <v>0</v>
      </c>
      <c r="AF112" s="62">
        <f t="shared" si="84"/>
        <v>0</v>
      </c>
      <c r="AG112" s="62">
        <f t="shared" si="85"/>
        <v>0</v>
      </c>
      <c r="AH112" s="62">
        <f t="shared" si="86"/>
        <v>0</v>
      </c>
      <c r="AI112" s="62">
        <f t="shared" si="87"/>
        <v>0</v>
      </c>
      <c r="AJ112" s="62">
        <f t="shared" si="88"/>
        <v>0</v>
      </c>
      <c r="AK112" s="75">
        <f t="shared" si="89"/>
        <v>0</v>
      </c>
      <c r="AL112" s="40"/>
      <c r="AM112" s="40"/>
      <c r="AN112" s="44"/>
      <c r="AO112" s="47"/>
      <c r="AP112" s="3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</row>
    <row r="113" spans="1:88" s="27" customFormat="1" ht="21" customHeight="1" x14ac:dyDescent="0.15">
      <c r="A113" s="25"/>
      <c r="B113" s="11" t="s">
        <v>145</v>
      </c>
      <c r="C113" s="19" t="s">
        <v>52</v>
      </c>
      <c r="D113" s="40"/>
      <c r="E113" s="40"/>
      <c r="F113" s="40"/>
      <c r="G113" s="40"/>
      <c r="H113" s="62"/>
      <c r="I113" s="40"/>
      <c r="J113" s="40"/>
      <c r="K113" s="40"/>
      <c r="L113" s="40"/>
      <c r="M113" s="40"/>
      <c r="N113" s="40">
        <f t="shared" si="78"/>
        <v>0</v>
      </c>
      <c r="O113" s="40">
        <f t="shared" si="79"/>
        <v>0</v>
      </c>
      <c r="P113" s="62"/>
      <c r="Q113" s="40"/>
      <c r="R113" s="40">
        <f t="shared" si="80"/>
        <v>0</v>
      </c>
      <c r="S113" s="40">
        <f t="shared" si="81"/>
        <v>0</v>
      </c>
      <c r="T113" s="62"/>
      <c r="U113" s="40"/>
      <c r="V113" s="40">
        <f t="shared" si="82"/>
        <v>0</v>
      </c>
      <c r="W113" s="40">
        <f t="shared" si="83"/>
        <v>0</v>
      </c>
      <c r="X113" s="62"/>
      <c r="Y113" s="40"/>
      <c r="Z113" s="40"/>
      <c r="AA113" s="40"/>
      <c r="AB113" s="40"/>
      <c r="AC113" s="40">
        <f t="shared" si="71"/>
        <v>0</v>
      </c>
      <c r="AD113" s="40">
        <f t="shared" si="72"/>
        <v>0</v>
      </c>
      <c r="AE113" s="40">
        <f t="shared" si="73"/>
        <v>0</v>
      </c>
      <c r="AF113" s="62">
        <f t="shared" si="84"/>
        <v>0</v>
      </c>
      <c r="AG113" s="62">
        <f t="shared" si="85"/>
        <v>0</v>
      </c>
      <c r="AH113" s="62">
        <f t="shared" si="86"/>
        <v>0</v>
      </c>
      <c r="AI113" s="62">
        <f t="shared" si="87"/>
        <v>0</v>
      </c>
      <c r="AJ113" s="62">
        <f t="shared" si="88"/>
        <v>0</v>
      </c>
      <c r="AK113" s="75">
        <f t="shared" si="89"/>
        <v>0</v>
      </c>
      <c r="AL113" s="40"/>
      <c r="AM113" s="40"/>
      <c r="AN113" s="44"/>
      <c r="AO113" s="47"/>
      <c r="AP113" s="3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</row>
    <row r="114" spans="1:88" s="27" customFormat="1" ht="21" customHeight="1" x14ac:dyDescent="0.15">
      <c r="A114" s="25"/>
      <c r="B114" s="11" t="s">
        <v>143</v>
      </c>
      <c r="C114" s="19" t="s">
        <v>124</v>
      </c>
      <c r="D114" s="40"/>
      <c r="E114" s="40"/>
      <c r="F114" s="40"/>
      <c r="G114" s="40"/>
      <c r="H114" s="62"/>
      <c r="I114" s="40"/>
      <c r="J114" s="40"/>
      <c r="K114" s="40"/>
      <c r="L114" s="40"/>
      <c r="M114" s="40"/>
      <c r="N114" s="40">
        <f t="shared" si="78"/>
        <v>0</v>
      </c>
      <c r="O114" s="40">
        <f t="shared" si="79"/>
        <v>0</v>
      </c>
      <c r="P114" s="62"/>
      <c r="Q114" s="40"/>
      <c r="R114" s="40">
        <f t="shared" si="80"/>
        <v>0</v>
      </c>
      <c r="S114" s="40">
        <f t="shared" si="81"/>
        <v>0</v>
      </c>
      <c r="T114" s="62"/>
      <c r="U114" s="40"/>
      <c r="V114" s="40">
        <f t="shared" si="82"/>
        <v>0</v>
      </c>
      <c r="W114" s="40">
        <f t="shared" si="83"/>
        <v>0</v>
      </c>
      <c r="X114" s="62"/>
      <c r="Y114" s="40"/>
      <c r="Z114" s="40"/>
      <c r="AA114" s="40"/>
      <c r="AB114" s="40"/>
      <c r="AC114" s="40">
        <f t="shared" si="71"/>
        <v>0</v>
      </c>
      <c r="AD114" s="40">
        <f t="shared" si="72"/>
        <v>0</v>
      </c>
      <c r="AE114" s="40">
        <f t="shared" si="73"/>
        <v>0</v>
      </c>
      <c r="AF114" s="62">
        <f t="shared" si="84"/>
        <v>0</v>
      </c>
      <c r="AG114" s="62">
        <f t="shared" si="85"/>
        <v>0</v>
      </c>
      <c r="AH114" s="62">
        <f t="shared" si="86"/>
        <v>0</v>
      </c>
      <c r="AI114" s="62">
        <f t="shared" si="87"/>
        <v>0</v>
      </c>
      <c r="AJ114" s="62">
        <f t="shared" si="88"/>
        <v>0</v>
      </c>
      <c r="AK114" s="75">
        <f t="shared" si="89"/>
        <v>0</v>
      </c>
      <c r="AL114" s="40"/>
      <c r="AM114" s="40"/>
      <c r="AN114" s="44"/>
      <c r="AO114" s="47"/>
      <c r="AP114" s="3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</row>
    <row r="115" spans="1:88" s="27" customFormat="1" ht="21" customHeight="1" x14ac:dyDescent="0.15">
      <c r="A115" s="29"/>
      <c r="B115" s="30" t="s">
        <v>146</v>
      </c>
      <c r="C115" s="19" t="s">
        <v>86</v>
      </c>
      <c r="D115" s="40"/>
      <c r="E115" s="40"/>
      <c r="F115" s="40"/>
      <c r="G115" s="40"/>
      <c r="H115" s="62"/>
      <c r="I115" s="40"/>
      <c r="J115" s="40"/>
      <c r="K115" s="40"/>
      <c r="L115" s="40"/>
      <c r="M115" s="40"/>
      <c r="N115" s="40">
        <f t="shared" si="78"/>
        <v>0</v>
      </c>
      <c r="O115" s="40">
        <f t="shared" si="79"/>
        <v>0</v>
      </c>
      <c r="P115" s="62"/>
      <c r="Q115" s="40"/>
      <c r="R115" s="40">
        <f t="shared" si="80"/>
        <v>0</v>
      </c>
      <c r="S115" s="40">
        <f t="shared" si="81"/>
        <v>0</v>
      </c>
      <c r="T115" s="62"/>
      <c r="U115" s="40"/>
      <c r="V115" s="40">
        <f t="shared" si="82"/>
        <v>0</v>
      </c>
      <c r="W115" s="40">
        <f t="shared" si="83"/>
        <v>0</v>
      </c>
      <c r="X115" s="62"/>
      <c r="Y115" s="40"/>
      <c r="Z115" s="40"/>
      <c r="AA115" s="40"/>
      <c r="AB115" s="40"/>
      <c r="AC115" s="40">
        <f t="shared" si="71"/>
        <v>0</v>
      </c>
      <c r="AD115" s="40">
        <f t="shared" si="72"/>
        <v>0</v>
      </c>
      <c r="AE115" s="40">
        <f t="shared" si="73"/>
        <v>0</v>
      </c>
      <c r="AF115" s="62">
        <f t="shared" si="84"/>
        <v>0</v>
      </c>
      <c r="AG115" s="62">
        <f t="shared" si="85"/>
        <v>0</v>
      </c>
      <c r="AH115" s="62">
        <f t="shared" si="86"/>
        <v>0</v>
      </c>
      <c r="AI115" s="62">
        <f t="shared" si="87"/>
        <v>0</v>
      </c>
      <c r="AJ115" s="62">
        <f t="shared" si="88"/>
        <v>0</v>
      </c>
      <c r="AK115" s="75">
        <f t="shared" si="89"/>
        <v>0</v>
      </c>
      <c r="AL115" s="40"/>
      <c r="AM115" s="40"/>
      <c r="AN115" s="44"/>
      <c r="AO115" s="47"/>
      <c r="AP115" s="3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</row>
    <row r="116" spans="1:88" s="27" customFormat="1" ht="21" customHeight="1" x14ac:dyDescent="0.15">
      <c r="A116" s="25"/>
      <c r="B116" s="11" t="s">
        <v>147</v>
      </c>
      <c r="C116" s="19" t="s">
        <v>52</v>
      </c>
      <c r="D116" s="40"/>
      <c r="E116" s="40"/>
      <c r="F116" s="40"/>
      <c r="G116" s="40"/>
      <c r="H116" s="62"/>
      <c r="I116" s="40"/>
      <c r="J116" s="40"/>
      <c r="K116" s="40"/>
      <c r="L116" s="40"/>
      <c r="M116" s="40"/>
      <c r="N116" s="40">
        <f t="shared" si="78"/>
        <v>0</v>
      </c>
      <c r="O116" s="40">
        <f t="shared" si="79"/>
        <v>0</v>
      </c>
      <c r="P116" s="62"/>
      <c r="Q116" s="40"/>
      <c r="R116" s="40">
        <f t="shared" si="80"/>
        <v>0</v>
      </c>
      <c r="S116" s="40">
        <f t="shared" si="81"/>
        <v>0</v>
      </c>
      <c r="T116" s="62"/>
      <c r="U116" s="40"/>
      <c r="V116" s="40">
        <f t="shared" si="82"/>
        <v>0</v>
      </c>
      <c r="W116" s="40">
        <f t="shared" si="83"/>
        <v>0</v>
      </c>
      <c r="X116" s="62"/>
      <c r="Y116" s="40"/>
      <c r="Z116" s="40"/>
      <c r="AA116" s="40"/>
      <c r="AB116" s="40"/>
      <c r="AC116" s="40">
        <f t="shared" si="71"/>
        <v>0</v>
      </c>
      <c r="AD116" s="40">
        <f t="shared" si="72"/>
        <v>0</v>
      </c>
      <c r="AE116" s="40">
        <f t="shared" si="73"/>
        <v>0</v>
      </c>
      <c r="AF116" s="62">
        <f t="shared" si="84"/>
        <v>0</v>
      </c>
      <c r="AG116" s="62">
        <f t="shared" si="85"/>
        <v>0</v>
      </c>
      <c r="AH116" s="62">
        <f t="shared" si="86"/>
        <v>0</v>
      </c>
      <c r="AI116" s="62">
        <f t="shared" si="87"/>
        <v>0</v>
      </c>
      <c r="AJ116" s="62">
        <f t="shared" si="88"/>
        <v>0</v>
      </c>
      <c r="AK116" s="75">
        <f t="shared" si="89"/>
        <v>0</v>
      </c>
      <c r="AL116" s="40"/>
      <c r="AM116" s="40"/>
      <c r="AN116" s="44"/>
      <c r="AO116" s="47"/>
      <c r="AP116" s="3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</row>
    <row r="117" spans="1:88" s="27" customFormat="1" ht="21" customHeight="1" x14ac:dyDescent="0.15">
      <c r="A117" s="25"/>
      <c r="B117" s="11" t="s">
        <v>143</v>
      </c>
      <c r="C117" s="19" t="s">
        <v>124</v>
      </c>
      <c r="D117" s="40"/>
      <c r="E117" s="40"/>
      <c r="F117" s="40"/>
      <c r="G117" s="40"/>
      <c r="H117" s="62"/>
      <c r="I117" s="40"/>
      <c r="J117" s="40"/>
      <c r="K117" s="40"/>
      <c r="L117" s="40"/>
      <c r="M117" s="40"/>
      <c r="N117" s="40">
        <f t="shared" si="78"/>
        <v>0</v>
      </c>
      <c r="O117" s="40">
        <f t="shared" si="79"/>
        <v>0</v>
      </c>
      <c r="P117" s="62"/>
      <c r="Q117" s="40"/>
      <c r="R117" s="40">
        <f t="shared" si="80"/>
        <v>0</v>
      </c>
      <c r="S117" s="40">
        <f t="shared" si="81"/>
        <v>0</v>
      </c>
      <c r="T117" s="62"/>
      <c r="U117" s="40"/>
      <c r="V117" s="40">
        <f t="shared" si="82"/>
        <v>0</v>
      </c>
      <c r="W117" s="40">
        <f t="shared" si="83"/>
        <v>0</v>
      </c>
      <c r="X117" s="62"/>
      <c r="Y117" s="40"/>
      <c r="Z117" s="40"/>
      <c r="AA117" s="40"/>
      <c r="AB117" s="40"/>
      <c r="AC117" s="40">
        <f t="shared" si="71"/>
        <v>0</v>
      </c>
      <c r="AD117" s="40">
        <f t="shared" si="72"/>
        <v>0</v>
      </c>
      <c r="AE117" s="40">
        <f t="shared" si="73"/>
        <v>0</v>
      </c>
      <c r="AF117" s="62">
        <f t="shared" si="84"/>
        <v>0</v>
      </c>
      <c r="AG117" s="62">
        <f t="shared" si="85"/>
        <v>0</v>
      </c>
      <c r="AH117" s="62">
        <f t="shared" si="86"/>
        <v>0</v>
      </c>
      <c r="AI117" s="62">
        <f t="shared" si="87"/>
        <v>0</v>
      </c>
      <c r="AJ117" s="62">
        <f t="shared" si="88"/>
        <v>0</v>
      </c>
      <c r="AK117" s="75">
        <f t="shared" si="89"/>
        <v>0</v>
      </c>
      <c r="AL117" s="40"/>
      <c r="AM117" s="40"/>
      <c r="AN117" s="44"/>
      <c r="AO117" s="47"/>
      <c r="AP117" s="3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</row>
    <row r="118" spans="1:88" s="27" customFormat="1" ht="23.25" customHeight="1" x14ac:dyDescent="0.15">
      <c r="A118" s="25"/>
      <c r="B118" s="11" t="s">
        <v>83</v>
      </c>
      <c r="C118" s="19" t="s">
        <v>148</v>
      </c>
      <c r="D118" s="40"/>
      <c r="E118" s="40"/>
      <c r="F118" s="40"/>
      <c r="G118" s="40"/>
      <c r="H118" s="62"/>
      <c r="I118" s="40"/>
      <c r="J118" s="40"/>
      <c r="K118" s="40"/>
      <c r="L118" s="40"/>
      <c r="M118" s="40"/>
      <c r="N118" s="40">
        <f t="shared" si="78"/>
        <v>0</v>
      </c>
      <c r="O118" s="40">
        <f t="shared" si="79"/>
        <v>0</v>
      </c>
      <c r="P118" s="62"/>
      <c r="Q118" s="40"/>
      <c r="R118" s="40">
        <f t="shared" si="80"/>
        <v>0</v>
      </c>
      <c r="S118" s="40">
        <f t="shared" si="81"/>
        <v>0</v>
      </c>
      <c r="T118" s="62"/>
      <c r="U118" s="40"/>
      <c r="V118" s="40">
        <f t="shared" si="82"/>
        <v>0</v>
      </c>
      <c r="W118" s="40">
        <f t="shared" si="83"/>
        <v>0</v>
      </c>
      <c r="X118" s="62"/>
      <c r="Y118" s="40"/>
      <c r="Z118" s="40"/>
      <c r="AA118" s="40"/>
      <c r="AB118" s="40"/>
      <c r="AC118" s="40">
        <f t="shared" si="71"/>
        <v>0</v>
      </c>
      <c r="AD118" s="40">
        <f t="shared" si="72"/>
        <v>0</v>
      </c>
      <c r="AE118" s="40">
        <f t="shared" si="73"/>
        <v>0</v>
      </c>
      <c r="AF118" s="62">
        <f t="shared" si="84"/>
        <v>0</v>
      </c>
      <c r="AG118" s="62">
        <f t="shared" si="85"/>
        <v>0</v>
      </c>
      <c r="AH118" s="62">
        <f t="shared" si="86"/>
        <v>0</v>
      </c>
      <c r="AI118" s="62">
        <f t="shared" si="87"/>
        <v>0</v>
      </c>
      <c r="AJ118" s="62">
        <f t="shared" si="88"/>
        <v>0</v>
      </c>
      <c r="AK118" s="75">
        <f t="shared" si="89"/>
        <v>0</v>
      </c>
      <c r="AL118" s="40"/>
      <c r="AM118" s="40"/>
      <c r="AN118" s="44"/>
      <c r="AO118" s="47"/>
      <c r="AP118" s="3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</row>
    <row r="119" spans="1:88" s="27" customFormat="1" ht="28.5" customHeight="1" x14ac:dyDescent="0.15">
      <c r="A119" s="25">
        <v>4265</v>
      </c>
      <c r="B119" s="11" t="s">
        <v>149</v>
      </c>
      <c r="C119" s="19" t="s">
        <v>52</v>
      </c>
      <c r="D119" s="40"/>
      <c r="E119" s="40"/>
      <c r="F119" s="40"/>
      <c r="G119" s="40"/>
      <c r="H119" s="62"/>
      <c r="I119" s="40"/>
      <c r="J119" s="40"/>
      <c r="K119" s="40"/>
      <c r="L119" s="40"/>
      <c r="M119" s="40"/>
      <c r="N119" s="40">
        <f t="shared" si="78"/>
        <v>0</v>
      </c>
      <c r="O119" s="40">
        <f t="shared" si="79"/>
        <v>0</v>
      </c>
      <c r="P119" s="62"/>
      <c r="Q119" s="40"/>
      <c r="R119" s="40">
        <f t="shared" si="80"/>
        <v>0</v>
      </c>
      <c r="S119" s="40">
        <f t="shared" si="81"/>
        <v>0</v>
      </c>
      <c r="T119" s="62"/>
      <c r="U119" s="40"/>
      <c r="V119" s="40">
        <f t="shared" si="82"/>
        <v>0</v>
      </c>
      <c r="W119" s="40">
        <f t="shared" si="83"/>
        <v>0</v>
      </c>
      <c r="X119" s="62"/>
      <c r="Y119" s="40"/>
      <c r="Z119" s="40"/>
      <c r="AA119" s="40"/>
      <c r="AB119" s="40"/>
      <c r="AC119" s="40">
        <f t="shared" si="71"/>
        <v>0</v>
      </c>
      <c r="AD119" s="40">
        <f t="shared" si="72"/>
        <v>0</v>
      </c>
      <c r="AE119" s="40">
        <f t="shared" si="73"/>
        <v>0</v>
      </c>
      <c r="AF119" s="62">
        <f t="shared" si="84"/>
        <v>0</v>
      </c>
      <c r="AG119" s="62">
        <f t="shared" si="85"/>
        <v>0</v>
      </c>
      <c r="AH119" s="62">
        <f t="shared" si="86"/>
        <v>0</v>
      </c>
      <c r="AI119" s="62">
        <f t="shared" si="87"/>
        <v>0</v>
      </c>
      <c r="AJ119" s="62">
        <f t="shared" si="88"/>
        <v>0</v>
      </c>
      <c r="AK119" s="75">
        <f t="shared" si="89"/>
        <v>0</v>
      </c>
      <c r="AL119" s="40"/>
      <c r="AM119" s="40"/>
      <c r="AN119" s="44"/>
      <c r="AO119" s="47"/>
      <c r="AP119" s="3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</row>
    <row r="120" spans="1:88" s="27" customFormat="1" ht="25.5" customHeight="1" x14ac:dyDescent="0.15">
      <c r="A120" s="25">
        <v>4266</v>
      </c>
      <c r="B120" s="11" t="s">
        <v>150</v>
      </c>
      <c r="C120" s="19" t="s">
        <v>52</v>
      </c>
      <c r="D120" s="40"/>
      <c r="E120" s="40"/>
      <c r="F120" s="40"/>
      <c r="G120" s="40"/>
      <c r="H120" s="62">
        <v>400</v>
      </c>
      <c r="I120" s="40"/>
      <c r="J120" s="40"/>
      <c r="K120" s="40"/>
      <c r="L120" s="40"/>
      <c r="M120" s="40"/>
      <c r="N120" s="40">
        <f t="shared" si="78"/>
        <v>1000</v>
      </c>
      <c r="O120" s="40">
        <f t="shared" si="79"/>
        <v>1000</v>
      </c>
      <c r="P120" s="62">
        <v>2000</v>
      </c>
      <c r="Q120" s="40"/>
      <c r="R120" s="40">
        <f t="shared" si="80"/>
        <v>1000</v>
      </c>
      <c r="S120" s="40">
        <f t="shared" si="81"/>
        <v>1000</v>
      </c>
      <c r="T120" s="62">
        <v>2000</v>
      </c>
      <c r="U120" s="40"/>
      <c r="V120" s="40">
        <f t="shared" si="82"/>
        <v>1000</v>
      </c>
      <c r="W120" s="40">
        <f t="shared" si="83"/>
        <v>1000</v>
      </c>
      <c r="X120" s="62">
        <v>2000</v>
      </c>
      <c r="Y120" s="40"/>
      <c r="Z120" s="40"/>
      <c r="AA120" s="40"/>
      <c r="AB120" s="40"/>
      <c r="AC120" s="40">
        <f t="shared" si="71"/>
        <v>1000</v>
      </c>
      <c r="AD120" s="40">
        <f t="shared" si="72"/>
        <v>1000</v>
      </c>
      <c r="AE120" s="40">
        <f t="shared" si="73"/>
        <v>2000</v>
      </c>
      <c r="AF120" s="62">
        <f t="shared" si="84"/>
        <v>500</v>
      </c>
      <c r="AG120" s="62">
        <f t="shared" si="85"/>
        <v>500</v>
      </c>
      <c r="AH120" s="62">
        <f t="shared" si="86"/>
        <v>1000</v>
      </c>
      <c r="AI120" s="62">
        <f t="shared" si="87"/>
        <v>1500</v>
      </c>
      <c r="AJ120" s="62">
        <f t="shared" si="88"/>
        <v>500</v>
      </c>
      <c r="AK120" s="75">
        <f t="shared" si="89"/>
        <v>2000</v>
      </c>
      <c r="AL120" s="40"/>
      <c r="AM120" s="40"/>
      <c r="AN120" s="44"/>
      <c r="AO120" s="47"/>
      <c r="AP120" s="3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</row>
    <row r="121" spans="1:88" s="27" customFormat="1" ht="29.25" customHeight="1" x14ac:dyDescent="0.15">
      <c r="A121" s="25"/>
      <c r="B121" s="19" t="s">
        <v>151</v>
      </c>
      <c r="C121" s="19" t="s">
        <v>152</v>
      </c>
      <c r="D121" s="40" t="e">
        <f t="shared" ref="D121:AM121" si="111">D120/D10/365*1000</f>
        <v>#DIV/0!</v>
      </c>
      <c r="E121" s="40" t="e">
        <f t="shared" si="111"/>
        <v>#DIV/0!</v>
      </c>
      <c r="F121" s="40" t="e">
        <f t="shared" si="111"/>
        <v>#DIV/0!</v>
      </c>
      <c r="G121" s="40" t="e">
        <f t="shared" si="111"/>
        <v>#DIV/0!</v>
      </c>
      <c r="H121" s="62">
        <f>H120/H10/365*1000</f>
        <v>13.698630136986301</v>
      </c>
      <c r="I121" s="40" t="e">
        <f t="shared" si="111"/>
        <v>#DIV/0!</v>
      </c>
      <c r="J121" s="40" t="e">
        <f t="shared" si="111"/>
        <v>#DIV/0!</v>
      </c>
      <c r="K121" s="40" t="e">
        <f t="shared" si="111"/>
        <v>#DIV/0!</v>
      </c>
      <c r="L121" s="40" t="e">
        <f>L120/L10/365*1000</f>
        <v>#DIV/0!</v>
      </c>
      <c r="M121" s="40" t="e">
        <f t="shared" si="111"/>
        <v>#DIV/0!</v>
      </c>
      <c r="N121" s="40">
        <f t="shared" si="78"/>
        <v>34.246575342465754</v>
      </c>
      <c r="O121" s="40">
        <f t="shared" si="79"/>
        <v>34.246575342465754</v>
      </c>
      <c r="P121" s="62">
        <f>P120/P10/365*1000</f>
        <v>68.493150684931507</v>
      </c>
      <c r="Q121" s="40" t="e">
        <f t="shared" si="111"/>
        <v>#DIV/0!</v>
      </c>
      <c r="R121" s="40">
        <f t="shared" si="80"/>
        <v>34.246575342465754</v>
      </c>
      <c r="S121" s="40">
        <f t="shared" si="81"/>
        <v>34.246575342465754</v>
      </c>
      <c r="T121" s="62">
        <f>T120/T10/365*1000</f>
        <v>68.493150684931507</v>
      </c>
      <c r="U121" s="40" t="e">
        <f t="shared" si="111"/>
        <v>#DIV/0!</v>
      </c>
      <c r="V121" s="40">
        <f t="shared" si="82"/>
        <v>34.246575342465754</v>
      </c>
      <c r="W121" s="40">
        <f t="shared" si="83"/>
        <v>34.246575342465754</v>
      </c>
      <c r="X121" s="62">
        <f>X120/X10/365*1000</f>
        <v>68.493150684931507</v>
      </c>
      <c r="Y121" s="40" t="e">
        <f t="shared" si="111"/>
        <v>#DIV/0!</v>
      </c>
      <c r="Z121" s="40" t="e">
        <f t="shared" si="111"/>
        <v>#DIV/0!</v>
      </c>
      <c r="AA121" s="40" t="e">
        <f t="shared" si="111"/>
        <v>#DIV/0!</v>
      </c>
      <c r="AB121" s="40" t="e">
        <f t="shared" si="111"/>
        <v>#DIV/0!</v>
      </c>
      <c r="AC121" s="40">
        <f t="shared" si="71"/>
        <v>34.246575342465754</v>
      </c>
      <c r="AD121" s="40">
        <f t="shared" si="72"/>
        <v>34.246575342465754</v>
      </c>
      <c r="AE121" s="40">
        <f t="shared" si="73"/>
        <v>68.493150684931507</v>
      </c>
      <c r="AF121" s="62"/>
      <c r="AG121" s="62"/>
      <c r="AH121" s="62"/>
      <c r="AI121" s="62"/>
      <c r="AJ121" s="62"/>
      <c r="AK121" s="62">
        <f>AK120/AK10/365*1000</f>
        <v>68.493150684931507</v>
      </c>
      <c r="AL121" s="40" t="e">
        <f t="shared" si="111"/>
        <v>#DIV/0!</v>
      </c>
      <c r="AM121" s="40" t="e">
        <f t="shared" si="111"/>
        <v>#DIV/0!</v>
      </c>
      <c r="AN121" s="44" t="e">
        <f>AN120/AN10/365*1000</f>
        <v>#DIV/0!</v>
      </c>
      <c r="AO121" s="47"/>
      <c r="AP121" s="3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</row>
    <row r="122" spans="1:88" s="27" customFormat="1" ht="25.5" customHeight="1" x14ac:dyDescent="0.15">
      <c r="A122" s="25">
        <v>4267</v>
      </c>
      <c r="B122" s="11" t="s">
        <v>153</v>
      </c>
      <c r="C122" s="19" t="s">
        <v>52</v>
      </c>
      <c r="D122" s="40"/>
      <c r="E122" s="40"/>
      <c r="F122" s="40"/>
      <c r="G122" s="40"/>
      <c r="H122" s="62">
        <f>H123+532.84</f>
        <v>22024.04</v>
      </c>
      <c r="I122" s="40"/>
      <c r="J122" s="40"/>
      <c r="K122" s="40"/>
      <c r="L122" s="40"/>
      <c r="M122" s="40"/>
      <c r="N122" s="40">
        <f t="shared" si="78"/>
        <v>12495.6</v>
      </c>
      <c r="O122" s="40">
        <f t="shared" si="79"/>
        <v>12495.6</v>
      </c>
      <c r="P122" s="62">
        <f>P123+3500</f>
        <v>24991.200000000001</v>
      </c>
      <c r="Q122" s="40"/>
      <c r="R122" s="40">
        <f t="shared" si="80"/>
        <v>12495.6</v>
      </c>
      <c r="S122" s="40">
        <f t="shared" si="81"/>
        <v>12495.6</v>
      </c>
      <c r="T122" s="62">
        <f>T123+3500</f>
        <v>24991.200000000001</v>
      </c>
      <c r="U122" s="40"/>
      <c r="V122" s="40">
        <f t="shared" si="82"/>
        <v>12495.6</v>
      </c>
      <c r="W122" s="40">
        <f t="shared" si="83"/>
        <v>12495.6</v>
      </c>
      <c r="X122" s="62">
        <f>X123+3500</f>
        <v>24991.200000000001</v>
      </c>
      <c r="Y122" s="40"/>
      <c r="Z122" s="40"/>
      <c r="AA122" s="40"/>
      <c r="AB122" s="40"/>
      <c r="AC122" s="40">
        <f t="shared" si="71"/>
        <v>12495.6</v>
      </c>
      <c r="AD122" s="40">
        <f t="shared" si="72"/>
        <v>12495.6</v>
      </c>
      <c r="AE122" s="40">
        <f t="shared" si="73"/>
        <v>24991.200000000001</v>
      </c>
      <c r="AF122" s="62">
        <f t="shared" si="84"/>
        <v>6247.8</v>
      </c>
      <c r="AG122" s="62">
        <f t="shared" si="85"/>
        <v>6247.8</v>
      </c>
      <c r="AH122" s="62">
        <f t="shared" si="86"/>
        <v>12495.6</v>
      </c>
      <c r="AI122" s="62">
        <f t="shared" si="87"/>
        <v>18743.400000000001</v>
      </c>
      <c r="AJ122" s="62">
        <f t="shared" si="88"/>
        <v>6247.8</v>
      </c>
      <c r="AK122" s="75">
        <f t="shared" si="89"/>
        <v>24991.200000000001</v>
      </c>
      <c r="AL122" s="40"/>
      <c r="AM122" s="40"/>
      <c r="AN122" s="44"/>
      <c r="AO122" s="47"/>
      <c r="AP122" s="3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</row>
    <row r="123" spans="1:88" s="27" customFormat="1" ht="20.25" customHeight="1" x14ac:dyDescent="0.15">
      <c r="A123" s="25"/>
      <c r="B123" s="11" t="s">
        <v>154</v>
      </c>
      <c r="C123" s="19" t="s">
        <v>52</v>
      </c>
      <c r="D123" s="40"/>
      <c r="E123" s="40"/>
      <c r="F123" s="40"/>
      <c r="G123" s="40"/>
      <c r="H123" s="62">
        <v>21491.200000000001</v>
      </c>
      <c r="I123" s="40"/>
      <c r="J123" s="40"/>
      <c r="K123" s="40"/>
      <c r="L123" s="40"/>
      <c r="M123" s="40"/>
      <c r="N123" s="40">
        <f t="shared" si="78"/>
        <v>10745.6</v>
      </c>
      <c r="O123" s="40">
        <f t="shared" si="79"/>
        <v>10745.6</v>
      </c>
      <c r="P123" s="62">
        <v>21491.200000000001</v>
      </c>
      <c r="Q123" s="40"/>
      <c r="R123" s="40">
        <f t="shared" si="80"/>
        <v>10745.6</v>
      </c>
      <c r="S123" s="40">
        <f t="shared" si="81"/>
        <v>10745.6</v>
      </c>
      <c r="T123" s="62">
        <v>21491.200000000001</v>
      </c>
      <c r="U123" s="40"/>
      <c r="V123" s="40">
        <f t="shared" si="82"/>
        <v>10745.6</v>
      </c>
      <c r="W123" s="40">
        <f t="shared" si="83"/>
        <v>10745.6</v>
      </c>
      <c r="X123" s="62">
        <v>21491.200000000001</v>
      </c>
      <c r="Y123" s="40"/>
      <c r="Z123" s="40"/>
      <c r="AA123" s="40"/>
      <c r="AB123" s="40"/>
      <c r="AC123" s="40">
        <f t="shared" si="71"/>
        <v>10745.6</v>
      </c>
      <c r="AD123" s="40">
        <f t="shared" si="72"/>
        <v>10745.6</v>
      </c>
      <c r="AE123" s="40">
        <f t="shared" si="73"/>
        <v>21491.200000000001</v>
      </c>
      <c r="AF123" s="62">
        <f t="shared" si="84"/>
        <v>5372.8</v>
      </c>
      <c r="AG123" s="62">
        <f t="shared" si="85"/>
        <v>5372.8</v>
      </c>
      <c r="AH123" s="62">
        <f t="shared" si="86"/>
        <v>10745.6</v>
      </c>
      <c r="AI123" s="62">
        <f t="shared" si="87"/>
        <v>16118.400000000001</v>
      </c>
      <c r="AJ123" s="62">
        <f t="shared" si="88"/>
        <v>5372.8</v>
      </c>
      <c r="AK123" s="75">
        <f t="shared" si="89"/>
        <v>21491.200000000001</v>
      </c>
      <c r="AL123" s="40"/>
      <c r="AM123" s="40"/>
      <c r="AN123" s="44"/>
      <c r="AO123" s="47"/>
      <c r="AP123" s="3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</row>
    <row r="124" spans="1:88" s="27" customFormat="1" ht="19.5" customHeight="1" x14ac:dyDescent="0.15">
      <c r="A124" s="25"/>
      <c r="B124" s="19" t="s">
        <v>155</v>
      </c>
      <c r="C124" s="19" t="s">
        <v>152</v>
      </c>
      <c r="D124" s="40" t="e">
        <f t="shared" ref="D124:AM124" si="112">D123*1000/365/D10</f>
        <v>#DIV/0!</v>
      </c>
      <c r="E124" s="40" t="e">
        <f t="shared" si="112"/>
        <v>#DIV/0!</v>
      </c>
      <c r="F124" s="40" t="e">
        <f t="shared" si="112"/>
        <v>#DIV/0!</v>
      </c>
      <c r="G124" s="40" t="e">
        <f t="shared" si="112"/>
        <v>#DIV/0!</v>
      </c>
      <c r="H124" s="62">
        <f t="shared" si="112"/>
        <v>736</v>
      </c>
      <c r="I124" s="40" t="e">
        <f t="shared" si="112"/>
        <v>#DIV/0!</v>
      </c>
      <c r="J124" s="40" t="e">
        <f t="shared" si="112"/>
        <v>#DIV/0!</v>
      </c>
      <c r="K124" s="40" t="e">
        <f t="shared" si="112"/>
        <v>#DIV/0!</v>
      </c>
      <c r="L124" s="40" t="e">
        <f>L123*1000/365/L10</f>
        <v>#DIV/0!</v>
      </c>
      <c r="M124" s="40" t="e">
        <f t="shared" si="112"/>
        <v>#DIV/0!</v>
      </c>
      <c r="N124" s="40">
        <f t="shared" si="78"/>
        <v>368</v>
      </c>
      <c r="O124" s="40">
        <f t="shared" si="79"/>
        <v>368</v>
      </c>
      <c r="P124" s="62">
        <f t="shared" ref="P124" si="113">P123*1000/365/P10</f>
        <v>736</v>
      </c>
      <c r="Q124" s="40" t="e">
        <f t="shared" si="112"/>
        <v>#DIV/0!</v>
      </c>
      <c r="R124" s="40">
        <f t="shared" si="80"/>
        <v>368</v>
      </c>
      <c r="S124" s="40">
        <f t="shared" si="81"/>
        <v>368</v>
      </c>
      <c r="T124" s="62">
        <f t="shared" ref="T124" si="114">T123*1000/365/T10</f>
        <v>736</v>
      </c>
      <c r="U124" s="40" t="e">
        <f t="shared" si="112"/>
        <v>#DIV/0!</v>
      </c>
      <c r="V124" s="40">
        <f t="shared" si="82"/>
        <v>368</v>
      </c>
      <c r="W124" s="40">
        <f t="shared" si="83"/>
        <v>368</v>
      </c>
      <c r="X124" s="62">
        <f t="shared" ref="X124" si="115">X123*1000/365/X10</f>
        <v>736</v>
      </c>
      <c r="Y124" s="40" t="e">
        <f t="shared" si="112"/>
        <v>#DIV/0!</v>
      </c>
      <c r="Z124" s="40" t="e">
        <f t="shared" si="112"/>
        <v>#DIV/0!</v>
      </c>
      <c r="AA124" s="40" t="e">
        <f t="shared" si="112"/>
        <v>#DIV/0!</v>
      </c>
      <c r="AB124" s="40" t="e">
        <f t="shared" si="112"/>
        <v>#DIV/0!</v>
      </c>
      <c r="AC124" s="40">
        <f t="shared" si="71"/>
        <v>368</v>
      </c>
      <c r="AD124" s="40">
        <f t="shared" si="72"/>
        <v>368</v>
      </c>
      <c r="AE124" s="40">
        <f t="shared" si="73"/>
        <v>736</v>
      </c>
      <c r="AF124" s="62"/>
      <c r="AG124" s="62"/>
      <c r="AH124" s="62"/>
      <c r="AI124" s="62"/>
      <c r="AJ124" s="62"/>
      <c r="AK124" s="62">
        <f t="shared" ref="AK124" si="116">AK123*1000/365/AK10</f>
        <v>736</v>
      </c>
      <c r="AL124" s="40" t="e">
        <f t="shared" si="112"/>
        <v>#DIV/0!</v>
      </c>
      <c r="AM124" s="40" t="e">
        <f t="shared" si="112"/>
        <v>#DIV/0!</v>
      </c>
      <c r="AN124" s="44" t="e">
        <f>AN123*1000/365/AN10</f>
        <v>#DIV/0!</v>
      </c>
      <c r="AO124" s="47"/>
      <c r="AP124" s="3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</row>
    <row r="125" spans="1:88" s="27" customFormat="1" ht="21.75" customHeight="1" x14ac:dyDescent="0.15">
      <c r="A125" s="25">
        <v>4269</v>
      </c>
      <c r="B125" s="11" t="s">
        <v>156</v>
      </c>
      <c r="C125" s="19" t="s">
        <v>52</v>
      </c>
      <c r="D125" s="40"/>
      <c r="E125" s="40"/>
      <c r="F125" s="40"/>
      <c r="G125" s="40"/>
      <c r="H125" s="62"/>
      <c r="I125" s="40"/>
      <c r="J125" s="40"/>
      <c r="K125" s="40"/>
      <c r="L125" s="40"/>
      <c r="M125" s="40"/>
      <c r="N125" s="40">
        <f t="shared" si="78"/>
        <v>0</v>
      </c>
      <c r="O125" s="40">
        <f t="shared" si="79"/>
        <v>0</v>
      </c>
      <c r="P125" s="62"/>
      <c r="Q125" s="40"/>
      <c r="R125" s="40">
        <f t="shared" si="80"/>
        <v>0</v>
      </c>
      <c r="S125" s="40">
        <f t="shared" si="81"/>
        <v>0</v>
      </c>
      <c r="T125" s="62"/>
      <c r="U125" s="40"/>
      <c r="V125" s="40">
        <f t="shared" si="82"/>
        <v>0</v>
      </c>
      <c r="W125" s="40">
        <f t="shared" si="83"/>
        <v>0</v>
      </c>
      <c r="X125" s="62"/>
      <c r="Y125" s="40"/>
      <c r="Z125" s="40"/>
      <c r="AA125" s="40"/>
      <c r="AB125" s="40"/>
      <c r="AC125" s="40">
        <f t="shared" si="71"/>
        <v>0</v>
      </c>
      <c r="AD125" s="40">
        <f t="shared" si="72"/>
        <v>0</v>
      </c>
      <c r="AE125" s="40">
        <f t="shared" si="73"/>
        <v>0</v>
      </c>
      <c r="AF125" s="62">
        <f t="shared" si="84"/>
        <v>0</v>
      </c>
      <c r="AG125" s="62">
        <f t="shared" si="85"/>
        <v>0</v>
      </c>
      <c r="AH125" s="62">
        <f t="shared" si="86"/>
        <v>0</v>
      </c>
      <c r="AI125" s="62">
        <f t="shared" si="87"/>
        <v>0</v>
      </c>
      <c r="AJ125" s="62">
        <f t="shared" si="88"/>
        <v>0</v>
      </c>
      <c r="AK125" s="75">
        <f t="shared" si="89"/>
        <v>0</v>
      </c>
      <c r="AL125" s="40"/>
      <c r="AM125" s="40"/>
      <c r="AN125" s="44"/>
      <c r="AO125" s="47"/>
      <c r="AP125" s="3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</row>
    <row r="126" spans="1:88" s="27" customFormat="1" x14ac:dyDescent="0.15">
      <c r="A126" s="25">
        <v>0</v>
      </c>
      <c r="B126" s="11" t="s">
        <v>157</v>
      </c>
      <c r="C126" s="19" t="s">
        <v>52</v>
      </c>
      <c r="D126" s="40">
        <f t="shared" ref="D126:AM126" si="117">+D127+D130+D133</f>
        <v>0</v>
      </c>
      <c r="E126" s="40">
        <f t="shared" si="117"/>
        <v>0</v>
      </c>
      <c r="F126" s="40">
        <f t="shared" si="117"/>
        <v>0</v>
      </c>
      <c r="G126" s="40">
        <f t="shared" si="117"/>
        <v>0</v>
      </c>
      <c r="H126" s="62">
        <f t="shared" si="117"/>
        <v>0</v>
      </c>
      <c r="I126" s="40">
        <f t="shared" si="117"/>
        <v>0</v>
      </c>
      <c r="J126" s="40">
        <f t="shared" si="117"/>
        <v>0</v>
      </c>
      <c r="K126" s="40">
        <f t="shared" si="117"/>
        <v>0</v>
      </c>
      <c r="L126" s="40">
        <f>+L127+L130+L133</f>
        <v>0</v>
      </c>
      <c r="M126" s="40">
        <f t="shared" si="117"/>
        <v>0</v>
      </c>
      <c r="N126" s="40">
        <f t="shared" si="78"/>
        <v>0</v>
      </c>
      <c r="O126" s="40">
        <f t="shared" si="79"/>
        <v>0</v>
      </c>
      <c r="P126" s="62">
        <f t="shared" ref="P126" si="118">+P127+P130+P133</f>
        <v>0</v>
      </c>
      <c r="Q126" s="40">
        <f t="shared" si="117"/>
        <v>0</v>
      </c>
      <c r="R126" s="40">
        <f t="shared" si="80"/>
        <v>0</v>
      </c>
      <c r="S126" s="40">
        <f t="shared" si="81"/>
        <v>0</v>
      </c>
      <c r="T126" s="62">
        <f t="shared" ref="T126" si="119">+T127+T130+T133</f>
        <v>0</v>
      </c>
      <c r="U126" s="40">
        <f t="shared" si="117"/>
        <v>0</v>
      </c>
      <c r="V126" s="40">
        <f t="shared" si="82"/>
        <v>0</v>
      </c>
      <c r="W126" s="40">
        <f t="shared" si="83"/>
        <v>0</v>
      </c>
      <c r="X126" s="62">
        <f t="shared" ref="X126" si="120">+X127+X130+X133</f>
        <v>0</v>
      </c>
      <c r="Y126" s="40">
        <f t="shared" si="117"/>
        <v>0</v>
      </c>
      <c r="Z126" s="40">
        <f t="shared" si="117"/>
        <v>0</v>
      </c>
      <c r="AA126" s="40">
        <f t="shared" si="117"/>
        <v>0</v>
      </c>
      <c r="AB126" s="40">
        <f t="shared" si="117"/>
        <v>0</v>
      </c>
      <c r="AC126" s="40">
        <f t="shared" si="71"/>
        <v>0</v>
      </c>
      <c r="AD126" s="40">
        <f t="shared" si="72"/>
        <v>0</v>
      </c>
      <c r="AE126" s="40">
        <f t="shared" si="73"/>
        <v>0</v>
      </c>
      <c r="AF126" s="62">
        <f t="shared" si="84"/>
        <v>0</v>
      </c>
      <c r="AG126" s="62">
        <f t="shared" si="85"/>
        <v>0</v>
      </c>
      <c r="AH126" s="62">
        <f t="shared" si="86"/>
        <v>0</v>
      </c>
      <c r="AI126" s="62">
        <f t="shared" si="87"/>
        <v>0</v>
      </c>
      <c r="AJ126" s="62">
        <f t="shared" si="88"/>
        <v>0</v>
      </c>
      <c r="AK126" s="75">
        <f t="shared" si="89"/>
        <v>0</v>
      </c>
      <c r="AL126" s="40">
        <f t="shared" si="117"/>
        <v>0</v>
      </c>
      <c r="AM126" s="40">
        <f t="shared" si="117"/>
        <v>0</v>
      </c>
      <c r="AN126" s="44">
        <f>+AN127+AN130+AN133</f>
        <v>0</v>
      </c>
      <c r="AO126" s="47"/>
      <c r="AP126" s="3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</row>
    <row r="127" spans="1:88" s="27" customFormat="1" ht="18" customHeight="1" x14ac:dyDescent="0.15">
      <c r="A127" s="25">
        <v>0</v>
      </c>
      <c r="B127" s="11" t="s">
        <v>158</v>
      </c>
      <c r="C127" s="19" t="s">
        <v>52</v>
      </c>
      <c r="D127" s="40">
        <f t="shared" ref="D127:AM127" si="121">+D128+D129</f>
        <v>0</v>
      </c>
      <c r="E127" s="40">
        <f t="shared" si="121"/>
        <v>0</v>
      </c>
      <c r="F127" s="40">
        <f t="shared" si="121"/>
        <v>0</v>
      </c>
      <c r="G127" s="40">
        <f t="shared" si="121"/>
        <v>0</v>
      </c>
      <c r="H127" s="62">
        <f t="shared" si="121"/>
        <v>0</v>
      </c>
      <c r="I127" s="40">
        <f t="shared" si="121"/>
        <v>0</v>
      </c>
      <c r="J127" s="40">
        <f t="shared" si="121"/>
        <v>0</v>
      </c>
      <c r="K127" s="40">
        <f t="shared" si="121"/>
        <v>0</v>
      </c>
      <c r="L127" s="40">
        <f>+L128+L129</f>
        <v>0</v>
      </c>
      <c r="M127" s="40">
        <f t="shared" si="121"/>
        <v>0</v>
      </c>
      <c r="N127" s="40">
        <f t="shared" si="78"/>
        <v>0</v>
      </c>
      <c r="O127" s="40">
        <f t="shared" si="79"/>
        <v>0</v>
      </c>
      <c r="P127" s="62">
        <f t="shared" ref="P127" si="122">+P128+P129</f>
        <v>0</v>
      </c>
      <c r="Q127" s="40">
        <f t="shared" si="121"/>
        <v>0</v>
      </c>
      <c r="R127" s="40">
        <f t="shared" si="80"/>
        <v>0</v>
      </c>
      <c r="S127" s="40">
        <f t="shared" si="81"/>
        <v>0</v>
      </c>
      <c r="T127" s="62">
        <f t="shared" ref="T127" si="123">+T128+T129</f>
        <v>0</v>
      </c>
      <c r="U127" s="40">
        <f t="shared" si="121"/>
        <v>0</v>
      </c>
      <c r="V127" s="40">
        <f t="shared" si="82"/>
        <v>0</v>
      </c>
      <c r="W127" s="40">
        <f t="shared" si="83"/>
        <v>0</v>
      </c>
      <c r="X127" s="62">
        <f t="shared" ref="X127" si="124">+X128+X129</f>
        <v>0</v>
      </c>
      <c r="Y127" s="40">
        <f t="shared" si="121"/>
        <v>0</v>
      </c>
      <c r="Z127" s="40">
        <f t="shared" si="121"/>
        <v>0</v>
      </c>
      <c r="AA127" s="40">
        <f t="shared" si="121"/>
        <v>0</v>
      </c>
      <c r="AB127" s="40">
        <f t="shared" si="121"/>
        <v>0</v>
      </c>
      <c r="AC127" s="40">
        <f t="shared" si="71"/>
        <v>0</v>
      </c>
      <c r="AD127" s="40">
        <f t="shared" si="72"/>
        <v>0</v>
      </c>
      <c r="AE127" s="40">
        <f t="shared" si="73"/>
        <v>0</v>
      </c>
      <c r="AF127" s="62">
        <f t="shared" si="84"/>
        <v>0</v>
      </c>
      <c r="AG127" s="62">
        <f t="shared" si="85"/>
        <v>0</v>
      </c>
      <c r="AH127" s="62">
        <f t="shared" si="86"/>
        <v>0</v>
      </c>
      <c r="AI127" s="62">
        <f t="shared" si="87"/>
        <v>0</v>
      </c>
      <c r="AJ127" s="62">
        <f t="shared" si="88"/>
        <v>0</v>
      </c>
      <c r="AK127" s="75">
        <f t="shared" si="89"/>
        <v>0</v>
      </c>
      <c r="AL127" s="40">
        <f t="shared" si="121"/>
        <v>0</v>
      </c>
      <c r="AM127" s="40">
        <f t="shared" si="121"/>
        <v>0</v>
      </c>
      <c r="AN127" s="44">
        <f>+AN128+AN129</f>
        <v>0</v>
      </c>
      <c r="AO127" s="47"/>
      <c r="AP127" s="3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</row>
    <row r="128" spans="1:88" s="27" customFormat="1" ht="18.75" customHeight="1" x14ac:dyDescent="0.15">
      <c r="A128" s="25">
        <v>4411</v>
      </c>
      <c r="B128" s="11" t="s">
        <v>159</v>
      </c>
      <c r="C128" s="19" t="s">
        <v>52</v>
      </c>
      <c r="D128" s="40"/>
      <c r="E128" s="40"/>
      <c r="F128" s="40"/>
      <c r="G128" s="40"/>
      <c r="H128" s="62"/>
      <c r="I128" s="40"/>
      <c r="J128" s="40"/>
      <c r="K128" s="40"/>
      <c r="L128" s="40"/>
      <c r="M128" s="40"/>
      <c r="N128" s="40">
        <f t="shared" si="78"/>
        <v>0</v>
      </c>
      <c r="O128" s="40">
        <f t="shared" si="79"/>
        <v>0</v>
      </c>
      <c r="P128" s="62"/>
      <c r="Q128" s="40"/>
      <c r="R128" s="40">
        <f t="shared" si="80"/>
        <v>0</v>
      </c>
      <c r="S128" s="40">
        <f t="shared" si="81"/>
        <v>0</v>
      </c>
      <c r="T128" s="62"/>
      <c r="U128" s="40"/>
      <c r="V128" s="40">
        <f t="shared" si="82"/>
        <v>0</v>
      </c>
      <c r="W128" s="40">
        <f t="shared" si="83"/>
        <v>0</v>
      </c>
      <c r="X128" s="62"/>
      <c r="Y128" s="40"/>
      <c r="Z128" s="40"/>
      <c r="AA128" s="40"/>
      <c r="AB128" s="40"/>
      <c r="AC128" s="40">
        <f t="shared" si="71"/>
        <v>0</v>
      </c>
      <c r="AD128" s="40">
        <f t="shared" si="72"/>
        <v>0</v>
      </c>
      <c r="AE128" s="40">
        <f t="shared" si="73"/>
        <v>0</v>
      </c>
      <c r="AF128" s="62">
        <f t="shared" si="84"/>
        <v>0</v>
      </c>
      <c r="AG128" s="62">
        <f t="shared" si="85"/>
        <v>0</v>
      </c>
      <c r="AH128" s="62">
        <f t="shared" si="86"/>
        <v>0</v>
      </c>
      <c r="AI128" s="62">
        <f t="shared" si="87"/>
        <v>0</v>
      </c>
      <c r="AJ128" s="62">
        <f t="shared" si="88"/>
        <v>0</v>
      </c>
      <c r="AK128" s="75">
        <f t="shared" si="89"/>
        <v>0</v>
      </c>
      <c r="AL128" s="40"/>
      <c r="AM128" s="40"/>
      <c r="AN128" s="44"/>
      <c r="AO128" s="47"/>
      <c r="AP128" s="3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  <c r="BF128" s="5"/>
      <c r="BG128" s="5"/>
      <c r="BH128" s="5"/>
      <c r="BI128" s="5"/>
      <c r="BJ128" s="5"/>
      <c r="BK128" s="5"/>
      <c r="BL128" s="5"/>
      <c r="BM128" s="5"/>
      <c r="BN128" s="5"/>
      <c r="BO128" s="5"/>
      <c r="BP128" s="5"/>
      <c r="BQ128" s="5"/>
      <c r="BR128" s="5"/>
      <c r="BS128" s="5"/>
      <c r="BT128" s="5"/>
      <c r="BU128" s="5"/>
      <c r="BV128" s="5"/>
      <c r="BW128" s="5"/>
      <c r="BX128" s="5"/>
      <c r="BY128" s="5"/>
      <c r="BZ128" s="5"/>
      <c r="CA128" s="5"/>
      <c r="CB128" s="5"/>
      <c r="CC128" s="5"/>
      <c r="CD128" s="5"/>
      <c r="CE128" s="5"/>
      <c r="CF128" s="5"/>
      <c r="CG128" s="5"/>
      <c r="CH128" s="5"/>
      <c r="CI128" s="5"/>
      <c r="CJ128" s="5"/>
    </row>
    <row r="129" spans="1:88" s="27" customFormat="1" ht="17.25" customHeight="1" x14ac:dyDescent="0.15">
      <c r="A129" s="25">
        <v>4412</v>
      </c>
      <c r="B129" s="11" t="s">
        <v>160</v>
      </c>
      <c r="C129" s="19" t="s">
        <v>52</v>
      </c>
      <c r="D129" s="40"/>
      <c r="E129" s="40"/>
      <c r="F129" s="40"/>
      <c r="G129" s="40"/>
      <c r="H129" s="62"/>
      <c r="I129" s="40"/>
      <c r="J129" s="40"/>
      <c r="K129" s="40"/>
      <c r="L129" s="40"/>
      <c r="M129" s="40"/>
      <c r="N129" s="40">
        <f t="shared" si="78"/>
        <v>0</v>
      </c>
      <c r="O129" s="40">
        <f t="shared" si="79"/>
        <v>0</v>
      </c>
      <c r="P129" s="62"/>
      <c r="Q129" s="40"/>
      <c r="R129" s="40">
        <f t="shared" si="80"/>
        <v>0</v>
      </c>
      <c r="S129" s="40">
        <f t="shared" si="81"/>
        <v>0</v>
      </c>
      <c r="T129" s="62"/>
      <c r="U129" s="40"/>
      <c r="V129" s="40">
        <f t="shared" si="82"/>
        <v>0</v>
      </c>
      <c r="W129" s="40">
        <f t="shared" si="83"/>
        <v>0</v>
      </c>
      <c r="X129" s="62"/>
      <c r="Y129" s="40"/>
      <c r="Z129" s="40"/>
      <c r="AA129" s="40"/>
      <c r="AB129" s="40"/>
      <c r="AC129" s="40">
        <f t="shared" si="71"/>
        <v>0</v>
      </c>
      <c r="AD129" s="40">
        <f t="shared" si="72"/>
        <v>0</v>
      </c>
      <c r="AE129" s="40">
        <f t="shared" si="73"/>
        <v>0</v>
      </c>
      <c r="AF129" s="62">
        <f t="shared" si="84"/>
        <v>0</v>
      </c>
      <c r="AG129" s="62">
        <f t="shared" si="85"/>
        <v>0</v>
      </c>
      <c r="AH129" s="62">
        <f t="shared" si="86"/>
        <v>0</v>
      </c>
      <c r="AI129" s="62">
        <f t="shared" si="87"/>
        <v>0</v>
      </c>
      <c r="AJ129" s="62">
        <f t="shared" si="88"/>
        <v>0</v>
      </c>
      <c r="AK129" s="75">
        <f t="shared" si="89"/>
        <v>0</v>
      </c>
      <c r="AL129" s="40"/>
      <c r="AM129" s="40"/>
      <c r="AN129" s="44"/>
      <c r="AO129" s="47"/>
      <c r="AP129" s="3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  <c r="BF129" s="5"/>
      <c r="BG129" s="5"/>
      <c r="BH129" s="5"/>
      <c r="BI129" s="5"/>
      <c r="BJ129" s="5"/>
      <c r="BK129" s="5"/>
      <c r="BL129" s="5"/>
      <c r="BM129" s="5"/>
      <c r="BN129" s="5"/>
      <c r="BO129" s="5"/>
      <c r="BP129" s="5"/>
      <c r="BQ129" s="5"/>
      <c r="BR129" s="5"/>
      <c r="BS129" s="5"/>
      <c r="BT129" s="5"/>
      <c r="BU129" s="5"/>
      <c r="BV129" s="5"/>
      <c r="BW129" s="5"/>
      <c r="BX129" s="5"/>
      <c r="BY129" s="5"/>
      <c r="BZ129" s="5"/>
      <c r="CA129" s="5"/>
      <c r="CB129" s="5"/>
      <c r="CC129" s="5"/>
      <c r="CD129" s="5"/>
      <c r="CE129" s="5"/>
      <c r="CF129" s="5"/>
      <c r="CG129" s="5"/>
      <c r="CH129" s="5"/>
      <c r="CI129" s="5"/>
      <c r="CJ129" s="5"/>
    </row>
    <row r="130" spans="1:88" s="27" customFormat="1" ht="16.5" customHeight="1" x14ac:dyDescent="0.15">
      <c r="A130" s="25">
        <v>0</v>
      </c>
      <c r="B130" s="11" t="s">
        <v>161</v>
      </c>
      <c r="C130" s="19" t="s">
        <v>52</v>
      </c>
      <c r="D130" s="40">
        <f t="shared" ref="D130:AM130" si="125">+D131+D132</f>
        <v>0</v>
      </c>
      <c r="E130" s="40">
        <f t="shared" si="125"/>
        <v>0</v>
      </c>
      <c r="F130" s="40">
        <f t="shared" si="125"/>
        <v>0</v>
      </c>
      <c r="G130" s="40">
        <f t="shared" si="125"/>
        <v>0</v>
      </c>
      <c r="H130" s="62">
        <f t="shared" si="125"/>
        <v>0</v>
      </c>
      <c r="I130" s="40">
        <f t="shared" si="125"/>
        <v>0</v>
      </c>
      <c r="J130" s="40">
        <f t="shared" si="125"/>
        <v>0</v>
      </c>
      <c r="K130" s="40">
        <f t="shared" si="125"/>
        <v>0</v>
      </c>
      <c r="L130" s="40">
        <f>+L131+L132</f>
        <v>0</v>
      </c>
      <c r="M130" s="40">
        <f t="shared" si="125"/>
        <v>0</v>
      </c>
      <c r="N130" s="40">
        <f t="shared" si="78"/>
        <v>0</v>
      </c>
      <c r="O130" s="40">
        <f t="shared" si="79"/>
        <v>0</v>
      </c>
      <c r="P130" s="62">
        <f t="shared" ref="P130" si="126">+P131+P132</f>
        <v>0</v>
      </c>
      <c r="Q130" s="40">
        <f t="shared" si="125"/>
        <v>0</v>
      </c>
      <c r="R130" s="40">
        <f t="shared" si="80"/>
        <v>0</v>
      </c>
      <c r="S130" s="40">
        <f t="shared" si="81"/>
        <v>0</v>
      </c>
      <c r="T130" s="62">
        <f t="shared" ref="T130" si="127">+T131+T132</f>
        <v>0</v>
      </c>
      <c r="U130" s="40">
        <f t="shared" si="125"/>
        <v>0</v>
      </c>
      <c r="V130" s="40">
        <f t="shared" si="82"/>
        <v>0</v>
      </c>
      <c r="W130" s="40">
        <f t="shared" si="83"/>
        <v>0</v>
      </c>
      <c r="X130" s="62">
        <f t="shared" ref="X130" si="128">+X131+X132</f>
        <v>0</v>
      </c>
      <c r="Y130" s="40">
        <f t="shared" si="125"/>
        <v>0</v>
      </c>
      <c r="Z130" s="40">
        <f t="shared" si="125"/>
        <v>0</v>
      </c>
      <c r="AA130" s="40">
        <f t="shared" si="125"/>
        <v>0</v>
      </c>
      <c r="AB130" s="40">
        <f t="shared" si="125"/>
        <v>0</v>
      </c>
      <c r="AC130" s="40">
        <f t="shared" si="71"/>
        <v>0</v>
      </c>
      <c r="AD130" s="40">
        <f t="shared" si="72"/>
        <v>0</v>
      </c>
      <c r="AE130" s="40">
        <f t="shared" si="73"/>
        <v>0</v>
      </c>
      <c r="AF130" s="62">
        <f t="shared" si="84"/>
        <v>0</v>
      </c>
      <c r="AG130" s="62">
        <f t="shared" si="85"/>
        <v>0</v>
      </c>
      <c r="AH130" s="62">
        <f t="shared" si="86"/>
        <v>0</v>
      </c>
      <c r="AI130" s="62">
        <f t="shared" si="87"/>
        <v>0</v>
      </c>
      <c r="AJ130" s="62">
        <f t="shared" si="88"/>
        <v>0</v>
      </c>
      <c r="AK130" s="75">
        <f t="shared" si="89"/>
        <v>0</v>
      </c>
      <c r="AL130" s="40">
        <f t="shared" si="125"/>
        <v>0</v>
      </c>
      <c r="AM130" s="40">
        <f t="shared" si="125"/>
        <v>0</v>
      </c>
      <c r="AN130" s="44">
        <f>+AN131+AN132</f>
        <v>0</v>
      </c>
      <c r="AO130" s="47"/>
      <c r="AP130" s="3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  <c r="BF130" s="5"/>
      <c r="BG130" s="5"/>
      <c r="BH130" s="5"/>
      <c r="BI130" s="5"/>
      <c r="BJ130" s="5"/>
      <c r="BK130" s="5"/>
      <c r="BL130" s="5"/>
      <c r="BM130" s="5"/>
      <c r="BN130" s="5"/>
      <c r="BO130" s="5"/>
      <c r="BP130" s="5"/>
      <c r="BQ130" s="5"/>
      <c r="BR130" s="5"/>
      <c r="BS130" s="5"/>
      <c r="BT130" s="5"/>
      <c r="BU130" s="5"/>
      <c r="BV130" s="5"/>
      <c r="BW130" s="5"/>
      <c r="BX130" s="5"/>
      <c r="BY130" s="5"/>
      <c r="BZ130" s="5"/>
      <c r="CA130" s="5"/>
      <c r="CB130" s="5"/>
      <c r="CC130" s="5"/>
      <c r="CD130" s="5"/>
      <c r="CE130" s="5"/>
      <c r="CF130" s="5"/>
      <c r="CG130" s="5"/>
      <c r="CH130" s="5"/>
      <c r="CI130" s="5"/>
      <c r="CJ130" s="5"/>
    </row>
    <row r="131" spans="1:88" s="27" customFormat="1" ht="24" customHeight="1" x14ac:dyDescent="0.15">
      <c r="A131" s="25">
        <v>4421</v>
      </c>
      <c r="B131" s="11" t="s">
        <v>162</v>
      </c>
      <c r="C131" s="19" t="s">
        <v>52</v>
      </c>
      <c r="D131" s="40"/>
      <c r="E131" s="40"/>
      <c r="F131" s="40"/>
      <c r="G131" s="40"/>
      <c r="H131" s="62"/>
      <c r="I131" s="40"/>
      <c r="J131" s="40"/>
      <c r="K131" s="40"/>
      <c r="L131" s="40"/>
      <c r="M131" s="40"/>
      <c r="N131" s="40">
        <f t="shared" si="78"/>
        <v>0</v>
      </c>
      <c r="O131" s="40">
        <f t="shared" si="79"/>
        <v>0</v>
      </c>
      <c r="P131" s="62"/>
      <c r="Q131" s="40"/>
      <c r="R131" s="40">
        <f t="shared" si="80"/>
        <v>0</v>
      </c>
      <c r="S131" s="40">
        <f t="shared" si="81"/>
        <v>0</v>
      </c>
      <c r="T131" s="62"/>
      <c r="U131" s="40"/>
      <c r="V131" s="40">
        <f t="shared" si="82"/>
        <v>0</v>
      </c>
      <c r="W131" s="40">
        <f t="shared" si="83"/>
        <v>0</v>
      </c>
      <c r="X131" s="62"/>
      <c r="Y131" s="40"/>
      <c r="Z131" s="40"/>
      <c r="AA131" s="40"/>
      <c r="AB131" s="40"/>
      <c r="AC131" s="40">
        <f t="shared" si="71"/>
        <v>0</v>
      </c>
      <c r="AD131" s="40">
        <f t="shared" si="72"/>
        <v>0</v>
      </c>
      <c r="AE131" s="40">
        <f t="shared" si="73"/>
        <v>0</v>
      </c>
      <c r="AF131" s="62">
        <f t="shared" si="84"/>
        <v>0</v>
      </c>
      <c r="AG131" s="62">
        <f t="shared" si="85"/>
        <v>0</v>
      </c>
      <c r="AH131" s="62">
        <f t="shared" si="86"/>
        <v>0</v>
      </c>
      <c r="AI131" s="62">
        <f t="shared" si="87"/>
        <v>0</v>
      </c>
      <c r="AJ131" s="62">
        <f t="shared" si="88"/>
        <v>0</v>
      </c>
      <c r="AK131" s="75">
        <f t="shared" si="89"/>
        <v>0</v>
      </c>
      <c r="AL131" s="40"/>
      <c r="AM131" s="40"/>
      <c r="AN131" s="44"/>
      <c r="AO131" s="47"/>
      <c r="AP131" s="3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  <c r="BF131" s="5"/>
      <c r="BG131" s="5"/>
      <c r="BH131" s="5"/>
      <c r="BI131" s="5"/>
      <c r="BJ131" s="5"/>
      <c r="BK131" s="5"/>
      <c r="BL131" s="5"/>
      <c r="BM131" s="5"/>
      <c r="BN131" s="5"/>
      <c r="BO131" s="5"/>
      <c r="BP131" s="5"/>
      <c r="BQ131" s="5"/>
      <c r="BR131" s="5"/>
      <c r="BS131" s="5"/>
      <c r="BT131" s="5"/>
      <c r="BU131" s="5"/>
      <c r="BV131" s="5"/>
      <c r="BW131" s="5"/>
      <c r="BX131" s="5"/>
      <c r="BY131" s="5"/>
      <c r="BZ131" s="5"/>
      <c r="CA131" s="5"/>
      <c r="CB131" s="5"/>
      <c r="CC131" s="5"/>
      <c r="CD131" s="5"/>
      <c r="CE131" s="5"/>
      <c r="CF131" s="5"/>
      <c r="CG131" s="5"/>
      <c r="CH131" s="5"/>
      <c r="CI131" s="5"/>
      <c r="CJ131" s="5"/>
    </row>
    <row r="132" spans="1:88" s="27" customFormat="1" ht="27.75" customHeight="1" x14ac:dyDescent="0.15">
      <c r="A132" s="25">
        <v>4422</v>
      </c>
      <c r="B132" s="11" t="s">
        <v>163</v>
      </c>
      <c r="C132" s="19" t="s">
        <v>52</v>
      </c>
      <c r="D132" s="40"/>
      <c r="E132" s="40"/>
      <c r="F132" s="40"/>
      <c r="G132" s="40"/>
      <c r="H132" s="62"/>
      <c r="I132" s="40"/>
      <c r="J132" s="40"/>
      <c r="K132" s="40"/>
      <c r="L132" s="40"/>
      <c r="M132" s="40"/>
      <c r="N132" s="40">
        <f t="shared" si="78"/>
        <v>0</v>
      </c>
      <c r="O132" s="40">
        <f t="shared" si="79"/>
        <v>0</v>
      </c>
      <c r="P132" s="62"/>
      <c r="Q132" s="40"/>
      <c r="R132" s="40">
        <f t="shared" si="80"/>
        <v>0</v>
      </c>
      <c r="S132" s="40">
        <f t="shared" si="81"/>
        <v>0</v>
      </c>
      <c r="T132" s="62"/>
      <c r="U132" s="40"/>
      <c r="V132" s="40">
        <f t="shared" si="82"/>
        <v>0</v>
      </c>
      <c r="W132" s="40">
        <f t="shared" si="83"/>
        <v>0</v>
      </c>
      <c r="X132" s="62"/>
      <c r="Y132" s="40"/>
      <c r="Z132" s="40"/>
      <c r="AA132" s="40"/>
      <c r="AB132" s="40"/>
      <c r="AC132" s="40">
        <f t="shared" si="71"/>
        <v>0</v>
      </c>
      <c r="AD132" s="40">
        <f t="shared" si="72"/>
        <v>0</v>
      </c>
      <c r="AE132" s="40">
        <f t="shared" si="73"/>
        <v>0</v>
      </c>
      <c r="AF132" s="62">
        <f t="shared" si="84"/>
        <v>0</v>
      </c>
      <c r="AG132" s="62">
        <f t="shared" si="85"/>
        <v>0</v>
      </c>
      <c r="AH132" s="62">
        <f t="shared" si="86"/>
        <v>0</v>
      </c>
      <c r="AI132" s="62">
        <f t="shared" si="87"/>
        <v>0</v>
      </c>
      <c r="AJ132" s="62">
        <f t="shared" si="88"/>
        <v>0</v>
      </c>
      <c r="AK132" s="75">
        <f t="shared" si="89"/>
        <v>0</v>
      </c>
      <c r="AL132" s="40"/>
      <c r="AM132" s="40"/>
      <c r="AN132" s="44"/>
      <c r="AO132" s="47"/>
      <c r="AP132" s="3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  <c r="BF132" s="5"/>
      <c r="BG132" s="5"/>
      <c r="BH132" s="5"/>
      <c r="BI132" s="5"/>
      <c r="BJ132" s="5"/>
      <c r="BK132" s="5"/>
      <c r="BL132" s="5"/>
      <c r="BM132" s="5"/>
      <c r="BN132" s="5"/>
      <c r="BO132" s="5"/>
      <c r="BP132" s="5"/>
      <c r="BQ132" s="5"/>
      <c r="BR132" s="5"/>
      <c r="BS132" s="5"/>
      <c r="BT132" s="5"/>
      <c r="BU132" s="5"/>
      <c r="BV132" s="5"/>
      <c r="BW132" s="5"/>
      <c r="BX132" s="5"/>
      <c r="BY132" s="5"/>
      <c r="BZ132" s="5"/>
      <c r="CA132" s="5"/>
      <c r="CB132" s="5"/>
      <c r="CC132" s="5"/>
      <c r="CD132" s="5"/>
      <c r="CE132" s="5"/>
      <c r="CF132" s="5"/>
      <c r="CG132" s="5"/>
      <c r="CH132" s="5"/>
      <c r="CI132" s="5"/>
      <c r="CJ132" s="5"/>
    </row>
    <row r="133" spans="1:88" s="27" customFormat="1" ht="23.25" customHeight="1" x14ac:dyDescent="0.15">
      <c r="A133" s="25">
        <v>0</v>
      </c>
      <c r="B133" s="11" t="s">
        <v>164</v>
      </c>
      <c r="C133" s="19" t="s">
        <v>52</v>
      </c>
      <c r="D133" s="40">
        <f t="shared" ref="D133:AM133" si="129">+D134+D135+D136</f>
        <v>0</v>
      </c>
      <c r="E133" s="40">
        <f t="shared" si="129"/>
        <v>0</v>
      </c>
      <c r="F133" s="40">
        <f t="shared" si="129"/>
        <v>0</v>
      </c>
      <c r="G133" s="40">
        <f t="shared" si="129"/>
        <v>0</v>
      </c>
      <c r="H133" s="62">
        <f t="shared" si="129"/>
        <v>0</v>
      </c>
      <c r="I133" s="40">
        <f t="shared" si="129"/>
        <v>0</v>
      </c>
      <c r="J133" s="40">
        <f t="shared" si="129"/>
        <v>0</v>
      </c>
      <c r="K133" s="40">
        <f t="shared" si="129"/>
        <v>0</v>
      </c>
      <c r="L133" s="40">
        <f>+L134+L135+L136</f>
        <v>0</v>
      </c>
      <c r="M133" s="40">
        <f t="shared" si="129"/>
        <v>0</v>
      </c>
      <c r="N133" s="40">
        <f t="shared" si="78"/>
        <v>0</v>
      </c>
      <c r="O133" s="40">
        <f t="shared" si="79"/>
        <v>0</v>
      </c>
      <c r="P133" s="62">
        <f t="shared" ref="P133" si="130">+P134+P135+P136</f>
        <v>0</v>
      </c>
      <c r="Q133" s="40">
        <f t="shared" si="129"/>
        <v>0</v>
      </c>
      <c r="R133" s="40">
        <f t="shared" si="80"/>
        <v>0</v>
      </c>
      <c r="S133" s="40">
        <f t="shared" si="81"/>
        <v>0</v>
      </c>
      <c r="T133" s="62">
        <f t="shared" ref="T133" si="131">+T134+T135+T136</f>
        <v>0</v>
      </c>
      <c r="U133" s="40">
        <f t="shared" si="129"/>
        <v>0</v>
      </c>
      <c r="V133" s="40">
        <f t="shared" si="82"/>
        <v>0</v>
      </c>
      <c r="W133" s="40">
        <f t="shared" si="83"/>
        <v>0</v>
      </c>
      <c r="X133" s="62">
        <f t="shared" ref="X133" si="132">+X134+X135+X136</f>
        <v>0</v>
      </c>
      <c r="Y133" s="40">
        <f t="shared" si="129"/>
        <v>0</v>
      </c>
      <c r="Z133" s="40">
        <f t="shared" si="129"/>
        <v>0</v>
      </c>
      <c r="AA133" s="40">
        <f t="shared" si="129"/>
        <v>0</v>
      </c>
      <c r="AB133" s="40">
        <f t="shared" si="129"/>
        <v>0</v>
      </c>
      <c r="AC133" s="40">
        <f t="shared" si="71"/>
        <v>0</v>
      </c>
      <c r="AD133" s="40">
        <f t="shared" si="72"/>
        <v>0</v>
      </c>
      <c r="AE133" s="40">
        <f t="shared" si="73"/>
        <v>0</v>
      </c>
      <c r="AF133" s="62">
        <f t="shared" si="84"/>
        <v>0</v>
      </c>
      <c r="AG133" s="62">
        <f t="shared" si="85"/>
        <v>0</v>
      </c>
      <c r="AH133" s="62">
        <f t="shared" si="86"/>
        <v>0</v>
      </c>
      <c r="AI133" s="62">
        <f t="shared" si="87"/>
        <v>0</v>
      </c>
      <c r="AJ133" s="62">
        <f t="shared" si="88"/>
        <v>0</v>
      </c>
      <c r="AK133" s="75">
        <f t="shared" si="89"/>
        <v>0</v>
      </c>
      <c r="AL133" s="40">
        <f t="shared" si="129"/>
        <v>0</v>
      </c>
      <c r="AM133" s="40">
        <f t="shared" si="129"/>
        <v>0</v>
      </c>
      <c r="AN133" s="44">
        <f>+AN134+AN135+AN136</f>
        <v>0</v>
      </c>
      <c r="AO133" s="47"/>
      <c r="AP133" s="3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  <c r="BF133" s="5"/>
      <c r="BG133" s="5"/>
      <c r="BH133" s="5"/>
      <c r="BI133" s="5"/>
      <c r="BJ133" s="5"/>
      <c r="BK133" s="5"/>
      <c r="BL133" s="5"/>
      <c r="BM133" s="5"/>
      <c r="BN133" s="5"/>
      <c r="BO133" s="5"/>
      <c r="BP133" s="5"/>
      <c r="BQ133" s="5"/>
      <c r="BR133" s="5"/>
      <c r="BS133" s="5"/>
      <c r="BT133" s="5"/>
      <c r="BU133" s="5"/>
      <c r="BV133" s="5"/>
      <c r="BW133" s="5"/>
      <c r="BX133" s="5"/>
      <c r="BY133" s="5"/>
      <c r="BZ133" s="5"/>
      <c r="CA133" s="5"/>
      <c r="CB133" s="5"/>
      <c r="CC133" s="5"/>
      <c r="CD133" s="5"/>
      <c r="CE133" s="5"/>
      <c r="CF133" s="5"/>
      <c r="CG133" s="5"/>
      <c r="CH133" s="5"/>
      <c r="CI133" s="5"/>
      <c r="CJ133" s="5"/>
    </row>
    <row r="134" spans="1:88" s="27" customFormat="1" ht="34.5" customHeight="1" x14ac:dyDescent="0.15">
      <c r="A134" s="25">
        <v>4431</v>
      </c>
      <c r="B134" s="11" t="s">
        <v>165</v>
      </c>
      <c r="C134" s="19" t="s">
        <v>52</v>
      </c>
      <c r="D134" s="40"/>
      <c r="E134" s="40"/>
      <c r="F134" s="40"/>
      <c r="G134" s="40"/>
      <c r="H134" s="62"/>
      <c r="I134" s="40"/>
      <c r="J134" s="40"/>
      <c r="K134" s="40"/>
      <c r="L134" s="40"/>
      <c r="M134" s="40"/>
      <c r="N134" s="40">
        <f t="shared" si="78"/>
        <v>0</v>
      </c>
      <c r="O134" s="40">
        <f t="shared" si="79"/>
        <v>0</v>
      </c>
      <c r="P134" s="62"/>
      <c r="Q134" s="40"/>
      <c r="R134" s="40">
        <f t="shared" si="80"/>
        <v>0</v>
      </c>
      <c r="S134" s="40">
        <f t="shared" si="81"/>
        <v>0</v>
      </c>
      <c r="T134" s="62"/>
      <c r="U134" s="40"/>
      <c r="V134" s="40">
        <f t="shared" si="82"/>
        <v>0</v>
      </c>
      <c r="W134" s="40">
        <f t="shared" si="83"/>
        <v>0</v>
      </c>
      <c r="X134" s="62"/>
      <c r="Y134" s="40"/>
      <c r="Z134" s="40"/>
      <c r="AA134" s="40"/>
      <c r="AB134" s="40"/>
      <c r="AC134" s="40">
        <f t="shared" si="71"/>
        <v>0</v>
      </c>
      <c r="AD134" s="40">
        <f t="shared" si="72"/>
        <v>0</v>
      </c>
      <c r="AE134" s="40">
        <f t="shared" si="73"/>
        <v>0</v>
      </c>
      <c r="AF134" s="62">
        <f t="shared" si="84"/>
        <v>0</v>
      </c>
      <c r="AG134" s="62">
        <f t="shared" si="85"/>
        <v>0</v>
      </c>
      <c r="AH134" s="62">
        <f t="shared" si="86"/>
        <v>0</v>
      </c>
      <c r="AI134" s="62">
        <f t="shared" si="87"/>
        <v>0</v>
      </c>
      <c r="AJ134" s="62">
        <f t="shared" si="88"/>
        <v>0</v>
      </c>
      <c r="AK134" s="75">
        <f t="shared" si="89"/>
        <v>0</v>
      </c>
      <c r="AL134" s="40"/>
      <c r="AM134" s="40"/>
      <c r="AN134" s="44"/>
      <c r="AO134" s="47"/>
      <c r="AP134" s="3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  <c r="BF134" s="5"/>
      <c r="BG134" s="5"/>
      <c r="BH134" s="5"/>
      <c r="BI134" s="5"/>
      <c r="BJ134" s="5"/>
      <c r="BK134" s="5"/>
      <c r="BL134" s="5"/>
      <c r="BM134" s="5"/>
      <c r="BN134" s="5"/>
      <c r="BO134" s="5"/>
      <c r="BP134" s="5"/>
      <c r="BQ134" s="5"/>
      <c r="BR134" s="5"/>
      <c r="BS134" s="5"/>
      <c r="BT134" s="5"/>
      <c r="BU134" s="5"/>
      <c r="BV134" s="5"/>
      <c r="BW134" s="5"/>
      <c r="BX134" s="5"/>
      <c r="BY134" s="5"/>
      <c r="BZ134" s="5"/>
      <c r="CA134" s="5"/>
      <c r="CB134" s="5"/>
      <c r="CC134" s="5"/>
      <c r="CD134" s="5"/>
      <c r="CE134" s="5"/>
      <c r="CF134" s="5"/>
      <c r="CG134" s="5"/>
      <c r="CH134" s="5"/>
      <c r="CI134" s="5"/>
      <c r="CJ134" s="5"/>
    </row>
    <row r="135" spans="1:88" s="27" customFormat="1" x14ac:dyDescent="0.15">
      <c r="A135" s="25">
        <v>4432</v>
      </c>
      <c r="B135" s="11" t="s">
        <v>166</v>
      </c>
      <c r="C135" s="19" t="s">
        <v>52</v>
      </c>
      <c r="D135" s="40"/>
      <c r="E135" s="40"/>
      <c r="F135" s="40"/>
      <c r="G135" s="40"/>
      <c r="H135" s="62"/>
      <c r="I135" s="40"/>
      <c r="J135" s="40"/>
      <c r="K135" s="40"/>
      <c r="L135" s="40"/>
      <c r="M135" s="40"/>
      <c r="N135" s="40">
        <f t="shared" si="78"/>
        <v>0</v>
      </c>
      <c r="O135" s="40">
        <f t="shared" si="79"/>
        <v>0</v>
      </c>
      <c r="P135" s="62"/>
      <c r="Q135" s="40"/>
      <c r="R135" s="40">
        <f t="shared" si="80"/>
        <v>0</v>
      </c>
      <c r="S135" s="40">
        <f t="shared" si="81"/>
        <v>0</v>
      </c>
      <c r="T135" s="62"/>
      <c r="U135" s="40"/>
      <c r="V135" s="40">
        <f t="shared" si="82"/>
        <v>0</v>
      </c>
      <c r="W135" s="40">
        <f t="shared" si="83"/>
        <v>0</v>
      </c>
      <c r="X135" s="62"/>
      <c r="Y135" s="40"/>
      <c r="Z135" s="40"/>
      <c r="AA135" s="40"/>
      <c r="AB135" s="40"/>
      <c r="AC135" s="40">
        <f t="shared" si="71"/>
        <v>0</v>
      </c>
      <c r="AD135" s="40">
        <f t="shared" si="72"/>
        <v>0</v>
      </c>
      <c r="AE135" s="40">
        <f t="shared" si="73"/>
        <v>0</v>
      </c>
      <c r="AF135" s="62">
        <f t="shared" si="84"/>
        <v>0</v>
      </c>
      <c r="AG135" s="62">
        <f t="shared" si="85"/>
        <v>0</v>
      </c>
      <c r="AH135" s="62">
        <f t="shared" si="86"/>
        <v>0</v>
      </c>
      <c r="AI135" s="62">
        <f t="shared" si="87"/>
        <v>0</v>
      </c>
      <c r="AJ135" s="62">
        <f t="shared" si="88"/>
        <v>0</v>
      </c>
      <c r="AK135" s="75">
        <f t="shared" si="89"/>
        <v>0</v>
      </c>
      <c r="AL135" s="40"/>
      <c r="AM135" s="40"/>
      <c r="AN135" s="44"/>
      <c r="AO135" s="47"/>
      <c r="AP135" s="3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  <c r="BF135" s="5"/>
      <c r="BG135" s="5"/>
      <c r="BH135" s="5"/>
      <c r="BI135" s="5"/>
      <c r="BJ135" s="5"/>
      <c r="BK135" s="5"/>
      <c r="BL135" s="5"/>
      <c r="BM135" s="5"/>
      <c r="BN135" s="5"/>
      <c r="BO135" s="5"/>
      <c r="BP135" s="5"/>
      <c r="BQ135" s="5"/>
      <c r="BR135" s="5"/>
      <c r="BS135" s="5"/>
      <c r="BT135" s="5"/>
      <c r="BU135" s="5"/>
      <c r="BV135" s="5"/>
      <c r="BW135" s="5"/>
      <c r="BX135" s="5"/>
      <c r="BY135" s="5"/>
      <c r="BZ135" s="5"/>
      <c r="CA135" s="5"/>
      <c r="CB135" s="5"/>
      <c r="CC135" s="5"/>
      <c r="CD135" s="5"/>
      <c r="CE135" s="5"/>
      <c r="CF135" s="5"/>
      <c r="CG135" s="5"/>
      <c r="CH135" s="5"/>
      <c r="CI135" s="5"/>
      <c r="CJ135" s="5"/>
    </row>
    <row r="136" spans="1:88" s="27" customFormat="1" ht="21" customHeight="1" x14ac:dyDescent="0.15">
      <c r="A136" s="25">
        <v>4433</v>
      </c>
      <c r="B136" s="11" t="s">
        <v>167</v>
      </c>
      <c r="C136" s="19" t="s">
        <v>52</v>
      </c>
      <c r="D136" s="40"/>
      <c r="E136" s="40"/>
      <c r="F136" s="40"/>
      <c r="G136" s="40"/>
      <c r="H136" s="62"/>
      <c r="I136" s="40"/>
      <c r="J136" s="40"/>
      <c r="K136" s="40"/>
      <c r="L136" s="40"/>
      <c r="M136" s="40"/>
      <c r="N136" s="40">
        <f t="shared" si="78"/>
        <v>0</v>
      </c>
      <c r="O136" s="40">
        <f t="shared" si="79"/>
        <v>0</v>
      </c>
      <c r="P136" s="62"/>
      <c r="Q136" s="40"/>
      <c r="R136" s="40">
        <f t="shared" si="80"/>
        <v>0</v>
      </c>
      <c r="S136" s="40">
        <f t="shared" si="81"/>
        <v>0</v>
      </c>
      <c r="T136" s="62"/>
      <c r="U136" s="40"/>
      <c r="V136" s="40">
        <f t="shared" si="82"/>
        <v>0</v>
      </c>
      <c r="W136" s="40">
        <f t="shared" si="83"/>
        <v>0</v>
      </c>
      <c r="X136" s="62"/>
      <c r="Y136" s="40"/>
      <c r="Z136" s="40"/>
      <c r="AA136" s="40"/>
      <c r="AB136" s="40"/>
      <c r="AC136" s="40">
        <f t="shared" si="71"/>
        <v>0</v>
      </c>
      <c r="AD136" s="40">
        <f t="shared" si="72"/>
        <v>0</v>
      </c>
      <c r="AE136" s="40">
        <f t="shared" si="73"/>
        <v>0</v>
      </c>
      <c r="AF136" s="62">
        <f t="shared" si="84"/>
        <v>0</v>
      </c>
      <c r="AG136" s="62">
        <f t="shared" si="85"/>
        <v>0</v>
      </c>
      <c r="AH136" s="62">
        <f t="shared" si="86"/>
        <v>0</v>
      </c>
      <c r="AI136" s="62">
        <f t="shared" si="87"/>
        <v>0</v>
      </c>
      <c r="AJ136" s="62">
        <f t="shared" si="88"/>
        <v>0</v>
      </c>
      <c r="AK136" s="75">
        <f t="shared" si="89"/>
        <v>0</v>
      </c>
      <c r="AL136" s="40"/>
      <c r="AM136" s="40"/>
      <c r="AN136" s="44"/>
      <c r="AO136" s="47"/>
      <c r="AP136" s="3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  <c r="BF136" s="5"/>
      <c r="BG136" s="5"/>
      <c r="BH136" s="5"/>
      <c r="BI136" s="5"/>
      <c r="BJ136" s="5"/>
      <c r="BK136" s="5"/>
      <c r="BL136" s="5"/>
      <c r="BM136" s="5"/>
      <c r="BN136" s="5"/>
      <c r="BO136" s="5"/>
      <c r="BP136" s="5"/>
      <c r="BQ136" s="5"/>
      <c r="BR136" s="5"/>
      <c r="BS136" s="5"/>
      <c r="BT136" s="5"/>
      <c r="BU136" s="5"/>
      <c r="BV136" s="5"/>
      <c r="BW136" s="5"/>
      <c r="BX136" s="5"/>
      <c r="BY136" s="5"/>
      <c r="BZ136" s="5"/>
      <c r="CA136" s="5"/>
      <c r="CB136" s="5"/>
      <c r="CC136" s="5"/>
      <c r="CD136" s="5"/>
      <c r="CE136" s="5"/>
      <c r="CF136" s="5"/>
      <c r="CG136" s="5"/>
      <c r="CH136" s="5"/>
      <c r="CI136" s="5"/>
      <c r="CJ136" s="5"/>
    </row>
    <row r="137" spans="1:88" s="27" customFormat="1" x14ac:dyDescent="0.15">
      <c r="A137" s="25">
        <v>0</v>
      </c>
      <c r="B137" s="11" t="s">
        <v>168</v>
      </c>
      <c r="C137" s="19" t="s">
        <v>52</v>
      </c>
      <c r="D137" s="40">
        <f t="shared" ref="D137:AM137" si="133">+D138+D141</f>
        <v>0</v>
      </c>
      <c r="E137" s="40">
        <f t="shared" si="133"/>
        <v>0</v>
      </c>
      <c r="F137" s="40">
        <f t="shared" si="133"/>
        <v>0</v>
      </c>
      <c r="G137" s="40">
        <f t="shared" si="133"/>
        <v>0</v>
      </c>
      <c r="H137" s="62">
        <f t="shared" si="133"/>
        <v>0</v>
      </c>
      <c r="I137" s="40">
        <f t="shared" si="133"/>
        <v>0</v>
      </c>
      <c r="J137" s="40">
        <f t="shared" si="133"/>
        <v>0</v>
      </c>
      <c r="K137" s="40">
        <f t="shared" si="133"/>
        <v>0</v>
      </c>
      <c r="L137" s="40">
        <f>+L138+L141</f>
        <v>0</v>
      </c>
      <c r="M137" s="40">
        <f t="shared" si="133"/>
        <v>0</v>
      </c>
      <c r="N137" s="40">
        <f t="shared" si="78"/>
        <v>0</v>
      </c>
      <c r="O137" s="40">
        <f t="shared" si="79"/>
        <v>0</v>
      </c>
      <c r="P137" s="62">
        <f t="shared" ref="P137" si="134">+P138+P141</f>
        <v>0</v>
      </c>
      <c r="Q137" s="40">
        <f t="shared" si="133"/>
        <v>0</v>
      </c>
      <c r="R137" s="40">
        <f t="shared" si="80"/>
        <v>0</v>
      </c>
      <c r="S137" s="40">
        <f t="shared" si="81"/>
        <v>0</v>
      </c>
      <c r="T137" s="62">
        <f t="shared" ref="T137" si="135">+T138+T141</f>
        <v>0</v>
      </c>
      <c r="U137" s="40">
        <f t="shared" si="133"/>
        <v>0</v>
      </c>
      <c r="V137" s="40">
        <f t="shared" si="82"/>
        <v>0</v>
      </c>
      <c r="W137" s="40">
        <f t="shared" si="83"/>
        <v>0</v>
      </c>
      <c r="X137" s="62">
        <f t="shared" ref="X137" si="136">+X138+X141</f>
        <v>0</v>
      </c>
      <c r="Y137" s="40">
        <f t="shared" si="133"/>
        <v>0</v>
      </c>
      <c r="Z137" s="40">
        <f t="shared" si="133"/>
        <v>0</v>
      </c>
      <c r="AA137" s="40">
        <f t="shared" si="133"/>
        <v>0</v>
      </c>
      <c r="AB137" s="40">
        <f t="shared" si="133"/>
        <v>0</v>
      </c>
      <c r="AC137" s="40">
        <f t="shared" si="71"/>
        <v>0</v>
      </c>
      <c r="AD137" s="40">
        <f t="shared" si="72"/>
        <v>0</v>
      </c>
      <c r="AE137" s="40">
        <f t="shared" si="73"/>
        <v>0</v>
      </c>
      <c r="AF137" s="62">
        <f t="shared" si="84"/>
        <v>0</v>
      </c>
      <c r="AG137" s="62">
        <f t="shared" si="85"/>
        <v>0</v>
      </c>
      <c r="AH137" s="62">
        <f t="shared" si="86"/>
        <v>0</v>
      </c>
      <c r="AI137" s="62">
        <f t="shared" si="87"/>
        <v>0</v>
      </c>
      <c r="AJ137" s="62">
        <f t="shared" si="88"/>
        <v>0</v>
      </c>
      <c r="AK137" s="75">
        <f t="shared" si="89"/>
        <v>0</v>
      </c>
      <c r="AL137" s="40">
        <f t="shared" si="133"/>
        <v>0</v>
      </c>
      <c r="AM137" s="40">
        <f t="shared" si="133"/>
        <v>0</v>
      </c>
      <c r="AN137" s="44">
        <f>+AN138+AN141</f>
        <v>0</v>
      </c>
      <c r="AO137" s="47"/>
      <c r="AP137" s="3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  <c r="BJ137" s="5"/>
      <c r="BK137" s="5"/>
      <c r="BL137" s="5"/>
      <c r="BM137" s="5"/>
      <c r="BN137" s="5"/>
      <c r="BO137" s="5"/>
      <c r="BP137" s="5"/>
      <c r="BQ137" s="5"/>
      <c r="BR137" s="5"/>
      <c r="BS137" s="5"/>
      <c r="BT137" s="5"/>
      <c r="BU137" s="5"/>
      <c r="BV137" s="5"/>
      <c r="BW137" s="5"/>
      <c r="BX137" s="5"/>
      <c r="BY137" s="5"/>
      <c r="BZ137" s="5"/>
      <c r="CA137" s="5"/>
      <c r="CB137" s="5"/>
      <c r="CC137" s="5"/>
      <c r="CD137" s="5"/>
      <c r="CE137" s="5"/>
      <c r="CF137" s="5"/>
      <c r="CG137" s="5"/>
      <c r="CH137" s="5"/>
      <c r="CI137" s="5"/>
      <c r="CJ137" s="5"/>
    </row>
    <row r="138" spans="1:88" s="27" customFormat="1" ht="30" customHeight="1" x14ac:dyDescent="0.15">
      <c r="A138" s="25">
        <v>0</v>
      </c>
      <c r="B138" s="11" t="s">
        <v>169</v>
      </c>
      <c r="C138" s="19" t="s">
        <v>52</v>
      </c>
      <c r="D138" s="40">
        <f t="shared" ref="D138:AM138" si="137">+D139+D140</f>
        <v>0</v>
      </c>
      <c r="E138" s="40">
        <f t="shared" si="137"/>
        <v>0</v>
      </c>
      <c r="F138" s="40">
        <f t="shared" si="137"/>
        <v>0</v>
      </c>
      <c r="G138" s="40">
        <f t="shared" si="137"/>
        <v>0</v>
      </c>
      <c r="H138" s="62">
        <f t="shared" si="137"/>
        <v>0</v>
      </c>
      <c r="I138" s="40">
        <f t="shared" si="137"/>
        <v>0</v>
      </c>
      <c r="J138" s="40">
        <f t="shared" si="137"/>
        <v>0</v>
      </c>
      <c r="K138" s="40">
        <f t="shared" si="137"/>
        <v>0</v>
      </c>
      <c r="L138" s="40">
        <f>+L139+L140</f>
        <v>0</v>
      </c>
      <c r="M138" s="40">
        <f t="shared" si="137"/>
        <v>0</v>
      </c>
      <c r="N138" s="40">
        <f t="shared" si="78"/>
        <v>0</v>
      </c>
      <c r="O138" s="40">
        <f t="shared" si="79"/>
        <v>0</v>
      </c>
      <c r="P138" s="62">
        <f t="shared" ref="P138" si="138">+P139+P140</f>
        <v>0</v>
      </c>
      <c r="Q138" s="40">
        <f t="shared" si="137"/>
        <v>0</v>
      </c>
      <c r="R138" s="40">
        <f t="shared" si="80"/>
        <v>0</v>
      </c>
      <c r="S138" s="40">
        <f t="shared" si="81"/>
        <v>0</v>
      </c>
      <c r="T138" s="62">
        <f t="shared" ref="T138" si="139">+T139+T140</f>
        <v>0</v>
      </c>
      <c r="U138" s="40">
        <f t="shared" si="137"/>
        <v>0</v>
      </c>
      <c r="V138" s="40">
        <f t="shared" si="82"/>
        <v>0</v>
      </c>
      <c r="W138" s="40">
        <f t="shared" si="83"/>
        <v>0</v>
      </c>
      <c r="X138" s="62">
        <f t="shared" ref="X138" si="140">+X139+X140</f>
        <v>0</v>
      </c>
      <c r="Y138" s="40">
        <f t="shared" si="137"/>
        <v>0</v>
      </c>
      <c r="Z138" s="40">
        <f t="shared" si="137"/>
        <v>0</v>
      </c>
      <c r="AA138" s="40">
        <f t="shared" si="137"/>
        <v>0</v>
      </c>
      <c r="AB138" s="40">
        <f t="shared" si="137"/>
        <v>0</v>
      </c>
      <c r="AC138" s="40">
        <f t="shared" ref="AC138:AC201" si="141">N138</f>
        <v>0</v>
      </c>
      <c r="AD138" s="40">
        <f t="shared" ref="AD138:AD201" si="142">O138</f>
        <v>0</v>
      </c>
      <c r="AE138" s="40">
        <f t="shared" ref="AE138:AE201" si="143">P138</f>
        <v>0</v>
      </c>
      <c r="AF138" s="62">
        <f t="shared" si="84"/>
        <v>0</v>
      </c>
      <c r="AG138" s="62">
        <f t="shared" si="85"/>
        <v>0</v>
      </c>
      <c r="AH138" s="62">
        <f t="shared" si="86"/>
        <v>0</v>
      </c>
      <c r="AI138" s="62">
        <f t="shared" si="87"/>
        <v>0</v>
      </c>
      <c r="AJ138" s="62">
        <f t="shared" si="88"/>
        <v>0</v>
      </c>
      <c r="AK138" s="75">
        <f t="shared" si="89"/>
        <v>0</v>
      </c>
      <c r="AL138" s="40">
        <f t="shared" si="137"/>
        <v>0</v>
      </c>
      <c r="AM138" s="40">
        <f t="shared" si="137"/>
        <v>0</v>
      </c>
      <c r="AN138" s="44">
        <f>+AN139+AN140</f>
        <v>0</v>
      </c>
      <c r="AO138" s="47"/>
      <c r="AP138" s="3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  <c r="BF138" s="5"/>
      <c r="BG138" s="5"/>
      <c r="BH138" s="5"/>
      <c r="BI138" s="5"/>
      <c r="BJ138" s="5"/>
      <c r="BK138" s="5"/>
      <c r="BL138" s="5"/>
      <c r="BM138" s="5"/>
      <c r="BN138" s="5"/>
      <c r="BO138" s="5"/>
      <c r="BP138" s="5"/>
      <c r="BQ138" s="5"/>
      <c r="BR138" s="5"/>
      <c r="BS138" s="5"/>
      <c r="BT138" s="5"/>
      <c r="BU138" s="5"/>
      <c r="BV138" s="5"/>
      <c r="BW138" s="5"/>
      <c r="BX138" s="5"/>
      <c r="BY138" s="5"/>
      <c r="BZ138" s="5"/>
      <c r="CA138" s="5"/>
      <c r="CB138" s="5"/>
      <c r="CC138" s="5"/>
      <c r="CD138" s="5"/>
      <c r="CE138" s="5"/>
      <c r="CF138" s="5"/>
      <c r="CG138" s="5"/>
      <c r="CH138" s="5"/>
      <c r="CI138" s="5"/>
      <c r="CJ138" s="5"/>
    </row>
    <row r="139" spans="1:88" s="27" customFormat="1" ht="40.5" customHeight="1" x14ac:dyDescent="0.15">
      <c r="A139" s="25">
        <v>4511</v>
      </c>
      <c r="B139" s="11" t="s">
        <v>170</v>
      </c>
      <c r="C139" s="19" t="s">
        <v>52</v>
      </c>
      <c r="D139" s="40"/>
      <c r="E139" s="40"/>
      <c r="F139" s="40"/>
      <c r="G139" s="40"/>
      <c r="H139" s="62"/>
      <c r="I139" s="40"/>
      <c r="J139" s="40"/>
      <c r="K139" s="40"/>
      <c r="L139" s="40"/>
      <c r="M139" s="40"/>
      <c r="N139" s="40">
        <f t="shared" si="78"/>
        <v>0</v>
      </c>
      <c r="O139" s="40">
        <f t="shared" si="79"/>
        <v>0</v>
      </c>
      <c r="P139" s="62"/>
      <c r="Q139" s="40"/>
      <c r="R139" s="40">
        <f t="shared" si="80"/>
        <v>0</v>
      </c>
      <c r="S139" s="40">
        <f t="shared" si="81"/>
        <v>0</v>
      </c>
      <c r="T139" s="62"/>
      <c r="U139" s="40"/>
      <c r="V139" s="40">
        <f t="shared" si="82"/>
        <v>0</v>
      </c>
      <c r="W139" s="40">
        <f t="shared" si="83"/>
        <v>0</v>
      </c>
      <c r="X139" s="62"/>
      <c r="Y139" s="40"/>
      <c r="Z139" s="40"/>
      <c r="AA139" s="40"/>
      <c r="AB139" s="40"/>
      <c r="AC139" s="40">
        <f t="shared" si="141"/>
        <v>0</v>
      </c>
      <c r="AD139" s="40">
        <f t="shared" si="142"/>
        <v>0</v>
      </c>
      <c r="AE139" s="40">
        <f t="shared" si="143"/>
        <v>0</v>
      </c>
      <c r="AF139" s="62">
        <f t="shared" si="84"/>
        <v>0</v>
      </c>
      <c r="AG139" s="62">
        <f t="shared" si="85"/>
        <v>0</v>
      </c>
      <c r="AH139" s="62">
        <f t="shared" si="86"/>
        <v>0</v>
      </c>
      <c r="AI139" s="62">
        <f t="shared" si="87"/>
        <v>0</v>
      </c>
      <c r="AJ139" s="62">
        <f t="shared" si="88"/>
        <v>0</v>
      </c>
      <c r="AK139" s="75">
        <f t="shared" si="89"/>
        <v>0</v>
      </c>
      <c r="AL139" s="40"/>
      <c r="AM139" s="40"/>
      <c r="AN139" s="44"/>
      <c r="AO139" s="47"/>
      <c r="AP139" s="3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  <c r="BF139" s="5"/>
      <c r="BG139" s="5"/>
      <c r="BH139" s="5"/>
      <c r="BI139" s="5"/>
      <c r="BJ139" s="5"/>
      <c r="BK139" s="5"/>
      <c r="BL139" s="5"/>
      <c r="BM139" s="5"/>
      <c r="BN139" s="5"/>
      <c r="BO139" s="5"/>
      <c r="BP139" s="5"/>
      <c r="BQ139" s="5"/>
      <c r="BR139" s="5"/>
      <c r="BS139" s="5"/>
      <c r="BT139" s="5"/>
      <c r="BU139" s="5"/>
      <c r="BV139" s="5"/>
      <c r="BW139" s="5"/>
      <c r="BX139" s="5"/>
      <c r="BY139" s="5"/>
      <c r="BZ139" s="5"/>
      <c r="CA139" s="5"/>
      <c r="CB139" s="5"/>
      <c r="CC139" s="5"/>
      <c r="CD139" s="5"/>
      <c r="CE139" s="5"/>
      <c r="CF139" s="5"/>
      <c r="CG139" s="5"/>
      <c r="CH139" s="5"/>
      <c r="CI139" s="5"/>
      <c r="CJ139" s="5"/>
    </row>
    <row r="140" spans="1:88" s="27" customFormat="1" ht="26.25" customHeight="1" x14ac:dyDescent="0.15">
      <c r="A140" s="25">
        <v>4512</v>
      </c>
      <c r="B140" s="11" t="s">
        <v>171</v>
      </c>
      <c r="C140" s="19" t="s">
        <v>52</v>
      </c>
      <c r="D140" s="40"/>
      <c r="E140" s="40"/>
      <c r="F140" s="40"/>
      <c r="G140" s="40"/>
      <c r="H140" s="62"/>
      <c r="I140" s="40"/>
      <c r="J140" s="40"/>
      <c r="K140" s="40"/>
      <c r="L140" s="40"/>
      <c r="M140" s="40"/>
      <c r="N140" s="40">
        <f t="shared" si="78"/>
        <v>0</v>
      </c>
      <c r="O140" s="40">
        <f t="shared" si="79"/>
        <v>0</v>
      </c>
      <c r="P140" s="62"/>
      <c r="Q140" s="40"/>
      <c r="R140" s="40">
        <f t="shared" si="80"/>
        <v>0</v>
      </c>
      <c r="S140" s="40">
        <f t="shared" si="81"/>
        <v>0</v>
      </c>
      <c r="T140" s="62"/>
      <c r="U140" s="40"/>
      <c r="V140" s="40">
        <f t="shared" si="82"/>
        <v>0</v>
      </c>
      <c r="W140" s="40">
        <f t="shared" si="83"/>
        <v>0</v>
      </c>
      <c r="X140" s="62"/>
      <c r="Y140" s="40"/>
      <c r="Z140" s="40"/>
      <c r="AA140" s="40"/>
      <c r="AB140" s="40"/>
      <c r="AC140" s="40">
        <f t="shared" si="141"/>
        <v>0</v>
      </c>
      <c r="AD140" s="40">
        <f t="shared" si="142"/>
        <v>0</v>
      </c>
      <c r="AE140" s="40">
        <f t="shared" si="143"/>
        <v>0</v>
      </c>
      <c r="AF140" s="62">
        <f t="shared" si="84"/>
        <v>0</v>
      </c>
      <c r="AG140" s="62">
        <f t="shared" si="85"/>
        <v>0</v>
      </c>
      <c r="AH140" s="62">
        <f t="shared" si="86"/>
        <v>0</v>
      </c>
      <c r="AI140" s="62">
        <f t="shared" si="87"/>
        <v>0</v>
      </c>
      <c r="AJ140" s="62">
        <f t="shared" si="88"/>
        <v>0</v>
      </c>
      <c r="AK140" s="75">
        <f t="shared" si="89"/>
        <v>0</v>
      </c>
      <c r="AL140" s="40"/>
      <c r="AM140" s="40"/>
      <c r="AN140" s="44"/>
      <c r="AO140" s="47"/>
      <c r="AP140" s="3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  <c r="BF140" s="5"/>
      <c r="BG140" s="5"/>
      <c r="BH140" s="5"/>
      <c r="BI140" s="5"/>
      <c r="BJ140" s="5"/>
      <c r="BK140" s="5"/>
      <c r="BL140" s="5"/>
      <c r="BM140" s="5"/>
      <c r="BN140" s="5"/>
      <c r="BO140" s="5"/>
      <c r="BP140" s="5"/>
      <c r="BQ140" s="5"/>
      <c r="BR140" s="5"/>
      <c r="BS140" s="5"/>
      <c r="BT140" s="5"/>
      <c r="BU140" s="5"/>
      <c r="BV140" s="5"/>
      <c r="BW140" s="5"/>
      <c r="BX140" s="5"/>
      <c r="BY140" s="5"/>
      <c r="BZ140" s="5"/>
      <c r="CA140" s="5"/>
      <c r="CB140" s="5"/>
      <c r="CC140" s="5"/>
      <c r="CD140" s="5"/>
      <c r="CE140" s="5"/>
      <c r="CF140" s="5"/>
      <c r="CG140" s="5"/>
      <c r="CH140" s="5"/>
      <c r="CI140" s="5"/>
      <c r="CJ140" s="5"/>
    </row>
    <row r="141" spans="1:88" s="27" customFormat="1" ht="29.25" customHeight="1" x14ac:dyDescent="0.15">
      <c r="A141" s="25">
        <v>0</v>
      </c>
      <c r="B141" s="11" t="s">
        <v>172</v>
      </c>
      <c r="C141" s="19" t="s">
        <v>52</v>
      </c>
      <c r="D141" s="40">
        <f t="shared" ref="D141:AM141" si="144">+D142+D143</f>
        <v>0</v>
      </c>
      <c r="E141" s="40">
        <f t="shared" si="144"/>
        <v>0</v>
      </c>
      <c r="F141" s="40">
        <f t="shared" si="144"/>
        <v>0</v>
      </c>
      <c r="G141" s="40">
        <f t="shared" si="144"/>
        <v>0</v>
      </c>
      <c r="H141" s="62">
        <f t="shared" si="144"/>
        <v>0</v>
      </c>
      <c r="I141" s="40">
        <f t="shared" si="144"/>
        <v>0</v>
      </c>
      <c r="J141" s="40">
        <f t="shared" si="144"/>
        <v>0</v>
      </c>
      <c r="K141" s="40">
        <f t="shared" si="144"/>
        <v>0</v>
      </c>
      <c r="L141" s="40">
        <f>+L142+L143</f>
        <v>0</v>
      </c>
      <c r="M141" s="40">
        <f t="shared" si="144"/>
        <v>0</v>
      </c>
      <c r="N141" s="40">
        <f t="shared" si="78"/>
        <v>0</v>
      </c>
      <c r="O141" s="40">
        <f t="shared" si="79"/>
        <v>0</v>
      </c>
      <c r="P141" s="62">
        <f t="shared" ref="P141" si="145">+P142+P143</f>
        <v>0</v>
      </c>
      <c r="Q141" s="40">
        <f t="shared" si="144"/>
        <v>0</v>
      </c>
      <c r="R141" s="40">
        <f t="shared" si="80"/>
        <v>0</v>
      </c>
      <c r="S141" s="40">
        <f t="shared" si="81"/>
        <v>0</v>
      </c>
      <c r="T141" s="62">
        <f t="shared" ref="T141" si="146">+T142+T143</f>
        <v>0</v>
      </c>
      <c r="U141" s="40">
        <f t="shared" si="144"/>
        <v>0</v>
      </c>
      <c r="V141" s="40">
        <f t="shared" si="82"/>
        <v>0</v>
      </c>
      <c r="W141" s="40">
        <f t="shared" si="83"/>
        <v>0</v>
      </c>
      <c r="X141" s="62">
        <f t="shared" ref="X141" si="147">+X142+X143</f>
        <v>0</v>
      </c>
      <c r="Y141" s="40">
        <f t="shared" si="144"/>
        <v>0</v>
      </c>
      <c r="Z141" s="40">
        <f t="shared" si="144"/>
        <v>0</v>
      </c>
      <c r="AA141" s="40">
        <f t="shared" si="144"/>
        <v>0</v>
      </c>
      <c r="AB141" s="40">
        <f t="shared" si="144"/>
        <v>0</v>
      </c>
      <c r="AC141" s="40">
        <f t="shared" si="141"/>
        <v>0</v>
      </c>
      <c r="AD141" s="40">
        <f t="shared" si="142"/>
        <v>0</v>
      </c>
      <c r="AE141" s="40">
        <f t="shared" si="143"/>
        <v>0</v>
      </c>
      <c r="AF141" s="62">
        <f t="shared" si="84"/>
        <v>0</v>
      </c>
      <c r="AG141" s="62">
        <f t="shared" si="85"/>
        <v>0</v>
      </c>
      <c r="AH141" s="62">
        <f t="shared" si="86"/>
        <v>0</v>
      </c>
      <c r="AI141" s="62">
        <f t="shared" si="87"/>
        <v>0</v>
      </c>
      <c r="AJ141" s="62">
        <f t="shared" si="88"/>
        <v>0</v>
      </c>
      <c r="AK141" s="75">
        <f t="shared" si="89"/>
        <v>0</v>
      </c>
      <c r="AL141" s="40">
        <f t="shared" si="144"/>
        <v>0</v>
      </c>
      <c r="AM141" s="40">
        <f t="shared" si="144"/>
        <v>0</v>
      </c>
      <c r="AN141" s="44">
        <f>+AN142+AN143</f>
        <v>0</v>
      </c>
      <c r="AO141" s="47"/>
      <c r="AP141" s="3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  <c r="BF141" s="5"/>
      <c r="BG141" s="5"/>
      <c r="BH141" s="5"/>
      <c r="BI141" s="5"/>
      <c r="BJ141" s="5"/>
      <c r="BK141" s="5"/>
      <c r="BL141" s="5"/>
      <c r="BM141" s="5"/>
      <c r="BN141" s="5"/>
      <c r="BO141" s="5"/>
      <c r="BP141" s="5"/>
      <c r="BQ141" s="5"/>
      <c r="BR141" s="5"/>
      <c r="BS141" s="5"/>
      <c r="BT141" s="5"/>
      <c r="BU141" s="5"/>
      <c r="BV141" s="5"/>
      <c r="BW141" s="5"/>
      <c r="BX141" s="5"/>
      <c r="BY141" s="5"/>
      <c r="BZ141" s="5"/>
      <c r="CA141" s="5"/>
      <c r="CB141" s="5"/>
      <c r="CC141" s="5"/>
      <c r="CD141" s="5"/>
      <c r="CE141" s="5"/>
      <c r="CF141" s="5"/>
      <c r="CG141" s="5"/>
      <c r="CH141" s="5"/>
      <c r="CI141" s="5"/>
      <c r="CJ141" s="5"/>
    </row>
    <row r="142" spans="1:88" s="27" customFormat="1" ht="31.5" x14ac:dyDescent="0.15">
      <c r="A142" s="25">
        <v>4521</v>
      </c>
      <c r="B142" s="11" t="s">
        <v>173</v>
      </c>
      <c r="C142" s="19" t="s">
        <v>52</v>
      </c>
      <c r="D142" s="40"/>
      <c r="E142" s="40"/>
      <c r="F142" s="40"/>
      <c r="G142" s="40"/>
      <c r="H142" s="62"/>
      <c r="I142" s="40"/>
      <c r="J142" s="40"/>
      <c r="K142" s="40"/>
      <c r="L142" s="40"/>
      <c r="M142" s="40"/>
      <c r="N142" s="40">
        <f t="shared" si="78"/>
        <v>0</v>
      </c>
      <c r="O142" s="40">
        <f t="shared" si="79"/>
        <v>0</v>
      </c>
      <c r="P142" s="62"/>
      <c r="Q142" s="40"/>
      <c r="R142" s="40">
        <f t="shared" si="80"/>
        <v>0</v>
      </c>
      <c r="S142" s="40">
        <f t="shared" si="81"/>
        <v>0</v>
      </c>
      <c r="T142" s="62"/>
      <c r="U142" s="40"/>
      <c r="V142" s="40">
        <f t="shared" si="82"/>
        <v>0</v>
      </c>
      <c r="W142" s="40">
        <f t="shared" si="83"/>
        <v>0</v>
      </c>
      <c r="X142" s="62"/>
      <c r="Y142" s="40"/>
      <c r="Z142" s="40"/>
      <c r="AA142" s="40"/>
      <c r="AB142" s="40"/>
      <c r="AC142" s="40">
        <f t="shared" si="141"/>
        <v>0</v>
      </c>
      <c r="AD142" s="40">
        <f t="shared" si="142"/>
        <v>0</v>
      </c>
      <c r="AE142" s="40">
        <f t="shared" si="143"/>
        <v>0</v>
      </c>
      <c r="AF142" s="62">
        <f t="shared" si="84"/>
        <v>0</v>
      </c>
      <c r="AG142" s="62">
        <f t="shared" si="85"/>
        <v>0</v>
      </c>
      <c r="AH142" s="62">
        <f t="shared" si="86"/>
        <v>0</v>
      </c>
      <c r="AI142" s="62">
        <f t="shared" si="87"/>
        <v>0</v>
      </c>
      <c r="AJ142" s="62">
        <f t="shared" si="88"/>
        <v>0</v>
      </c>
      <c r="AK142" s="75">
        <f t="shared" si="89"/>
        <v>0</v>
      </c>
      <c r="AL142" s="40"/>
      <c r="AM142" s="40"/>
      <c r="AN142" s="44"/>
      <c r="AO142" s="47"/>
      <c r="AP142" s="3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  <c r="BF142" s="5"/>
      <c r="BG142" s="5"/>
      <c r="BH142" s="5"/>
      <c r="BI142" s="5"/>
      <c r="BJ142" s="5"/>
      <c r="BK142" s="5"/>
      <c r="BL142" s="5"/>
      <c r="BM142" s="5"/>
      <c r="BN142" s="5"/>
      <c r="BO142" s="5"/>
      <c r="BP142" s="5"/>
      <c r="BQ142" s="5"/>
      <c r="BR142" s="5"/>
      <c r="BS142" s="5"/>
      <c r="BT142" s="5"/>
      <c r="BU142" s="5"/>
      <c r="BV142" s="5"/>
      <c r="BW142" s="5"/>
      <c r="BX142" s="5"/>
      <c r="BY142" s="5"/>
      <c r="BZ142" s="5"/>
      <c r="CA142" s="5"/>
      <c r="CB142" s="5"/>
      <c r="CC142" s="5"/>
      <c r="CD142" s="5"/>
      <c r="CE142" s="5"/>
      <c r="CF142" s="5"/>
      <c r="CG142" s="5"/>
      <c r="CH142" s="5"/>
      <c r="CI142" s="5"/>
      <c r="CJ142" s="5"/>
    </row>
    <row r="143" spans="1:88" s="27" customFormat="1" ht="31.5" customHeight="1" x14ac:dyDescent="0.15">
      <c r="A143" s="25">
        <v>4522</v>
      </c>
      <c r="B143" s="11" t="s">
        <v>174</v>
      </c>
      <c r="C143" s="19" t="s">
        <v>52</v>
      </c>
      <c r="D143" s="40"/>
      <c r="E143" s="40"/>
      <c r="F143" s="40"/>
      <c r="G143" s="40"/>
      <c r="H143" s="62"/>
      <c r="I143" s="40"/>
      <c r="J143" s="40"/>
      <c r="K143" s="40"/>
      <c r="L143" s="40"/>
      <c r="M143" s="40"/>
      <c r="N143" s="40">
        <f t="shared" si="78"/>
        <v>0</v>
      </c>
      <c r="O143" s="40">
        <f t="shared" si="79"/>
        <v>0</v>
      </c>
      <c r="P143" s="62"/>
      <c r="Q143" s="40"/>
      <c r="R143" s="40">
        <f t="shared" si="80"/>
        <v>0</v>
      </c>
      <c r="S143" s="40">
        <f t="shared" si="81"/>
        <v>0</v>
      </c>
      <c r="T143" s="62"/>
      <c r="U143" s="40"/>
      <c r="V143" s="40">
        <f t="shared" si="82"/>
        <v>0</v>
      </c>
      <c r="W143" s="40">
        <f t="shared" si="83"/>
        <v>0</v>
      </c>
      <c r="X143" s="62"/>
      <c r="Y143" s="40"/>
      <c r="Z143" s="40"/>
      <c r="AA143" s="40"/>
      <c r="AB143" s="40"/>
      <c r="AC143" s="40">
        <f t="shared" si="141"/>
        <v>0</v>
      </c>
      <c r="AD143" s="40">
        <f t="shared" si="142"/>
        <v>0</v>
      </c>
      <c r="AE143" s="40">
        <f t="shared" si="143"/>
        <v>0</v>
      </c>
      <c r="AF143" s="62">
        <f t="shared" si="84"/>
        <v>0</v>
      </c>
      <c r="AG143" s="62">
        <f t="shared" si="85"/>
        <v>0</v>
      </c>
      <c r="AH143" s="62">
        <f t="shared" si="86"/>
        <v>0</v>
      </c>
      <c r="AI143" s="62">
        <f t="shared" si="87"/>
        <v>0</v>
      </c>
      <c r="AJ143" s="62">
        <f t="shared" si="88"/>
        <v>0</v>
      </c>
      <c r="AK143" s="75">
        <f t="shared" si="89"/>
        <v>0</v>
      </c>
      <c r="AL143" s="40"/>
      <c r="AM143" s="40"/>
      <c r="AN143" s="44"/>
      <c r="AO143" s="47"/>
      <c r="AP143" s="3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  <c r="BF143" s="5"/>
      <c r="BG143" s="5"/>
      <c r="BH143" s="5"/>
      <c r="BI143" s="5"/>
      <c r="BJ143" s="5"/>
      <c r="BK143" s="5"/>
      <c r="BL143" s="5"/>
      <c r="BM143" s="5"/>
      <c r="BN143" s="5"/>
      <c r="BO143" s="5"/>
      <c r="BP143" s="5"/>
      <c r="BQ143" s="5"/>
      <c r="BR143" s="5"/>
      <c r="BS143" s="5"/>
      <c r="BT143" s="5"/>
      <c r="BU143" s="5"/>
      <c r="BV143" s="5"/>
      <c r="BW143" s="5"/>
      <c r="BX143" s="5"/>
      <c r="BY143" s="5"/>
      <c r="BZ143" s="5"/>
      <c r="CA143" s="5"/>
      <c r="CB143" s="5"/>
      <c r="CC143" s="5"/>
      <c r="CD143" s="5"/>
      <c r="CE143" s="5"/>
      <c r="CF143" s="5"/>
      <c r="CG143" s="5"/>
      <c r="CH143" s="5"/>
      <c r="CI143" s="5"/>
      <c r="CJ143" s="5"/>
    </row>
    <row r="144" spans="1:88" s="27" customFormat="1" x14ac:dyDescent="0.15">
      <c r="A144" s="25">
        <v>0</v>
      </c>
      <c r="B144" s="11" t="s">
        <v>175</v>
      </c>
      <c r="C144" s="19" t="s">
        <v>52</v>
      </c>
      <c r="D144" s="40">
        <f t="shared" ref="D144:AM144" si="148">+D145+D148+D151+D160</f>
        <v>0</v>
      </c>
      <c r="E144" s="40">
        <f t="shared" si="148"/>
        <v>0</v>
      </c>
      <c r="F144" s="40">
        <f t="shared" si="148"/>
        <v>0</v>
      </c>
      <c r="G144" s="40">
        <f t="shared" si="148"/>
        <v>0</v>
      </c>
      <c r="H144" s="62">
        <f t="shared" si="148"/>
        <v>0</v>
      </c>
      <c r="I144" s="40">
        <f t="shared" si="148"/>
        <v>0</v>
      </c>
      <c r="J144" s="40">
        <f t="shared" si="148"/>
        <v>0</v>
      </c>
      <c r="K144" s="40">
        <f t="shared" si="148"/>
        <v>0</v>
      </c>
      <c r="L144" s="40">
        <f>+L145+L148+L151+L160</f>
        <v>0</v>
      </c>
      <c r="M144" s="40">
        <f t="shared" si="148"/>
        <v>0</v>
      </c>
      <c r="N144" s="40">
        <f t="shared" si="78"/>
        <v>0</v>
      </c>
      <c r="O144" s="40">
        <f t="shared" si="79"/>
        <v>0</v>
      </c>
      <c r="P144" s="62">
        <f t="shared" ref="P144" si="149">+P145+P148+P151+P160</f>
        <v>0</v>
      </c>
      <c r="Q144" s="40">
        <f t="shared" si="148"/>
        <v>0</v>
      </c>
      <c r="R144" s="40">
        <f t="shared" si="80"/>
        <v>0</v>
      </c>
      <c r="S144" s="40">
        <f t="shared" si="81"/>
        <v>0</v>
      </c>
      <c r="T144" s="62">
        <f t="shared" ref="T144" si="150">+T145+T148+T151+T160</f>
        <v>0</v>
      </c>
      <c r="U144" s="40">
        <f t="shared" si="148"/>
        <v>0</v>
      </c>
      <c r="V144" s="40">
        <f t="shared" si="82"/>
        <v>0</v>
      </c>
      <c r="W144" s="40">
        <f t="shared" si="83"/>
        <v>0</v>
      </c>
      <c r="X144" s="62">
        <f t="shared" ref="X144" si="151">+X145+X148+X151+X160</f>
        <v>0</v>
      </c>
      <c r="Y144" s="40">
        <f t="shared" si="148"/>
        <v>0</v>
      </c>
      <c r="Z144" s="40">
        <f t="shared" si="148"/>
        <v>0</v>
      </c>
      <c r="AA144" s="40">
        <f t="shared" si="148"/>
        <v>0</v>
      </c>
      <c r="AB144" s="40">
        <f t="shared" si="148"/>
        <v>0</v>
      </c>
      <c r="AC144" s="40">
        <f t="shared" si="141"/>
        <v>0</v>
      </c>
      <c r="AD144" s="40">
        <f t="shared" si="142"/>
        <v>0</v>
      </c>
      <c r="AE144" s="40">
        <f t="shared" si="143"/>
        <v>0</v>
      </c>
      <c r="AF144" s="62">
        <f t="shared" si="84"/>
        <v>0</v>
      </c>
      <c r="AG144" s="62">
        <f t="shared" si="85"/>
        <v>0</v>
      </c>
      <c r="AH144" s="62">
        <f t="shared" si="86"/>
        <v>0</v>
      </c>
      <c r="AI144" s="62">
        <f t="shared" si="87"/>
        <v>0</v>
      </c>
      <c r="AJ144" s="62">
        <f t="shared" si="88"/>
        <v>0</v>
      </c>
      <c r="AK144" s="75">
        <f t="shared" si="89"/>
        <v>0</v>
      </c>
      <c r="AL144" s="40">
        <f t="shared" si="148"/>
        <v>0</v>
      </c>
      <c r="AM144" s="40">
        <f t="shared" si="148"/>
        <v>0</v>
      </c>
      <c r="AN144" s="44">
        <f>+AN145+AN148+AN151+AN160</f>
        <v>0</v>
      </c>
      <c r="AO144" s="47"/>
      <c r="AP144" s="3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  <c r="BF144" s="5"/>
      <c r="BG144" s="5"/>
      <c r="BH144" s="5"/>
      <c r="BI144" s="5"/>
      <c r="BJ144" s="5"/>
      <c r="BK144" s="5"/>
      <c r="BL144" s="5"/>
      <c r="BM144" s="5"/>
      <c r="BN144" s="5"/>
      <c r="BO144" s="5"/>
      <c r="BP144" s="5"/>
      <c r="BQ144" s="5"/>
      <c r="BR144" s="5"/>
      <c r="BS144" s="5"/>
      <c r="BT144" s="5"/>
      <c r="BU144" s="5"/>
      <c r="BV144" s="5"/>
      <c r="BW144" s="5"/>
      <c r="BX144" s="5"/>
      <c r="BY144" s="5"/>
      <c r="BZ144" s="5"/>
      <c r="CA144" s="5"/>
      <c r="CB144" s="5"/>
      <c r="CC144" s="5"/>
      <c r="CD144" s="5"/>
      <c r="CE144" s="5"/>
      <c r="CF144" s="5"/>
      <c r="CG144" s="5"/>
      <c r="CH144" s="5"/>
      <c r="CI144" s="5"/>
      <c r="CJ144" s="5"/>
    </row>
    <row r="145" spans="1:88" s="27" customFormat="1" ht="21" x14ac:dyDescent="0.15">
      <c r="A145" s="25">
        <v>0</v>
      </c>
      <c r="B145" s="11" t="s">
        <v>176</v>
      </c>
      <c r="C145" s="19" t="s">
        <v>52</v>
      </c>
      <c r="D145" s="40">
        <f t="shared" ref="D145:AM145" si="152">+D146+D147</f>
        <v>0</v>
      </c>
      <c r="E145" s="40">
        <f t="shared" si="152"/>
        <v>0</v>
      </c>
      <c r="F145" s="40">
        <f t="shared" si="152"/>
        <v>0</v>
      </c>
      <c r="G145" s="40">
        <f t="shared" si="152"/>
        <v>0</v>
      </c>
      <c r="H145" s="62">
        <f t="shared" si="152"/>
        <v>0</v>
      </c>
      <c r="I145" s="40">
        <f t="shared" si="152"/>
        <v>0</v>
      </c>
      <c r="J145" s="40">
        <f t="shared" si="152"/>
        <v>0</v>
      </c>
      <c r="K145" s="40">
        <f t="shared" si="152"/>
        <v>0</v>
      </c>
      <c r="L145" s="40">
        <f>+L146+L147</f>
        <v>0</v>
      </c>
      <c r="M145" s="40">
        <f t="shared" si="152"/>
        <v>0</v>
      </c>
      <c r="N145" s="40">
        <f t="shared" si="78"/>
        <v>0</v>
      </c>
      <c r="O145" s="40">
        <f t="shared" si="79"/>
        <v>0</v>
      </c>
      <c r="P145" s="62">
        <f t="shared" ref="P145" si="153">+P146+P147</f>
        <v>0</v>
      </c>
      <c r="Q145" s="40">
        <f t="shared" si="152"/>
        <v>0</v>
      </c>
      <c r="R145" s="40">
        <f t="shared" si="80"/>
        <v>0</v>
      </c>
      <c r="S145" s="40">
        <f t="shared" si="81"/>
        <v>0</v>
      </c>
      <c r="T145" s="62">
        <f t="shared" ref="T145" si="154">+T146+T147</f>
        <v>0</v>
      </c>
      <c r="U145" s="40">
        <f t="shared" si="152"/>
        <v>0</v>
      </c>
      <c r="V145" s="40">
        <f t="shared" si="82"/>
        <v>0</v>
      </c>
      <c r="W145" s="40">
        <f t="shared" si="83"/>
        <v>0</v>
      </c>
      <c r="X145" s="62">
        <f t="shared" ref="X145" si="155">+X146+X147</f>
        <v>0</v>
      </c>
      <c r="Y145" s="40">
        <f t="shared" si="152"/>
        <v>0</v>
      </c>
      <c r="Z145" s="40">
        <f t="shared" si="152"/>
        <v>0</v>
      </c>
      <c r="AA145" s="40">
        <f t="shared" si="152"/>
        <v>0</v>
      </c>
      <c r="AB145" s="40">
        <f t="shared" si="152"/>
        <v>0</v>
      </c>
      <c r="AC145" s="40">
        <f t="shared" si="141"/>
        <v>0</v>
      </c>
      <c r="AD145" s="40">
        <f t="shared" si="142"/>
        <v>0</v>
      </c>
      <c r="AE145" s="40">
        <f t="shared" si="143"/>
        <v>0</v>
      </c>
      <c r="AF145" s="62">
        <f t="shared" si="84"/>
        <v>0</v>
      </c>
      <c r="AG145" s="62">
        <f t="shared" si="85"/>
        <v>0</v>
      </c>
      <c r="AH145" s="62">
        <f t="shared" si="86"/>
        <v>0</v>
      </c>
      <c r="AI145" s="62">
        <f t="shared" si="87"/>
        <v>0</v>
      </c>
      <c r="AJ145" s="62">
        <f t="shared" si="88"/>
        <v>0</v>
      </c>
      <c r="AK145" s="75">
        <f t="shared" si="89"/>
        <v>0</v>
      </c>
      <c r="AL145" s="40">
        <f t="shared" si="152"/>
        <v>0</v>
      </c>
      <c r="AM145" s="40">
        <f t="shared" si="152"/>
        <v>0</v>
      </c>
      <c r="AN145" s="44">
        <f>+AN146+AN147</f>
        <v>0</v>
      </c>
      <c r="AO145" s="47"/>
      <c r="AP145" s="3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  <c r="BF145" s="5"/>
      <c r="BG145" s="5"/>
      <c r="BH145" s="5"/>
      <c r="BI145" s="5"/>
      <c r="BJ145" s="5"/>
      <c r="BK145" s="5"/>
      <c r="BL145" s="5"/>
      <c r="BM145" s="5"/>
      <c r="BN145" s="5"/>
      <c r="BO145" s="5"/>
      <c r="BP145" s="5"/>
      <c r="BQ145" s="5"/>
      <c r="BR145" s="5"/>
      <c r="BS145" s="5"/>
      <c r="BT145" s="5"/>
      <c r="BU145" s="5"/>
      <c r="BV145" s="5"/>
      <c r="BW145" s="5"/>
      <c r="BX145" s="5"/>
      <c r="BY145" s="5"/>
      <c r="BZ145" s="5"/>
      <c r="CA145" s="5"/>
      <c r="CB145" s="5"/>
      <c r="CC145" s="5"/>
      <c r="CD145" s="5"/>
      <c r="CE145" s="5"/>
      <c r="CF145" s="5"/>
      <c r="CG145" s="5"/>
      <c r="CH145" s="5"/>
      <c r="CI145" s="5"/>
      <c r="CJ145" s="5"/>
    </row>
    <row r="146" spans="1:88" s="27" customFormat="1" ht="39" customHeight="1" x14ac:dyDescent="0.15">
      <c r="A146" s="25">
        <v>4611</v>
      </c>
      <c r="B146" s="11" t="s">
        <v>177</v>
      </c>
      <c r="C146" s="19" t="s">
        <v>52</v>
      </c>
      <c r="D146" s="40"/>
      <c r="E146" s="40"/>
      <c r="F146" s="40"/>
      <c r="G146" s="40"/>
      <c r="H146" s="62"/>
      <c r="I146" s="40"/>
      <c r="J146" s="40"/>
      <c r="K146" s="40"/>
      <c r="L146" s="40"/>
      <c r="M146" s="40"/>
      <c r="N146" s="40">
        <f t="shared" si="78"/>
        <v>0</v>
      </c>
      <c r="O146" s="40">
        <f t="shared" si="79"/>
        <v>0</v>
      </c>
      <c r="P146" s="62"/>
      <c r="Q146" s="40"/>
      <c r="R146" s="40">
        <f t="shared" si="80"/>
        <v>0</v>
      </c>
      <c r="S146" s="40">
        <f t="shared" si="81"/>
        <v>0</v>
      </c>
      <c r="T146" s="62"/>
      <c r="U146" s="40"/>
      <c r="V146" s="40">
        <f t="shared" si="82"/>
        <v>0</v>
      </c>
      <c r="W146" s="40">
        <f t="shared" si="83"/>
        <v>0</v>
      </c>
      <c r="X146" s="62"/>
      <c r="Y146" s="40"/>
      <c r="Z146" s="40"/>
      <c r="AA146" s="40"/>
      <c r="AB146" s="40"/>
      <c r="AC146" s="40">
        <f t="shared" si="141"/>
        <v>0</v>
      </c>
      <c r="AD146" s="40">
        <f t="shared" si="142"/>
        <v>0</v>
      </c>
      <c r="AE146" s="40">
        <f t="shared" si="143"/>
        <v>0</v>
      </c>
      <c r="AF146" s="62">
        <f t="shared" si="84"/>
        <v>0</v>
      </c>
      <c r="AG146" s="62">
        <f t="shared" si="85"/>
        <v>0</v>
      </c>
      <c r="AH146" s="62">
        <f t="shared" si="86"/>
        <v>0</v>
      </c>
      <c r="AI146" s="62">
        <f t="shared" si="87"/>
        <v>0</v>
      </c>
      <c r="AJ146" s="62">
        <f t="shared" si="88"/>
        <v>0</v>
      </c>
      <c r="AK146" s="75">
        <f t="shared" si="89"/>
        <v>0</v>
      </c>
      <c r="AL146" s="40"/>
      <c r="AM146" s="40"/>
      <c r="AN146" s="44"/>
      <c r="AO146" s="47"/>
      <c r="AP146" s="3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  <c r="BF146" s="5"/>
      <c r="BG146" s="5"/>
      <c r="BH146" s="5"/>
      <c r="BI146" s="5"/>
      <c r="BJ146" s="5"/>
      <c r="BK146" s="5"/>
      <c r="BL146" s="5"/>
      <c r="BM146" s="5"/>
      <c r="BN146" s="5"/>
      <c r="BO146" s="5"/>
      <c r="BP146" s="5"/>
      <c r="BQ146" s="5"/>
      <c r="BR146" s="5"/>
      <c r="BS146" s="5"/>
      <c r="BT146" s="5"/>
      <c r="BU146" s="5"/>
      <c r="BV146" s="5"/>
      <c r="BW146" s="5"/>
      <c r="BX146" s="5"/>
      <c r="BY146" s="5"/>
      <c r="BZ146" s="5"/>
      <c r="CA146" s="5"/>
      <c r="CB146" s="5"/>
      <c r="CC146" s="5"/>
      <c r="CD146" s="5"/>
      <c r="CE146" s="5"/>
      <c r="CF146" s="5"/>
      <c r="CG146" s="5"/>
      <c r="CH146" s="5"/>
      <c r="CI146" s="5"/>
      <c r="CJ146" s="5"/>
    </row>
    <row r="147" spans="1:88" s="27" customFormat="1" ht="33" customHeight="1" x14ac:dyDescent="0.15">
      <c r="A147" s="25">
        <v>4612</v>
      </c>
      <c r="B147" s="11" t="s">
        <v>178</v>
      </c>
      <c r="C147" s="19" t="s">
        <v>52</v>
      </c>
      <c r="D147" s="40"/>
      <c r="E147" s="40"/>
      <c r="F147" s="40"/>
      <c r="G147" s="40"/>
      <c r="H147" s="62"/>
      <c r="I147" s="40"/>
      <c r="J147" s="40"/>
      <c r="K147" s="40"/>
      <c r="L147" s="40"/>
      <c r="M147" s="40"/>
      <c r="N147" s="40">
        <f t="shared" si="78"/>
        <v>0</v>
      </c>
      <c r="O147" s="40">
        <f t="shared" si="79"/>
        <v>0</v>
      </c>
      <c r="P147" s="62"/>
      <c r="Q147" s="40"/>
      <c r="R147" s="40">
        <f t="shared" si="80"/>
        <v>0</v>
      </c>
      <c r="S147" s="40">
        <f t="shared" si="81"/>
        <v>0</v>
      </c>
      <c r="T147" s="62"/>
      <c r="U147" s="40"/>
      <c r="V147" s="40">
        <f t="shared" si="82"/>
        <v>0</v>
      </c>
      <c r="W147" s="40">
        <f t="shared" si="83"/>
        <v>0</v>
      </c>
      <c r="X147" s="62"/>
      <c r="Y147" s="40"/>
      <c r="Z147" s="40"/>
      <c r="AA147" s="40"/>
      <c r="AB147" s="40"/>
      <c r="AC147" s="40">
        <f t="shared" si="141"/>
        <v>0</v>
      </c>
      <c r="AD147" s="40">
        <f t="shared" si="142"/>
        <v>0</v>
      </c>
      <c r="AE147" s="40">
        <f t="shared" si="143"/>
        <v>0</v>
      </c>
      <c r="AF147" s="62">
        <f t="shared" si="84"/>
        <v>0</v>
      </c>
      <c r="AG147" s="62">
        <f t="shared" si="85"/>
        <v>0</v>
      </c>
      <c r="AH147" s="62">
        <f t="shared" si="86"/>
        <v>0</v>
      </c>
      <c r="AI147" s="62">
        <f t="shared" si="87"/>
        <v>0</v>
      </c>
      <c r="AJ147" s="62">
        <f t="shared" si="88"/>
        <v>0</v>
      </c>
      <c r="AK147" s="75">
        <f t="shared" si="89"/>
        <v>0</v>
      </c>
      <c r="AL147" s="40"/>
      <c r="AM147" s="40"/>
      <c r="AN147" s="44"/>
      <c r="AO147" s="47"/>
      <c r="AP147" s="3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  <c r="BF147" s="5"/>
      <c r="BG147" s="5"/>
      <c r="BH147" s="5"/>
      <c r="BI147" s="5"/>
      <c r="BJ147" s="5"/>
      <c r="BK147" s="5"/>
      <c r="BL147" s="5"/>
      <c r="BM147" s="5"/>
      <c r="BN147" s="5"/>
      <c r="BO147" s="5"/>
      <c r="BP147" s="5"/>
      <c r="BQ147" s="5"/>
      <c r="BR147" s="5"/>
      <c r="BS147" s="5"/>
      <c r="BT147" s="5"/>
      <c r="BU147" s="5"/>
      <c r="BV147" s="5"/>
      <c r="BW147" s="5"/>
      <c r="BX147" s="5"/>
      <c r="BY147" s="5"/>
      <c r="BZ147" s="5"/>
      <c r="CA147" s="5"/>
      <c r="CB147" s="5"/>
      <c r="CC147" s="5"/>
      <c r="CD147" s="5"/>
      <c r="CE147" s="5"/>
      <c r="CF147" s="5"/>
      <c r="CG147" s="5"/>
      <c r="CH147" s="5"/>
      <c r="CI147" s="5"/>
      <c r="CJ147" s="5"/>
    </row>
    <row r="148" spans="1:88" s="27" customFormat="1" ht="33.75" customHeight="1" x14ac:dyDescent="0.15">
      <c r="A148" s="25">
        <v>0</v>
      </c>
      <c r="B148" s="11" t="s">
        <v>179</v>
      </c>
      <c r="C148" s="19" t="s">
        <v>52</v>
      </c>
      <c r="D148" s="40">
        <f t="shared" ref="D148:AM148" si="156">+D149+D150</f>
        <v>0</v>
      </c>
      <c r="E148" s="40">
        <f t="shared" si="156"/>
        <v>0</v>
      </c>
      <c r="F148" s="40">
        <f t="shared" si="156"/>
        <v>0</v>
      </c>
      <c r="G148" s="40">
        <f t="shared" si="156"/>
        <v>0</v>
      </c>
      <c r="H148" s="62">
        <f t="shared" si="156"/>
        <v>0</v>
      </c>
      <c r="I148" s="40">
        <f t="shared" si="156"/>
        <v>0</v>
      </c>
      <c r="J148" s="40">
        <f t="shared" si="156"/>
        <v>0</v>
      </c>
      <c r="K148" s="40">
        <f t="shared" si="156"/>
        <v>0</v>
      </c>
      <c r="L148" s="40">
        <f>+L149+L150</f>
        <v>0</v>
      </c>
      <c r="M148" s="40">
        <f t="shared" si="156"/>
        <v>0</v>
      </c>
      <c r="N148" s="40">
        <f t="shared" si="78"/>
        <v>0</v>
      </c>
      <c r="O148" s="40">
        <f t="shared" si="79"/>
        <v>0</v>
      </c>
      <c r="P148" s="62">
        <f t="shared" ref="P148" si="157">+P149+P150</f>
        <v>0</v>
      </c>
      <c r="Q148" s="40">
        <f t="shared" si="156"/>
        <v>0</v>
      </c>
      <c r="R148" s="40">
        <f t="shared" si="80"/>
        <v>0</v>
      </c>
      <c r="S148" s="40">
        <f t="shared" si="81"/>
        <v>0</v>
      </c>
      <c r="T148" s="62">
        <f t="shared" ref="T148" si="158">+T149+T150</f>
        <v>0</v>
      </c>
      <c r="U148" s="40">
        <f t="shared" si="156"/>
        <v>0</v>
      </c>
      <c r="V148" s="40">
        <f t="shared" si="82"/>
        <v>0</v>
      </c>
      <c r="W148" s="40">
        <f t="shared" si="83"/>
        <v>0</v>
      </c>
      <c r="X148" s="62">
        <f t="shared" ref="X148" si="159">+X149+X150</f>
        <v>0</v>
      </c>
      <c r="Y148" s="40">
        <f t="shared" si="156"/>
        <v>0</v>
      </c>
      <c r="Z148" s="40">
        <f t="shared" si="156"/>
        <v>0</v>
      </c>
      <c r="AA148" s="40">
        <f t="shared" si="156"/>
        <v>0</v>
      </c>
      <c r="AB148" s="40">
        <f t="shared" si="156"/>
        <v>0</v>
      </c>
      <c r="AC148" s="40">
        <f t="shared" si="141"/>
        <v>0</v>
      </c>
      <c r="AD148" s="40">
        <f t="shared" si="142"/>
        <v>0</v>
      </c>
      <c r="AE148" s="40">
        <f t="shared" si="143"/>
        <v>0</v>
      </c>
      <c r="AF148" s="62">
        <f t="shared" si="84"/>
        <v>0</v>
      </c>
      <c r="AG148" s="62">
        <f t="shared" si="85"/>
        <v>0</v>
      </c>
      <c r="AH148" s="62">
        <f t="shared" si="86"/>
        <v>0</v>
      </c>
      <c r="AI148" s="62">
        <f t="shared" si="87"/>
        <v>0</v>
      </c>
      <c r="AJ148" s="62">
        <f t="shared" si="88"/>
        <v>0</v>
      </c>
      <c r="AK148" s="75">
        <f t="shared" si="89"/>
        <v>0</v>
      </c>
      <c r="AL148" s="40">
        <f t="shared" si="156"/>
        <v>0</v>
      </c>
      <c r="AM148" s="40">
        <f t="shared" si="156"/>
        <v>0</v>
      </c>
      <c r="AN148" s="44">
        <f>+AN149+AN150</f>
        <v>0</v>
      </c>
      <c r="AO148" s="47"/>
      <c r="AP148" s="3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  <c r="BF148" s="5"/>
      <c r="BG148" s="5"/>
      <c r="BH148" s="5"/>
      <c r="BI148" s="5"/>
      <c r="BJ148" s="5"/>
      <c r="BK148" s="5"/>
      <c r="BL148" s="5"/>
      <c r="BM148" s="5"/>
      <c r="BN148" s="5"/>
      <c r="BO148" s="5"/>
      <c r="BP148" s="5"/>
      <c r="BQ148" s="5"/>
      <c r="BR148" s="5"/>
      <c r="BS148" s="5"/>
      <c r="BT148" s="5"/>
      <c r="BU148" s="5"/>
      <c r="BV148" s="5"/>
      <c r="BW148" s="5"/>
      <c r="BX148" s="5"/>
      <c r="BY148" s="5"/>
      <c r="BZ148" s="5"/>
      <c r="CA148" s="5"/>
      <c r="CB148" s="5"/>
      <c r="CC148" s="5"/>
      <c r="CD148" s="5"/>
      <c r="CE148" s="5"/>
      <c r="CF148" s="5"/>
      <c r="CG148" s="5"/>
      <c r="CH148" s="5"/>
      <c r="CI148" s="5"/>
      <c r="CJ148" s="5"/>
    </row>
    <row r="149" spans="1:88" s="27" customFormat="1" ht="30" customHeight="1" x14ac:dyDescent="0.15">
      <c r="A149" s="25">
        <v>4621</v>
      </c>
      <c r="B149" s="11" t="s">
        <v>180</v>
      </c>
      <c r="C149" s="19" t="s">
        <v>52</v>
      </c>
      <c r="D149" s="40"/>
      <c r="E149" s="40"/>
      <c r="F149" s="40"/>
      <c r="G149" s="40"/>
      <c r="H149" s="62"/>
      <c r="I149" s="40"/>
      <c r="J149" s="40"/>
      <c r="K149" s="40"/>
      <c r="L149" s="40"/>
      <c r="M149" s="40"/>
      <c r="N149" s="40">
        <f t="shared" ref="N149:N212" si="160">P149*0.5</f>
        <v>0</v>
      </c>
      <c r="O149" s="40">
        <f t="shared" ref="O149:O212" si="161">P149-N149</f>
        <v>0</v>
      </c>
      <c r="P149" s="62"/>
      <c r="Q149" s="40"/>
      <c r="R149" s="40">
        <f t="shared" ref="R149:R212" si="162">T149*0.5</f>
        <v>0</v>
      </c>
      <c r="S149" s="40">
        <f t="shared" ref="S149:S212" si="163">T149-R149</f>
        <v>0</v>
      </c>
      <c r="T149" s="62"/>
      <c r="U149" s="40"/>
      <c r="V149" s="40">
        <f t="shared" ref="V149:V212" si="164">X149*0.5</f>
        <v>0</v>
      </c>
      <c r="W149" s="40">
        <f t="shared" ref="W149:W212" si="165">X149-V149</f>
        <v>0</v>
      </c>
      <c r="X149" s="62"/>
      <c r="Y149" s="40"/>
      <c r="Z149" s="40"/>
      <c r="AA149" s="40"/>
      <c r="AB149" s="40"/>
      <c r="AC149" s="40">
        <f t="shared" si="141"/>
        <v>0</v>
      </c>
      <c r="AD149" s="40">
        <f t="shared" si="142"/>
        <v>0</v>
      </c>
      <c r="AE149" s="40">
        <f t="shared" si="143"/>
        <v>0</v>
      </c>
      <c r="AF149" s="62">
        <f t="shared" ref="AF149:AF212" si="166">AE149*0.25</f>
        <v>0</v>
      </c>
      <c r="AG149" s="62">
        <f t="shared" ref="AG149:AG212" si="167">AH149-AF149</f>
        <v>0</v>
      </c>
      <c r="AH149" s="62">
        <f t="shared" ref="AH149:AH212" si="168">AC149</f>
        <v>0</v>
      </c>
      <c r="AI149" s="62">
        <f t="shared" ref="AI149:AI212" si="169">AE149-AJ149</f>
        <v>0</v>
      </c>
      <c r="AJ149" s="62">
        <f t="shared" ref="AJ149:AJ212" si="170">AE149*0.25</f>
        <v>0</v>
      </c>
      <c r="AK149" s="75">
        <f t="shared" ref="AK149:AK212" si="171">AJ149+AI149</f>
        <v>0</v>
      </c>
      <c r="AL149" s="40"/>
      <c r="AM149" s="40"/>
      <c r="AN149" s="44"/>
      <c r="AO149" s="47"/>
      <c r="AP149" s="3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  <c r="BF149" s="5"/>
      <c r="BG149" s="5"/>
      <c r="BH149" s="5"/>
      <c r="BI149" s="5"/>
      <c r="BJ149" s="5"/>
      <c r="BK149" s="5"/>
      <c r="BL149" s="5"/>
      <c r="BM149" s="5"/>
      <c r="BN149" s="5"/>
      <c r="BO149" s="5"/>
      <c r="BP149" s="5"/>
      <c r="BQ149" s="5"/>
      <c r="BR149" s="5"/>
      <c r="BS149" s="5"/>
      <c r="BT149" s="5"/>
      <c r="BU149" s="5"/>
      <c r="BV149" s="5"/>
      <c r="BW149" s="5"/>
      <c r="BX149" s="5"/>
      <c r="BY149" s="5"/>
      <c r="BZ149" s="5"/>
      <c r="CA149" s="5"/>
      <c r="CB149" s="5"/>
      <c r="CC149" s="5"/>
      <c r="CD149" s="5"/>
      <c r="CE149" s="5"/>
      <c r="CF149" s="5"/>
      <c r="CG149" s="5"/>
      <c r="CH149" s="5"/>
      <c r="CI149" s="5"/>
      <c r="CJ149" s="5"/>
    </row>
    <row r="150" spans="1:88" s="27" customFormat="1" ht="28.5" customHeight="1" x14ac:dyDescent="0.15">
      <c r="A150" s="25">
        <v>4622</v>
      </c>
      <c r="B150" s="11" t="s">
        <v>181</v>
      </c>
      <c r="C150" s="19" t="s">
        <v>52</v>
      </c>
      <c r="D150" s="40"/>
      <c r="E150" s="40"/>
      <c r="F150" s="40"/>
      <c r="G150" s="40"/>
      <c r="H150" s="62"/>
      <c r="I150" s="40"/>
      <c r="J150" s="40"/>
      <c r="K150" s="40"/>
      <c r="L150" s="40"/>
      <c r="M150" s="40"/>
      <c r="N150" s="40">
        <f t="shared" si="160"/>
        <v>0</v>
      </c>
      <c r="O150" s="40">
        <f t="shared" si="161"/>
        <v>0</v>
      </c>
      <c r="P150" s="62"/>
      <c r="Q150" s="40"/>
      <c r="R150" s="40">
        <f t="shared" si="162"/>
        <v>0</v>
      </c>
      <c r="S150" s="40">
        <f t="shared" si="163"/>
        <v>0</v>
      </c>
      <c r="T150" s="62"/>
      <c r="U150" s="40"/>
      <c r="V150" s="40">
        <f t="shared" si="164"/>
        <v>0</v>
      </c>
      <c r="W150" s="40">
        <f t="shared" si="165"/>
        <v>0</v>
      </c>
      <c r="X150" s="62"/>
      <c r="Y150" s="40"/>
      <c r="Z150" s="40"/>
      <c r="AA150" s="40"/>
      <c r="AB150" s="40"/>
      <c r="AC150" s="40">
        <f t="shared" si="141"/>
        <v>0</v>
      </c>
      <c r="AD150" s="40">
        <f t="shared" si="142"/>
        <v>0</v>
      </c>
      <c r="AE150" s="40">
        <f t="shared" si="143"/>
        <v>0</v>
      </c>
      <c r="AF150" s="62">
        <f t="shared" si="166"/>
        <v>0</v>
      </c>
      <c r="AG150" s="62">
        <f t="shared" si="167"/>
        <v>0</v>
      </c>
      <c r="AH150" s="62">
        <f t="shared" si="168"/>
        <v>0</v>
      </c>
      <c r="AI150" s="62">
        <f t="shared" si="169"/>
        <v>0</v>
      </c>
      <c r="AJ150" s="62">
        <f t="shared" si="170"/>
        <v>0</v>
      </c>
      <c r="AK150" s="75">
        <f t="shared" si="171"/>
        <v>0</v>
      </c>
      <c r="AL150" s="40"/>
      <c r="AM150" s="40"/>
      <c r="AN150" s="44"/>
      <c r="AO150" s="47"/>
      <c r="AP150" s="3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  <c r="BF150" s="5"/>
      <c r="BG150" s="5"/>
      <c r="BH150" s="5"/>
      <c r="BI150" s="5"/>
      <c r="BJ150" s="5"/>
      <c r="BK150" s="5"/>
      <c r="BL150" s="5"/>
      <c r="BM150" s="5"/>
      <c r="BN150" s="5"/>
      <c r="BO150" s="5"/>
      <c r="BP150" s="5"/>
      <c r="BQ150" s="5"/>
      <c r="BR150" s="5"/>
      <c r="BS150" s="5"/>
      <c r="BT150" s="5"/>
      <c r="BU150" s="5"/>
      <c r="BV150" s="5"/>
      <c r="BW150" s="5"/>
      <c r="BX150" s="5"/>
      <c r="BY150" s="5"/>
      <c r="BZ150" s="5"/>
      <c r="CA150" s="5"/>
      <c r="CB150" s="5"/>
      <c r="CC150" s="5"/>
      <c r="CD150" s="5"/>
      <c r="CE150" s="5"/>
      <c r="CF150" s="5"/>
      <c r="CG150" s="5"/>
      <c r="CH150" s="5"/>
      <c r="CI150" s="5"/>
      <c r="CJ150" s="5"/>
    </row>
    <row r="151" spans="1:88" s="27" customFormat="1" ht="31.5" customHeight="1" x14ac:dyDescent="0.15">
      <c r="A151" s="25">
        <v>0</v>
      </c>
      <c r="B151" s="11" t="s">
        <v>182</v>
      </c>
      <c r="C151" s="19" t="s">
        <v>52</v>
      </c>
      <c r="D151" s="40">
        <f t="shared" ref="D151:AM151" si="172">D152+D153+D154+D155+D156+D157+D158+D159</f>
        <v>0</v>
      </c>
      <c r="E151" s="40">
        <f t="shared" si="172"/>
        <v>0</v>
      </c>
      <c r="F151" s="40">
        <f t="shared" si="172"/>
        <v>0</v>
      </c>
      <c r="G151" s="40">
        <f t="shared" si="172"/>
        <v>0</v>
      </c>
      <c r="H151" s="62">
        <f t="shared" si="172"/>
        <v>0</v>
      </c>
      <c r="I151" s="40">
        <f t="shared" si="172"/>
        <v>0</v>
      </c>
      <c r="J151" s="40">
        <f t="shared" si="172"/>
        <v>0</v>
      </c>
      <c r="K151" s="40">
        <f t="shared" si="172"/>
        <v>0</v>
      </c>
      <c r="L151" s="40">
        <f>L152+L153+L154+L155+L156+L157+L158+L159</f>
        <v>0</v>
      </c>
      <c r="M151" s="40">
        <f t="shared" si="172"/>
        <v>0</v>
      </c>
      <c r="N151" s="40">
        <f t="shared" si="160"/>
        <v>0</v>
      </c>
      <c r="O151" s="40">
        <f t="shared" si="161"/>
        <v>0</v>
      </c>
      <c r="P151" s="62">
        <f t="shared" ref="P151" si="173">P152+P153+P154+P155+P156+P157+P158+P159</f>
        <v>0</v>
      </c>
      <c r="Q151" s="40">
        <f t="shared" si="172"/>
        <v>0</v>
      </c>
      <c r="R151" s="40">
        <f t="shared" si="162"/>
        <v>0</v>
      </c>
      <c r="S151" s="40">
        <f t="shared" si="163"/>
        <v>0</v>
      </c>
      <c r="T151" s="62">
        <f t="shared" ref="T151" si="174">T152+T153+T154+T155+T156+T157+T158+T159</f>
        <v>0</v>
      </c>
      <c r="U151" s="40">
        <f t="shared" si="172"/>
        <v>0</v>
      </c>
      <c r="V151" s="40">
        <f t="shared" si="164"/>
        <v>0</v>
      </c>
      <c r="W151" s="40">
        <f t="shared" si="165"/>
        <v>0</v>
      </c>
      <c r="X151" s="62">
        <f t="shared" ref="X151" si="175">X152+X153+X154+X155+X156+X157+X158+X159</f>
        <v>0</v>
      </c>
      <c r="Y151" s="40">
        <f t="shared" si="172"/>
        <v>0</v>
      </c>
      <c r="Z151" s="40">
        <f t="shared" si="172"/>
        <v>0</v>
      </c>
      <c r="AA151" s="40">
        <f t="shared" si="172"/>
        <v>0</v>
      </c>
      <c r="AB151" s="40">
        <f t="shared" si="172"/>
        <v>0</v>
      </c>
      <c r="AC151" s="40">
        <f t="shared" si="141"/>
        <v>0</v>
      </c>
      <c r="AD151" s="40">
        <f t="shared" si="142"/>
        <v>0</v>
      </c>
      <c r="AE151" s="40">
        <f t="shared" si="143"/>
        <v>0</v>
      </c>
      <c r="AF151" s="62">
        <f t="shared" si="166"/>
        <v>0</v>
      </c>
      <c r="AG151" s="62">
        <f t="shared" si="167"/>
        <v>0</v>
      </c>
      <c r="AH151" s="62">
        <f t="shared" si="168"/>
        <v>0</v>
      </c>
      <c r="AI151" s="62">
        <f t="shared" si="169"/>
        <v>0</v>
      </c>
      <c r="AJ151" s="62">
        <f t="shared" si="170"/>
        <v>0</v>
      </c>
      <c r="AK151" s="75">
        <f t="shared" si="171"/>
        <v>0</v>
      </c>
      <c r="AL151" s="40">
        <f t="shared" si="172"/>
        <v>0</v>
      </c>
      <c r="AM151" s="40">
        <f t="shared" si="172"/>
        <v>0</v>
      </c>
      <c r="AN151" s="44">
        <f>AN152+AN153+AN154+AN155+AN156+AN157+AN158+AN159</f>
        <v>0</v>
      </c>
      <c r="AO151" s="47"/>
      <c r="AP151" s="3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  <c r="BF151" s="5"/>
      <c r="BG151" s="5"/>
      <c r="BH151" s="5"/>
      <c r="BI151" s="5"/>
      <c r="BJ151" s="5"/>
      <c r="BK151" s="5"/>
      <c r="BL151" s="5"/>
      <c r="BM151" s="5"/>
      <c r="BN151" s="5"/>
      <c r="BO151" s="5"/>
      <c r="BP151" s="5"/>
      <c r="BQ151" s="5"/>
      <c r="BR151" s="5"/>
      <c r="BS151" s="5"/>
      <c r="BT151" s="5"/>
      <c r="BU151" s="5"/>
      <c r="BV151" s="5"/>
      <c r="BW151" s="5"/>
      <c r="BX151" s="5"/>
      <c r="BY151" s="5"/>
      <c r="BZ151" s="5"/>
      <c r="CA151" s="5"/>
      <c r="CB151" s="5"/>
      <c r="CC151" s="5"/>
      <c r="CD151" s="5"/>
      <c r="CE151" s="5"/>
      <c r="CF151" s="5"/>
      <c r="CG151" s="5"/>
      <c r="CH151" s="5"/>
      <c r="CI151" s="5"/>
      <c r="CJ151" s="5"/>
    </row>
    <row r="152" spans="1:88" s="27" customFormat="1" ht="31.5" x14ac:dyDescent="0.15">
      <c r="A152" s="25">
        <v>4631</v>
      </c>
      <c r="B152" s="11" t="s">
        <v>183</v>
      </c>
      <c r="C152" s="19" t="s">
        <v>52</v>
      </c>
      <c r="D152" s="40"/>
      <c r="E152" s="40"/>
      <c r="F152" s="40"/>
      <c r="G152" s="40"/>
      <c r="H152" s="62"/>
      <c r="I152" s="40"/>
      <c r="J152" s="40"/>
      <c r="K152" s="40"/>
      <c r="L152" s="40"/>
      <c r="M152" s="40"/>
      <c r="N152" s="40">
        <f t="shared" si="160"/>
        <v>0</v>
      </c>
      <c r="O152" s="40">
        <f t="shared" si="161"/>
        <v>0</v>
      </c>
      <c r="P152" s="62"/>
      <c r="Q152" s="40"/>
      <c r="R152" s="40">
        <f t="shared" si="162"/>
        <v>0</v>
      </c>
      <c r="S152" s="40">
        <f t="shared" si="163"/>
        <v>0</v>
      </c>
      <c r="T152" s="62"/>
      <c r="U152" s="40"/>
      <c r="V152" s="40">
        <f t="shared" si="164"/>
        <v>0</v>
      </c>
      <c r="W152" s="40">
        <f t="shared" si="165"/>
        <v>0</v>
      </c>
      <c r="X152" s="62"/>
      <c r="Y152" s="40"/>
      <c r="Z152" s="40"/>
      <c r="AA152" s="40"/>
      <c r="AB152" s="40"/>
      <c r="AC152" s="40">
        <f t="shared" si="141"/>
        <v>0</v>
      </c>
      <c r="AD152" s="40">
        <f t="shared" si="142"/>
        <v>0</v>
      </c>
      <c r="AE152" s="40">
        <f t="shared" si="143"/>
        <v>0</v>
      </c>
      <c r="AF152" s="62">
        <f t="shared" si="166"/>
        <v>0</v>
      </c>
      <c r="AG152" s="62">
        <f t="shared" si="167"/>
        <v>0</v>
      </c>
      <c r="AH152" s="62">
        <f t="shared" si="168"/>
        <v>0</v>
      </c>
      <c r="AI152" s="62">
        <f t="shared" si="169"/>
        <v>0</v>
      </c>
      <c r="AJ152" s="62">
        <f t="shared" si="170"/>
        <v>0</v>
      </c>
      <c r="AK152" s="75">
        <f t="shared" si="171"/>
        <v>0</v>
      </c>
      <c r="AL152" s="40"/>
      <c r="AM152" s="40"/>
      <c r="AN152" s="44"/>
      <c r="AO152" s="47"/>
      <c r="AP152" s="3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  <c r="BF152" s="5"/>
      <c r="BG152" s="5"/>
      <c r="BH152" s="5"/>
      <c r="BI152" s="5"/>
      <c r="BJ152" s="5"/>
      <c r="BK152" s="5"/>
      <c r="BL152" s="5"/>
      <c r="BM152" s="5"/>
      <c r="BN152" s="5"/>
      <c r="BO152" s="5"/>
      <c r="BP152" s="5"/>
      <c r="BQ152" s="5"/>
      <c r="BR152" s="5"/>
      <c r="BS152" s="5"/>
      <c r="BT152" s="5"/>
      <c r="BU152" s="5"/>
      <c r="BV152" s="5"/>
      <c r="BW152" s="5"/>
      <c r="BX152" s="5"/>
      <c r="BY152" s="5"/>
      <c r="BZ152" s="5"/>
      <c r="CA152" s="5"/>
      <c r="CB152" s="5"/>
      <c r="CC152" s="5"/>
      <c r="CD152" s="5"/>
      <c r="CE152" s="5"/>
      <c r="CF152" s="5"/>
      <c r="CG152" s="5"/>
      <c r="CH152" s="5"/>
      <c r="CI152" s="5"/>
      <c r="CJ152" s="5"/>
    </row>
    <row r="153" spans="1:88" s="27" customFormat="1" ht="21" x14ac:dyDescent="0.15">
      <c r="A153" s="25">
        <v>4632</v>
      </c>
      <c r="B153" s="11" t="s">
        <v>184</v>
      </c>
      <c r="C153" s="19" t="s">
        <v>52</v>
      </c>
      <c r="D153" s="40"/>
      <c r="E153" s="40"/>
      <c r="F153" s="40"/>
      <c r="G153" s="40"/>
      <c r="H153" s="62"/>
      <c r="I153" s="40"/>
      <c r="J153" s="40"/>
      <c r="K153" s="40"/>
      <c r="L153" s="40"/>
      <c r="M153" s="40"/>
      <c r="N153" s="40">
        <f t="shared" si="160"/>
        <v>0</v>
      </c>
      <c r="O153" s="40">
        <f t="shared" si="161"/>
        <v>0</v>
      </c>
      <c r="P153" s="62"/>
      <c r="Q153" s="40"/>
      <c r="R153" s="40">
        <f t="shared" si="162"/>
        <v>0</v>
      </c>
      <c r="S153" s="40">
        <f t="shared" si="163"/>
        <v>0</v>
      </c>
      <c r="T153" s="62"/>
      <c r="U153" s="40"/>
      <c r="V153" s="40">
        <f t="shared" si="164"/>
        <v>0</v>
      </c>
      <c r="W153" s="40">
        <f t="shared" si="165"/>
        <v>0</v>
      </c>
      <c r="X153" s="62"/>
      <c r="Y153" s="40"/>
      <c r="Z153" s="40"/>
      <c r="AA153" s="40"/>
      <c r="AB153" s="40"/>
      <c r="AC153" s="40">
        <f t="shared" si="141"/>
        <v>0</v>
      </c>
      <c r="AD153" s="40">
        <f t="shared" si="142"/>
        <v>0</v>
      </c>
      <c r="AE153" s="40">
        <f t="shared" si="143"/>
        <v>0</v>
      </c>
      <c r="AF153" s="62">
        <f t="shared" si="166"/>
        <v>0</v>
      </c>
      <c r="AG153" s="62">
        <f t="shared" si="167"/>
        <v>0</v>
      </c>
      <c r="AH153" s="62">
        <f t="shared" si="168"/>
        <v>0</v>
      </c>
      <c r="AI153" s="62">
        <f t="shared" si="169"/>
        <v>0</v>
      </c>
      <c r="AJ153" s="62">
        <f t="shared" si="170"/>
        <v>0</v>
      </c>
      <c r="AK153" s="75">
        <f t="shared" si="171"/>
        <v>0</v>
      </c>
      <c r="AL153" s="40"/>
      <c r="AM153" s="40"/>
      <c r="AN153" s="44"/>
      <c r="AO153" s="47"/>
      <c r="AP153" s="3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  <c r="BF153" s="5"/>
      <c r="BG153" s="5"/>
      <c r="BH153" s="5"/>
      <c r="BI153" s="5"/>
      <c r="BJ153" s="5"/>
      <c r="BK153" s="5"/>
      <c r="BL153" s="5"/>
      <c r="BM153" s="5"/>
      <c r="BN153" s="5"/>
      <c r="BO153" s="5"/>
      <c r="BP153" s="5"/>
      <c r="BQ153" s="5"/>
      <c r="BR153" s="5"/>
      <c r="BS153" s="5"/>
      <c r="BT153" s="5"/>
      <c r="BU153" s="5"/>
      <c r="BV153" s="5"/>
      <c r="BW153" s="5"/>
      <c r="BX153" s="5"/>
      <c r="BY153" s="5"/>
      <c r="BZ153" s="5"/>
      <c r="CA153" s="5"/>
      <c r="CB153" s="5"/>
      <c r="CC153" s="5"/>
      <c r="CD153" s="5"/>
      <c r="CE153" s="5"/>
      <c r="CF153" s="5"/>
      <c r="CG153" s="5"/>
      <c r="CH153" s="5"/>
      <c r="CI153" s="5"/>
      <c r="CJ153" s="5"/>
    </row>
    <row r="154" spans="1:88" s="27" customFormat="1" ht="39" customHeight="1" x14ac:dyDescent="0.15">
      <c r="A154" s="25">
        <v>4633</v>
      </c>
      <c r="B154" s="11" t="s">
        <v>185</v>
      </c>
      <c r="C154" s="19" t="s">
        <v>52</v>
      </c>
      <c r="D154" s="40"/>
      <c r="E154" s="40"/>
      <c r="F154" s="40"/>
      <c r="G154" s="40"/>
      <c r="H154" s="62"/>
      <c r="I154" s="40"/>
      <c r="J154" s="40"/>
      <c r="K154" s="40"/>
      <c r="L154" s="40"/>
      <c r="M154" s="40"/>
      <c r="N154" s="40">
        <f t="shared" si="160"/>
        <v>0</v>
      </c>
      <c r="O154" s="40">
        <f t="shared" si="161"/>
        <v>0</v>
      </c>
      <c r="P154" s="62"/>
      <c r="Q154" s="40"/>
      <c r="R154" s="40">
        <f t="shared" si="162"/>
        <v>0</v>
      </c>
      <c r="S154" s="40">
        <f t="shared" si="163"/>
        <v>0</v>
      </c>
      <c r="T154" s="62"/>
      <c r="U154" s="40"/>
      <c r="V154" s="40">
        <f t="shared" si="164"/>
        <v>0</v>
      </c>
      <c r="W154" s="40">
        <f t="shared" si="165"/>
        <v>0</v>
      </c>
      <c r="X154" s="62"/>
      <c r="Y154" s="40"/>
      <c r="Z154" s="40"/>
      <c r="AA154" s="40"/>
      <c r="AB154" s="40"/>
      <c r="AC154" s="40">
        <f t="shared" si="141"/>
        <v>0</v>
      </c>
      <c r="AD154" s="40">
        <f t="shared" si="142"/>
        <v>0</v>
      </c>
      <c r="AE154" s="40">
        <f t="shared" si="143"/>
        <v>0</v>
      </c>
      <c r="AF154" s="62">
        <f t="shared" si="166"/>
        <v>0</v>
      </c>
      <c r="AG154" s="62">
        <f t="shared" si="167"/>
        <v>0</v>
      </c>
      <c r="AH154" s="62">
        <f t="shared" si="168"/>
        <v>0</v>
      </c>
      <c r="AI154" s="62">
        <f t="shared" si="169"/>
        <v>0</v>
      </c>
      <c r="AJ154" s="62">
        <f t="shared" si="170"/>
        <v>0</v>
      </c>
      <c r="AK154" s="75">
        <f t="shared" si="171"/>
        <v>0</v>
      </c>
      <c r="AL154" s="40"/>
      <c r="AM154" s="40"/>
      <c r="AN154" s="44"/>
      <c r="AO154" s="47"/>
      <c r="AP154" s="3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  <c r="BF154" s="5"/>
      <c r="BG154" s="5"/>
      <c r="BH154" s="5"/>
      <c r="BI154" s="5"/>
      <c r="BJ154" s="5"/>
      <c r="BK154" s="5"/>
      <c r="BL154" s="5"/>
      <c r="BM154" s="5"/>
      <c r="BN154" s="5"/>
      <c r="BO154" s="5"/>
      <c r="BP154" s="5"/>
      <c r="BQ154" s="5"/>
      <c r="BR154" s="5"/>
      <c r="BS154" s="5"/>
      <c r="BT154" s="5"/>
      <c r="BU154" s="5"/>
      <c r="BV154" s="5"/>
      <c r="BW154" s="5"/>
      <c r="BX154" s="5"/>
      <c r="BY154" s="5"/>
      <c r="BZ154" s="5"/>
      <c r="CA154" s="5"/>
      <c r="CB154" s="5"/>
      <c r="CC154" s="5"/>
      <c r="CD154" s="5"/>
      <c r="CE154" s="5"/>
      <c r="CF154" s="5"/>
      <c r="CG154" s="5"/>
      <c r="CH154" s="5"/>
      <c r="CI154" s="5"/>
      <c r="CJ154" s="5"/>
    </row>
    <row r="155" spans="1:88" s="27" customFormat="1" ht="42.75" customHeight="1" x14ac:dyDescent="0.15">
      <c r="A155" s="25">
        <v>4634</v>
      </c>
      <c r="B155" s="11" t="s">
        <v>186</v>
      </c>
      <c r="C155" s="19" t="s">
        <v>52</v>
      </c>
      <c r="D155" s="40"/>
      <c r="E155" s="40"/>
      <c r="F155" s="40"/>
      <c r="G155" s="40"/>
      <c r="H155" s="62"/>
      <c r="I155" s="40"/>
      <c r="J155" s="40"/>
      <c r="K155" s="40"/>
      <c r="L155" s="40"/>
      <c r="M155" s="40"/>
      <c r="N155" s="40">
        <f t="shared" si="160"/>
        <v>0</v>
      </c>
      <c r="O155" s="40">
        <f t="shared" si="161"/>
        <v>0</v>
      </c>
      <c r="P155" s="62"/>
      <c r="Q155" s="40"/>
      <c r="R155" s="40">
        <f t="shared" si="162"/>
        <v>0</v>
      </c>
      <c r="S155" s="40">
        <f t="shared" si="163"/>
        <v>0</v>
      </c>
      <c r="T155" s="62"/>
      <c r="U155" s="40"/>
      <c r="V155" s="40">
        <f t="shared" si="164"/>
        <v>0</v>
      </c>
      <c r="W155" s="40">
        <f t="shared" si="165"/>
        <v>0</v>
      </c>
      <c r="X155" s="62"/>
      <c r="Y155" s="40"/>
      <c r="Z155" s="40"/>
      <c r="AA155" s="40"/>
      <c r="AB155" s="40"/>
      <c r="AC155" s="40">
        <f t="shared" si="141"/>
        <v>0</v>
      </c>
      <c r="AD155" s="40">
        <f t="shared" si="142"/>
        <v>0</v>
      </c>
      <c r="AE155" s="40">
        <f t="shared" si="143"/>
        <v>0</v>
      </c>
      <c r="AF155" s="62">
        <f t="shared" si="166"/>
        <v>0</v>
      </c>
      <c r="AG155" s="62">
        <f t="shared" si="167"/>
        <v>0</v>
      </c>
      <c r="AH155" s="62">
        <f t="shared" si="168"/>
        <v>0</v>
      </c>
      <c r="AI155" s="62">
        <f t="shared" si="169"/>
        <v>0</v>
      </c>
      <c r="AJ155" s="62">
        <f t="shared" si="170"/>
        <v>0</v>
      </c>
      <c r="AK155" s="75">
        <f t="shared" si="171"/>
        <v>0</v>
      </c>
      <c r="AL155" s="40"/>
      <c r="AM155" s="40"/>
      <c r="AN155" s="44"/>
      <c r="AO155" s="47"/>
      <c r="AP155" s="3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  <c r="BF155" s="5"/>
      <c r="BG155" s="5"/>
      <c r="BH155" s="5"/>
      <c r="BI155" s="5"/>
      <c r="BJ155" s="5"/>
      <c r="BK155" s="5"/>
      <c r="BL155" s="5"/>
      <c r="BM155" s="5"/>
      <c r="BN155" s="5"/>
      <c r="BO155" s="5"/>
      <c r="BP155" s="5"/>
      <c r="BQ155" s="5"/>
      <c r="BR155" s="5"/>
      <c r="BS155" s="5"/>
      <c r="BT155" s="5"/>
      <c r="BU155" s="5"/>
      <c r="BV155" s="5"/>
      <c r="BW155" s="5"/>
      <c r="BX155" s="5"/>
      <c r="BY155" s="5"/>
      <c r="BZ155" s="5"/>
      <c r="CA155" s="5"/>
      <c r="CB155" s="5"/>
      <c r="CC155" s="5"/>
      <c r="CD155" s="5"/>
      <c r="CE155" s="5"/>
      <c r="CF155" s="5"/>
      <c r="CG155" s="5"/>
      <c r="CH155" s="5"/>
      <c r="CI155" s="5"/>
      <c r="CJ155" s="5"/>
    </row>
    <row r="156" spans="1:88" s="27" customFormat="1" ht="27.75" customHeight="1" x14ac:dyDescent="0.15">
      <c r="A156" s="25">
        <v>4635</v>
      </c>
      <c r="B156" s="11" t="s">
        <v>187</v>
      </c>
      <c r="C156" s="19" t="s">
        <v>52</v>
      </c>
      <c r="D156" s="40"/>
      <c r="E156" s="40"/>
      <c r="F156" s="40"/>
      <c r="G156" s="40"/>
      <c r="H156" s="62"/>
      <c r="I156" s="40"/>
      <c r="J156" s="40"/>
      <c r="K156" s="40"/>
      <c r="L156" s="40"/>
      <c r="M156" s="40"/>
      <c r="N156" s="40">
        <f t="shared" si="160"/>
        <v>0</v>
      </c>
      <c r="O156" s="40">
        <f t="shared" si="161"/>
        <v>0</v>
      </c>
      <c r="P156" s="62"/>
      <c r="Q156" s="40"/>
      <c r="R156" s="40">
        <f t="shared" si="162"/>
        <v>0</v>
      </c>
      <c r="S156" s="40">
        <f t="shared" si="163"/>
        <v>0</v>
      </c>
      <c r="T156" s="62"/>
      <c r="U156" s="40"/>
      <c r="V156" s="40">
        <f t="shared" si="164"/>
        <v>0</v>
      </c>
      <c r="W156" s="40">
        <f t="shared" si="165"/>
        <v>0</v>
      </c>
      <c r="X156" s="62"/>
      <c r="Y156" s="40"/>
      <c r="Z156" s="40"/>
      <c r="AA156" s="40"/>
      <c r="AB156" s="40"/>
      <c r="AC156" s="40">
        <f t="shared" si="141"/>
        <v>0</v>
      </c>
      <c r="AD156" s="40">
        <f t="shared" si="142"/>
        <v>0</v>
      </c>
      <c r="AE156" s="40">
        <f t="shared" si="143"/>
        <v>0</v>
      </c>
      <c r="AF156" s="62">
        <f t="shared" si="166"/>
        <v>0</v>
      </c>
      <c r="AG156" s="62">
        <f t="shared" si="167"/>
        <v>0</v>
      </c>
      <c r="AH156" s="62">
        <f t="shared" si="168"/>
        <v>0</v>
      </c>
      <c r="AI156" s="62">
        <f t="shared" si="169"/>
        <v>0</v>
      </c>
      <c r="AJ156" s="62">
        <f t="shared" si="170"/>
        <v>0</v>
      </c>
      <c r="AK156" s="75">
        <f t="shared" si="171"/>
        <v>0</v>
      </c>
      <c r="AL156" s="40"/>
      <c r="AM156" s="40"/>
      <c r="AN156" s="44"/>
      <c r="AO156" s="47"/>
      <c r="AP156" s="3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  <c r="BF156" s="5"/>
      <c r="BG156" s="5"/>
      <c r="BH156" s="5"/>
      <c r="BI156" s="5"/>
      <c r="BJ156" s="5"/>
      <c r="BK156" s="5"/>
      <c r="BL156" s="5"/>
      <c r="BM156" s="5"/>
      <c r="BN156" s="5"/>
      <c r="BO156" s="5"/>
      <c r="BP156" s="5"/>
      <c r="BQ156" s="5"/>
      <c r="BR156" s="5"/>
      <c r="BS156" s="5"/>
      <c r="BT156" s="5"/>
      <c r="BU156" s="5"/>
      <c r="BV156" s="5"/>
      <c r="BW156" s="5"/>
      <c r="BX156" s="5"/>
      <c r="BY156" s="5"/>
      <c r="BZ156" s="5"/>
      <c r="CA156" s="5"/>
      <c r="CB156" s="5"/>
      <c r="CC156" s="5"/>
      <c r="CD156" s="5"/>
      <c r="CE156" s="5"/>
      <c r="CF156" s="5"/>
      <c r="CG156" s="5"/>
      <c r="CH156" s="5"/>
      <c r="CI156" s="5"/>
      <c r="CJ156" s="5"/>
    </row>
    <row r="157" spans="1:88" s="27" customFormat="1" ht="40.5" customHeight="1" x14ac:dyDescent="0.15">
      <c r="A157" s="25">
        <v>4637</v>
      </c>
      <c r="B157" s="11" t="s">
        <v>188</v>
      </c>
      <c r="C157" s="19" t="s">
        <v>52</v>
      </c>
      <c r="D157" s="40"/>
      <c r="E157" s="40"/>
      <c r="F157" s="40"/>
      <c r="G157" s="40"/>
      <c r="H157" s="62"/>
      <c r="I157" s="40"/>
      <c r="J157" s="40"/>
      <c r="K157" s="40"/>
      <c r="L157" s="40"/>
      <c r="M157" s="40"/>
      <c r="N157" s="40">
        <f t="shared" si="160"/>
        <v>0</v>
      </c>
      <c r="O157" s="40">
        <f t="shared" si="161"/>
        <v>0</v>
      </c>
      <c r="P157" s="62"/>
      <c r="Q157" s="40"/>
      <c r="R157" s="40">
        <f t="shared" si="162"/>
        <v>0</v>
      </c>
      <c r="S157" s="40">
        <f t="shared" si="163"/>
        <v>0</v>
      </c>
      <c r="T157" s="62"/>
      <c r="U157" s="40"/>
      <c r="V157" s="40">
        <f t="shared" si="164"/>
        <v>0</v>
      </c>
      <c r="W157" s="40">
        <f t="shared" si="165"/>
        <v>0</v>
      </c>
      <c r="X157" s="62"/>
      <c r="Y157" s="40"/>
      <c r="Z157" s="40"/>
      <c r="AA157" s="40"/>
      <c r="AB157" s="40"/>
      <c r="AC157" s="40">
        <f t="shared" si="141"/>
        <v>0</v>
      </c>
      <c r="AD157" s="40">
        <f t="shared" si="142"/>
        <v>0</v>
      </c>
      <c r="AE157" s="40">
        <f t="shared" si="143"/>
        <v>0</v>
      </c>
      <c r="AF157" s="62">
        <f t="shared" si="166"/>
        <v>0</v>
      </c>
      <c r="AG157" s="62">
        <f t="shared" si="167"/>
        <v>0</v>
      </c>
      <c r="AH157" s="62">
        <f t="shared" si="168"/>
        <v>0</v>
      </c>
      <c r="AI157" s="62">
        <f t="shared" si="169"/>
        <v>0</v>
      </c>
      <c r="AJ157" s="62">
        <f t="shared" si="170"/>
        <v>0</v>
      </c>
      <c r="AK157" s="75">
        <f t="shared" si="171"/>
        <v>0</v>
      </c>
      <c r="AL157" s="40"/>
      <c r="AM157" s="40"/>
      <c r="AN157" s="44"/>
      <c r="AO157" s="47"/>
      <c r="AP157" s="3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  <c r="BJ157" s="5"/>
      <c r="BK157" s="5"/>
      <c r="BL157" s="5"/>
      <c r="BM157" s="5"/>
      <c r="BN157" s="5"/>
      <c r="BO157" s="5"/>
      <c r="BP157" s="5"/>
      <c r="BQ157" s="5"/>
      <c r="BR157" s="5"/>
      <c r="BS157" s="5"/>
      <c r="BT157" s="5"/>
      <c r="BU157" s="5"/>
      <c r="BV157" s="5"/>
      <c r="BW157" s="5"/>
      <c r="BX157" s="5"/>
      <c r="BY157" s="5"/>
      <c r="BZ157" s="5"/>
      <c r="CA157" s="5"/>
      <c r="CB157" s="5"/>
      <c r="CC157" s="5"/>
      <c r="CD157" s="5"/>
      <c r="CE157" s="5"/>
      <c r="CF157" s="5"/>
      <c r="CG157" s="5"/>
      <c r="CH157" s="5"/>
      <c r="CI157" s="5"/>
      <c r="CJ157" s="5"/>
    </row>
    <row r="158" spans="1:88" s="27" customFormat="1" ht="40.5" customHeight="1" x14ac:dyDescent="0.15">
      <c r="A158" s="25">
        <v>4638</v>
      </c>
      <c r="B158" s="21" t="s">
        <v>189</v>
      </c>
      <c r="C158" s="19" t="s">
        <v>52</v>
      </c>
      <c r="D158" s="40"/>
      <c r="E158" s="40"/>
      <c r="F158" s="40"/>
      <c r="G158" s="40"/>
      <c r="H158" s="62"/>
      <c r="I158" s="40"/>
      <c r="J158" s="40"/>
      <c r="K158" s="40"/>
      <c r="L158" s="40"/>
      <c r="M158" s="40"/>
      <c r="N158" s="40">
        <f t="shared" si="160"/>
        <v>0</v>
      </c>
      <c r="O158" s="40">
        <f t="shared" si="161"/>
        <v>0</v>
      </c>
      <c r="P158" s="62"/>
      <c r="Q158" s="40"/>
      <c r="R158" s="40">
        <f t="shared" si="162"/>
        <v>0</v>
      </c>
      <c r="S158" s="40">
        <f t="shared" si="163"/>
        <v>0</v>
      </c>
      <c r="T158" s="62"/>
      <c r="U158" s="40"/>
      <c r="V158" s="40">
        <f t="shared" si="164"/>
        <v>0</v>
      </c>
      <c r="W158" s="40">
        <f t="shared" si="165"/>
        <v>0</v>
      </c>
      <c r="X158" s="62"/>
      <c r="Y158" s="40"/>
      <c r="Z158" s="40"/>
      <c r="AA158" s="40"/>
      <c r="AB158" s="40"/>
      <c r="AC158" s="40">
        <f t="shared" si="141"/>
        <v>0</v>
      </c>
      <c r="AD158" s="40">
        <f t="shared" si="142"/>
        <v>0</v>
      </c>
      <c r="AE158" s="40">
        <f t="shared" si="143"/>
        <v>0</v>
      </c>
      <c r="AF158" s="62">
        <f t="shared" si="166"/>
        <v>0</v>
      </c>
      <c r="AG158" s="62">
        <f t="shared" si="167"/>
        <v>0</v>
      </c>
      <c r="AH158" s="62">
        <f t="shared" si="168"/>
        <v>0</v>
      </c>
      <c r="AI158" s="62">
        <f t="shared" si="169"/>
        <v>0</v>
      </c>
      <c r="AJ158" s="62">
        <f t="shared" si="170"/>
        <v>0</v>
      </c>
      <c r="AK158" s="75">
        <f t="shared" si="171"/>
        <v>0</v>
      </c>
      <c r="AL158" s="40"/>
      <c r="AM158" s="40"/>
      <c r="AN158" s="44"/>
      <c r="AO158" s="47"/>
      <c r="AP158" s="3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  <c r="BF158" s="5"/>
      <c r="BG158" s="5"/>
      <c r="BH158" s="5"/>
      <c r="BI158" s="5"/>
      <c r="BJ158" s="5"/>
      <c r="BK158" s="5"/>
      <c r="BL158" s="5"/>
      <c r="BM158" s="5"/>
      <c r="BN158" s="5"/>
      <c r="BO158" s="5"/>
      <c r="BP158" s="5"/>
      <c r="BQ158" s="5"/>
      <c r="BR158" s="5"/>
      <c r="BS158" s="5"/>
      <c r="BT158" s="5"/>
      <c r="BU158" s="5"/>
      <c r="BV158" s="5"/>
      <c r="BW158" s="5"/>
      <c r="BX158" s="5"/>
      <c r="BY158" s="5"/>
      <c r="BZ158" s="5"/>
      <c r="CA158" s="5"/>
      <c r="CB158" s="5"/>
      <c r="CC158" s="5"/>
      <c r="CD158" s="5"/>
      <c r="CE158" s="5"/>
      <c r="CF158" s="5"/>
      <c r="CG158" s="5"/>
      <c r="CH158" s="5"/>
      <c r="CI158" s="5"/>
      <c r="CJ158" s="5"/>
    </row>
    <row r="159" spans="1:88" s="27" customFormat="1" ht="24.75" customHeight="1" x14ac:dyDescent="0.15">
      <c r="A159" s="25">
        <v>4639</v>
      </c>
      <c r="B159" s="31" t="s">
        <v>190</v>
      </c>
      <c r="C159" s="19" t="s">
        <v>52</v>
      </c>
      <c r="D159" s="40"/>
      <c r="E159" s="40"/>
      <c r="F159" s="40"/>
      <c r="G159" s="40"/>
      <c r="H159" s="62"/>
      <c r="I159" s="40"/>
      <c r="J159" s="40"/>
      <c r="K159" s="40"/>
      <c r="L159" s="40"/>
      <c r="M159" s="40"/>
      <c r="N159" s="40">
        <f t="shared" si="160"/>
        <v>0</v>
      </c>
      <c r="O159" s="40">
        <f t="shared" si="161"/>
        <v>0</v>
      </c>
      <c r="P159" s="62"/>
      <c r="Q159" s="40"/>
      <c r="R159" s="40">
        <f t="shared" si="162"/>
        <v>0</v>
      </c>
      <c r="S159" s="40">
        <f t="shared" si="163"/>
        <v>0</v>
      </c>
      <c r="T159" s="62"/>
      <c r="U159" s="40"/>
      <c r="V159" s="40">
        <f t="shared" si="164"/>
        <v>0</v>
      </c>
      <c r="W159" s="40">
        <f t="shared" si="165"/>
        <v>0</v>
      </c>
      <c r="X159" s="62"/>
      <c r="Y159" s="40"/>
      <c r="Z159" s="40"/>
      <c r="AA159" s="40"/>
      <c r="AB159" s="40"/>
      <c r="AC159" s="40">
        <f t="shared" si="141"/>
        <v>0</v>
      </c>
      <c r="AD159" s="40">
        <f t="shared" si="142"/>
        <v>0</v>
      </c>
      <c r="AE159" s="40">
        <f t="shared" si="143"/>
        <v>0</v>
      </c>
      <c r="AF159" s="62">
        <f t="shared" si="166"/>
        <v>0</v>
      </c>
      <c r="AG159" s="62">
        <f t="shared" si="167"/>
        <v>0</v>
      </c>
      <c r="AH159" s="62">
        <f t="shared" si="168"/>
        <v>0</v>
      </c>
      <c r="AI159" s="62">
        <f t="shared" si="169"/>
        <v>0</v>
      </c>
      <c r="AJ159" s="62">
        <f t="shared" si="170"/>
        <v>0</v>
      </c>
      <c r="AK159" s="75">
        <f t="shared" si="171"/>
        <v>0</v>
      </c>
      <c r="AL159" s="40"/>
      <c r="AM159" s="40"/>
      <c r="AN159" s="44"/>
      <c r="AO159" s="47"/>
      <c r="AP159" s="3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  <c r="BF159" s="5"/>
      <c r="BG159" s="5"/>
      <c r="BH159" s="5"/>
      <c r="BI159" s="5"/>
      <c r="BJ159" s="5"/>
      <c r="BK159" s="5"/>
      <c r="BL159" s="5"/>
      <c r="BM159" s="5"/>
      <c r="BN159" s="5"/>
      <c r="BO159" s="5"/>
      <c r="BP159" s="5"/>
      <c r="BQ159" s="5"/>
      <c r="BR159" s="5"/>
      <c r="BS159" s="5"/>
      <c r="BT159" s="5"/>
      <c r="BU159" s="5"/>
      <c r="BV159" s="5"/>
      <c r="BW159" s="5"/>
      <c r="BX159" s="5"/>
      <c r="BY159" s="5"/>
      <c r="BZ159" s="5"/>
      <c r="CA159" s="5"/>
      <c r="CB159" s="5"/>
      <c r="CC159" s="5"/>
      <c r="CD159" s="5"/>
      <c r="CE159" s="5"/>
      <c r="CF159" s="5"/>
      <c r="CG159" s="5"/>
      <c r="CH159" s="5"/>
      <c r="CI159" s="5"/>
      <c r="CJ159" s="5"/>
    </row>
    <row r="160" spans="1:88" s="27" customFormat="1" ht="35.25" customHeight="1" x14ac:dyDescent="0.15">
      <c r="A160" s="25">
        <v>0</v>
      </c>
      <c r="B160" s="11" t="s">
        <v>191</v>
      </c>
      <c r="C160" s="19" t="s">
        <v>52</v>
      </c>
      <c r="D160" s="40">
        <f t="shared" ref="D160:AM160" si="176">D161+D162+D163+D164</f>
        <v>0</v>
      </c>
      <c r="E160" s="40">
        <f t="shared" si="176"/>
        <v>0</v>
      </c>
      <c r="F160" s="40">
        <f t="shared" si="176"/>
        <v>0</v>
      </c>
      <c r="G160" s="40">
        <f t="shared" si="176"/>
        <v>0</v>
      </c>
      <c r="H160" s="62">
        <f t="shared" si="176"/>
        <v>0</v>
      </c>
      <c r="I160" s="40">
        <f t="shared" si="176"/>
        <v>0</v>
      </c>
      <c r="J160" s="40">
        <f t="shared" si="176"/>
        <v>0</v>
      </c>
      <c r="K160" s="40">
        <f t="shared" si="176"/>
        <v>0</v>
      </c>
      <c r="L160" s="40">
        <f>L161+L162+L163+L164</f>
        <v>0</v>
      </c>
      <c r="M160" s="40">
        <f t="shared" si="176"/>
        <v>0</v>
      </c>
      <c r="N160" s="40">
        <f t="shared" si="160"/>
        <v>0</v>
      </c>
      <c r="O160" s="40">
        <f t="shared" si="161"/>
        <v>0</v>
      </c>
      <c r="P160" s="62">
        <f t="shared" ref="P160" si="177">P161+P162+P163+P164</f>
        <v>0</v>
      </c>
      <c r="Q160" s="40">
        <f t="shared" si="176"/>
        <v>0</v>
      </c>
      <c r="R160" s="40">
        <f t="shared" si="162"/>
        <v>0</v>
      </c>
      <c r="S160" s="40">
        <f t="shared" si="163"/>
        <v>0</v>
      </c>
      <c r="T160" s="62">
        <f t="shared" ref="T160" si="178">T161+T162+T163+T164</f>
        <v>0</v>
      </c>
      <c r="U160" s="40">
        <f t="shared" si="176"/>
        <v>0</v>
      </c>
      <c r="V160" s="40">
        <f t="shared" si="164"/>
        <v>0</v>
      </c>
      <c r="W160" s="40">
        <f t="shared" si="165"/>
        <v>0</v>
      </c>
      <c r="X160" s="62">
        <f t="shared" ref="X160" si="179">X161+X162+X163+X164</f>
        <v>0</v>
      </c>
      <c r="Y160" s="40">
        <f t="shared" si="176"/>
        <v>0</v>
      </c>
      <c r="Z160" s="40">
        <f t="shared" si="176"/>
        <v>0</v>
      </c>
      <c r="AA160" s="40">
        <f t="shared" si="176"/>
        <v>0</v>
      </c>
      <c r="AB160" s="40">
        <f t="shared" si="176"/>
        <v>0</v>
      </c>
      <c r="AC160" s="40">
        <f t="shared" si="141"/>
        <v>0</v>
      </c>
      <c r="AD160" s="40">
        <f t="shared" si="142"/>
        <v>0</v>
      </c>
      <c r="AE160" s="40">
        <f t="shared" si="143"/>
        <v>0</v>
      </c>
      <c r="AF160" s="62">
        <f t="shared" si="166"/>
        <v>0</v>
      </c>
      <c r="AG160" s="62">
        <f t="shared" si="167"/>
        <v>0</v>
      </c>
      <c r="AH160" s="62">
        <f t="shared" si="168"/>
        <v>0</v>
      </c>
      <c r="AI160" s="62">
        <f t="shared" si="169"/>
        <v>0</v>
      </c>
      <c r="AJ160" s="62">
        <f t="shared" si="170"/>
        <v>0</v>
      </c>
      <c r="AK160" s="75">
        <f t="shared" si="171"/>
        <v>0</v>
      </c>
      <c r="AL160" s="40">
        <f t="shared" si="176"/>
        <v>0</v>
      </c>
      <c r="AM160" s="40">
        <f t="shared" si="176"/>
        <v>0</v>
      </c>
      <c r="AN160" s="44">
        <f>AN161+AN162+AN163+AN164</f>
        <v>0</v>
      </c>
      <c r="AO160" s="47"/>
      <c r="AP160" s="3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  <c r="BF160" s="5"/>
      <c r="BG160" s="5"/>
      <c r="BH160" s="5"/>
      <c r="BI160" s="5"/>
      <c r="BJ160" s="5"/>
      <c r="BK160" s="5"/>
      <c r="BL160" s="5"/>
      <c r="BM160" s="5"/>
      <c r="BN160" s="5"/>
      <c r="BO160" s="5"/>
      <c r="BP160" s="5"/>
      <c r="BQ160" s="5"/>
      <c r="BR160" s="5"/>
      <c r="BS160" s="5"/>
      <c r="BT160" s="5"/>
      <c r="BU160" s="5"/>
      <c r="BV160" s="5"/>
      <c r="BW160" s="5"/>
      <c r="BX160" s="5"/>
      <c r="BY160" s="5"/>
      <c r="BZ160" s="5"/>
      <c r="CA160" s="5"/>
      <c r="CB160" s="5"/>
      <c r="CC160" s="5"/>
      <c r="CD160" s="5"/>
      <c r="CE160" s="5"/>
      <c r="CF160" s="5"/>
      <c r="CG160" s="5"/>
      <c r="CH160" s="5"/>
      <c r="CI160" s="5"/>
      <c r="CJ160" s="5"/>
    </row>
    <row r="161" spans="1:88" s="27" customFormat="1" ht="36" customHeight="1" x14ac:dyDescent="0.15">
      <c r="A161" s="25">
        <v>4651</v>
      </c>
      <c r="B161" s="11" t="s">
        <v>192</v>
      </c>
      <c r="C161" s="19" t="s">
        <v>52</v>
      </c>
      <c r="D161" s="40"/>
      <c r="E161" s="40"/>
      <c r="F161" s="40"/>
      <c r="G161" s="40"/>
      <c r="H161" s="62"/>
      <c r="I161" s="40"/>
      <c r="J161" s="40"/>
      <c r="K161" s="40"/>
      <c r="L161" s="40"/>
      <c r="M161" s="40"/>
      <c r="N161" s="40">
        <f t="shared" si="160"/>
        <v>0</v>
      </c>
      <c r="O161" s="40">
        <f t="shared" si="161"/>
        <v>0</v>
      </c>
      <c r="P161" s="62"/>
      <c r="Q161" s="40"/>
      <c r="R161" s="40">
        <f t="shared" si="162"/>
        <v>0</v>
      </c>
      <c r="S161" s="40">
        <f t="shared" si="163"/>
        <v>0</v>
      </c>
      <c r="T161" s="62"/>
      <c r="U161" s="40"/>
      <c r="V161" s="40">
        <f t="shared" si="164"/>
        <v>0</v>
      </c>
      <c r="W161" s="40">
        <f t="shared" si="165"/>
        <v>0</v>
      </c>
      <c r="X161" s="62"/>
      <c r="Y161" s="40"/>
      <c r="Z161" s="40"/>
      <c r="AA161" s="40"/>
      <c r="AB161" s="40"/>
      <c r="AC161" s="40">
        <f t="shared" si="141"/>
        <v>0</v>
      </c>
      <c r="AD161" s="40">
        <f t="shared" si="142"/>
        <v>0</v>
      </c>
      <c r="AE161" s="40">
        <f t="shared" si="143"/>
        <v>0</v>
      </c>
      <c r="AF161" s="62">
        <f t="shared" si="166"/>
        <v>0</v>
      </c>
      <c r="AG161" s="62">
        <f t="shared" si="167"/>
        <v>0</v>
      </c>
      <c r="AH161" s="62">
        <f t="shared" si="168"/>
        <v>0</v>
      </c>
      <c r="AI161" s="62">
        <f t="shared" si="169"/>
        <v>0</v>
      </c>
      <c r="AJ161" s="62">
        <f t="shared" si="170"/>
        <v>0</v>
      </c>
      <c r="AK161" s="75">
        <f t="shared" si="171"/>
        <v>0</v>
      </c>
      <c r="AL161" s="40"/>
      <c r="AM161" s="40"/>
      <c r="AN161" s="44"/>
      <c r="AO161" s="47"/>
      <c r="AP161" s="3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  <c r="BF161" s="5"/>
      <c r="BG161" s="5"/>
      <c r="BH161" s="5"/>
      <c r="BI161" s="5"/>
      <c r="BJ161" s="5"/>
      <c r="BK161" s="5"/>
      <c r="BL161" s="5"/>
      <c r="BM161" s="5"/>
      <c r="BN161" s="5"/>
      <c r="BO161" s="5"/>
      <c r="BP161" s="5"/>
      <c r="BQ161" s="5"/>
      <c r="BR161" s="5"/>
      <c r="BS161" s="5"/>
      <c r="BT161" s="5"/>
      <c r="BU161" s="5"/>
      <c r="BV161" s="5"/>
      <c r="BW161" s="5"/>
      <c r="BX161" s="5"/>
      <c r="BY161" s="5"/>
      <c r="BZ161" s="5"/>
      <c r="CA161" s="5"/>
      <c r="CB161" s="5"/>
      <c r="CC161" s="5"/>
      <c r="CD161" s="5"/>
      <c r="CE161" s="5"/>
      <c r="CF161" s="5"/>
      <c r="CG161" s="5"/>
      <c r="CH161" s="5"/>
      <c r="CI161" s="5"/>
      <c r="CJ161" s="5"/>
    </row>
    <row r="162" spans="1:88" s="27" customFormat="1" ht="34.5" customHeight="1" x14ac:dyDescent="0.15">
      <c r="A162" s="25">
        <v>4652</v>
      </c>
      <c r="B162" s="11" t="s">
        <v>193</v>
      </c>
      <c r="C162" s="19" t="s">
        <v>52</v>
      </c>
      <c r="D162" s="40"/>
      <c r="E162" s="40"/>
      <c r="F162" s="40"/>
      <c r="G162" s="40"/>
      <c r="H162" s="62"/>
      <c r="I162" s="40"/>
      <c r="J162" s="40"/>
      <c r="K162" s="40"/>
      <c r="L162" s="40"/>
      <c r="M162" s="40"/>
      <c r="N162" s="40">
        <f t="shared" si="160"/>
        <v>0</v>
      </c>
      <c r="O162" s="40">
        <f t="shared" si="161"/>
        <v>0</v>
      </c>
      <c r="P162" s="62"/>
      <c r="Q162" s="40"/>
      <c r="R162" s="40">
        <f t="shared" si="162"/>
        <v>0</v>
      </c>
      <c r="S162" s="40">
        <f t="shared" si="163"/>
        <v>0</v>
      </c>
      <c r="T162" s="62"/>
      <c r="U162" s="40"/>
      <c r="V162" s="40">
        <f t="shared" si="164"/>
        <v>0</v>
      </c>
      <c r="W162" s="40">
        <f t="shared" si="165"/>
        <v>0</v>
      </c>
      <c r="X162" s="62"/>
      <c r="Y162" s="40"/>
      <c r="Z162" s="40"/>
      <c r="AA162" s="40"/>
      <c r="AB162" s="40"/>
      <c r="AC162" s="40">
        <f t="shared" si="141"/>
        <v>0</v>
      </c>
      <c r="AD162" s="40">
        <f t="shared" si="142"/>
        <v>0</v>
      </c>
      <c r="AE162" s="40">
        <f t="shared" si="143"/>
        <v>0</v>
      </c>
      <c r="AF162" s="62">
        <f t="shared" si="166"/>
        <v>0</v>
      </c>
      <c r="AG162" s="62">
        <f t="shared" si="167"/>
        <v>0</v>
      </c>
      <c r="AH162" s="62">
        <f t="shared" si="168"/>
        <v>0</v>
      </c>
      <c r="AI162" s="62">
        <f t="shared" si="169"/>
        <v>0</v>
      </c>
      <c r="AJ162" s="62">
        <f t="shared" si="170"/>
        <v>0</v>
      </c>
      <c r="AK162" s="75">
        <f t="shared" si="171"/>
        <v>0</v>
      </c>
      <c r="AL162" s="40"/>
      <c r="AM162" s="40"/>
      <c r="AN162" s="44"/>
      <c r="AO162" s="47"/>
      <c r="AP162" s="3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  <c r="BF162" s="5"/>
      <c r="BG162" s="5"/>
      <c r="BH162" s="5"/>
      <c r="BI162" s="5"/>
      <c r="BJ162" s="5"/>
      <c r="BK162" s="5"/>
      <c r="BL162" s="5"/>
      <c r="BM162" s="5"/>
      <c r="BN162" s="5"/>
      <c r="BO162" s="5"/>
      <c r="BP162" s="5"/>
      <c r="BQ162" s="5"/>
      <c r="BR162" s="5"/>
      <c r="BS162" s="5"/>
      <c r="BT162" s="5"/>
      <c r="BU162" s="5"/>
      <c r="BV162" s="5"/>
      <c r="BW162" s="5"/>
      <c r="BX162" s="5"/>
      <c r="BY162" s="5"/>
      <c r="BZ162" s="5"/>
      <c r="CA162" s="5"/>
      <c r="CB162" s="5"/>
      <c r="CC162" s="5"/>
      <c r="CD162" s="5"/>
      <c r="CE162" s="5"/>
      <c r="CF162" s="5"/>
      <c r="CG162" s="5"/>
      <c r="CH162" s="5"/>
      <c r="CI162" s="5"/>
      <c r="CJ162" s="5"/>
    </row>
    <row r="163" spans="1:88" s="27" customFormat="1" ht="29.25" customHeight="1" x14ac:dyDescent="0.15">
      <c r="A163" s="25">
        <v>4653</v>
      </c>
      <c r="B163" s="11" t="s">
        <v>194</v>
      </c>
      <c r="C163" s="19" t="s">
        <v>52</v>
      </c>
      <c r="D163" s="40"/>
      <c r="E163" s="40"/>
      <c r="F163" s="40"/>
      <c r="G163" s="40"/>
      <c r="H163" s="62"/>
      <c r="I163" s="40"/>
      <c r="J163" s="40"/>
      <c r="K163" s="40"/>
      <c r="L163" s="40"/>
      <c r="M163" s="40"/>
      <c r="N163" s="40">
        <f t="shared" si="160"/>
        <v>0</v>
      </c>
      <c r="O163" s="40">
        <f t="shared" si="161"/>
        <v>0</v>
      </c>
      <c r="P163" s="62"/>
      <c r="Q163" s="40"/>
      <c r="R163" s="40">
        <f t="shared" si="162"/>
        <v>0</v>
      </c>
      <c r="S163" s="40">
        <f t="shared" si="163"/>
        <v>0</v>
      </c>
      <c r="T163" s="62"/>
      <c r="U163" s="40"/>
      <c r="V163" s="40">
        <f t="shared" si="164"/>
        <v>0</v>
      </c>
      <c r="W163" s="40">
        <f t="shared" si="165"/>
        <v>0</v>
      </c>
      <c r="X163" s="62"/>
      <c r="Y163" s="40"/>
      <c r="Z163" s="40"/>
      <c r="AA163" s="40"/>
      <c r="AB163" s="40"/>
      <c r="AC163" s="40">
        <f t="shared" si="141"/>
        <v>0</v>
      </c>
      <c r="AD163" s="40">
        <f t="shared" si="142"/>
        <v>0</v>
      </c>
      <c r="AE163" s="40">
        <f t="shared" si="143"/>
        <v>0</v>
      </c>
      <c r="AF163" s="62">
        <f t="shared" si="166"/>
        <v>0</v>
      </c>
      <c r="AG163" s="62">
        <f t="shared" si="167"/>
        <v>0</v>
      </c>
      <c r="AH163" s="62">
        <f t="shared" si="168"/>
        <v>0</v>
      </c>
      <c r="AI163" s="62">
        <f t="shared" si="169"/>
        <v>0</v>
      </c>
      <c r="AJ163" s="62">
        <f t="shared" si="170"/>
        <v>0</v>
      </c>
      <c r="AK163" s="75">
        <f t="shared" si="171"/>
        <v>0</v>
      </c>
      <c r="AL163" s="40"/>
      <c r="AM163" s="40"/>
      <c r="AN163" s="44"/>
      <c r="AO163" s="47"/>
      <c r="AP163" s="3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  <c r="BF163" s="5"/>
      <c r="BG163" s="5"/>
      <c r="BH163" s="5"/>
      <c r="BI163" s="5"/>
      <c r="BJ163" s="5"/>
      <c r="BK163" s="5"/>
      <c r="BL163" s="5"/>
      <c r="BM163" s="5"/>
      <c r="BN163" s="5"/>
      <c r="BO163" s="5"/>
      <c r="BP163" s="5"/>
      <c r="BQ163" s="5"/>
      <c r="BR163" s="5"/>
      <c r="BS163" s="5"/>
      <c r="BT163" s="5"/>
      <c r="BU163" s="5"/>
      <c r="BV163" s="5"/>
      <c r="BW163" s="5"/>
      <c r="BX163" s="5"/>
      <c r="BY163" s="5"/>
      <c r="BZ163" s="5"/>
      <c r="CA163" s="5"/>
      <c r="CB163" s="5"/>
      <c r="CC163" s="5"/>
      <c r="CD163" s="5"/>
      <c r="CE163" s="5"/>
      <c r="CF163" s="5"/>
      <c r="CG163" s="5"/>
      <c r="CH163" s="5"/>
      <c r="CI163" s="5"/>
      <c r="CJ163" s="5"/>
    </row>
    <row r="164" spans="1:88" s="27" customFormat="1" ht="41.25" customHeight="1" x14ac:dyDescent="0.15">
      <c r="A164" s="25">
        <v>4655</v>
      </c>
      <c r="B164" s="11" t="s">
        <v>195</v>
      </c>
      <c r="C164" s="19" t="s">
        <v>52</v>
      </c>
      <c r="D164" s="40"/>
      <c r="E164" s="40"/>
      <c r="F164" s="40"/>
      <c r="G164" s="40"/>
      <c r="H164" s="62"/>
      <c r="I164" s="40"/>
      <c r="J164" s="40"/>
      <c r="K164" s="40"/>
      <c r="L164" s="40"/>
      <c r="M164" s="40"/>
      <c r="N164" s="40">
        <f t="shared" si="160"/>
        <v>0</v>
      </c>
      <c r="O164" s="40">
        <f t="shared" si="161"/>
        <v>0</v>
      </c>
      <c r="P164" s="62"/>
      <c r="Q164" s="40"/>
      <c r="R164" s="40">
        <f t="shared" si="162"/>
        <v>0</v>
      </c>
      <c r="S164" s="40">
        <f t="shared" si="163"/>
        <v>0</v>
      </c>
      <c r="T164" s="62"/>
      <c r="U164" s="40"/>
      <c r="V164" s="40">
        <f t="shared" si="164"/>
        <v>0</v>
      </c>
      <c r="W164" s="40">
        <f t="shared" si="165"/>
        <v>0</v>
      </c>
      <c r="X164" s="62"/>
      <c r="Y164" s="40"/>
      <c r="Z164" s="40"/>
      <c r="AA164" s="40"/>
      <c r="AB164" s="40"/>
      <c r="AC164" s="40">
        <f t="shared" si="141"/>
        <v>0</v>
      </c>
      <c r="AD164" s="40">
        <f t="shared" si="142"/>
        <v>0</v>
      </c>
      <c r="AE164" s="40">
        <f t="shared" si="143"/>
        <v>0</v>
      </c>
      <c r="AF164" s="62">
        <f t="shared" si="166"/>
        <v>0</v>
      </c>
      <c r="AG164" s="62">
        <f t="shared" si="167"/>
        <v>0</v>
      </c>
      <c r="AH164" s="62">
        <f t="shared" si="168"/>
        <v>0</v>
      </c>
      <c r="AI164" s="62">
        <f t="shared" si="169"/>
        <v>0</v>
      </c>
      <c r="AJ164" s="62">
        <f t="shared" si="170"/>
        <v>0</v>
      </c>
      <c r="AK164" s="75">
        <f t="shared" si="171"/>
        <v>0</v>
      </c>
      <c r="AL164" s="40"/>
      <c r="AM164" s="40"/>
      <c r="AN164" s="44"/>
      <c r="AO164" s="47"/>
      <c r="AP164" s="3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  <c r="BF164" s="5"/>
      <c r="BG164" s="5"/>
      <c r="BH164" s="5"/>
      <c r="BI164" s="5"/>
      <c r="BJ164" s="5"/>
      <c r="BK164" s="5"/>
      <c r="BL164" s="5"/>
      <c r="BM164" s="5"/>
      <c r="BN164" s="5"/>
      <c r="BO164" s="5"/>
      <c r="BP164" s="5"/>
      <c r="BQ164" s="5"/>
      <c r="BR164" s="5"/>
      <c r="BS164" s="5"/>
      <c r="BT164" s="5"/>
      <c r="BU164" s="5"/>
      <c r="BV164" s="5"/>
      <c r="BW164" s="5"/>
      <c r="BX164" s="5"/>
      <c r="BY164" s="5"/>
      <c r="BZ164" s="5"/>
      <c r="CA164" s="5"/>
      <c r="CB164" s="5"/>
      <c r="CC164" s="5"/>
      <c r="CD164" s="5"/>
      <c r="CE164" s="5"/>
      <c r="CF164" s="5"/>
      <c r="CG164" s="5"/>
      <c r="CH164" s="5"/>
      <c r="CI164" s="5"/>
      <c r="CJ164" s="5"/>
    </row>
    <row r="165" spans="1:88" s="27" customFormat="1" ht="41.25" customHeight="1" x14ac:dyDescent="0.15">
      <c r="A165" s="25">
        <v>4656</v>
      </c>
      <c r="B165" s="11" t="s">
        <v>196</v>
      </c>
      <c r="C165" s="19" t="s">
        <v>52</v>
      </c>
      <c r="D165" s="40"/>
      <c r="E165" s="40"/>
      <c r="F165" s="40"/>
      <c r="G165" s="40"/>
      <c r="H165" s="62"/>
      <c r="I165" s="40"/>
      <c r="J165" s="40"/>
      <c r="K165" s="40"/>
      <c r="L165" s="40"/>
      <c r="M165" s="40"/>
      <c r="N165" s="40">
        <f t="shared" si="160"/>
        <v>0</v>
      </c>
      <c r="O165" s="40">
        <f t="shared" si="161"/>
        <v>0</v>
      </c>
      <c r="P165" s="62"/>
      <c r="Q165" s="40"/>
      <c r="R165" s="40">
        <f t="shared" si="162"/>
        <v>0</v>
      </c>
      <c r="S165" s="40">
        <f t="shared" si="163"/>
        <v>0</v>
      </c>
      <c r="T165" s="62"/>
      <c r="U165" s="40"/>
      <c r="V165" s="40">
        <f t="shared" si="164"/>
        <v>0</v>
      </c>
      <c r="W165" s="40">
        <f t="shared" si="165"/>
        <v>0</v>
      </c>
      <c r="X165" s="62"/>
      <c r="Y165" s="40"/>
      <c r="Z165" s="40"/>
      <c r="AA165" s="40"/>
      <c r="AB165" s="40"/>
      <c r="AC165" s="40">
        <f t="shared" si="141"/>
        <v>0</v>
      </c>
      <c r="AD165" s="40">
        <f t="shared" si="142"/>
        <v>0</v>
      </c>
      <c r="AE165" s="40">
        <f t="shared" si="143"/>
        <v>0</v>
      </c>
      <c r="AF165" s="62">
        <f t="shared" si="166"/>
        <v>0</v>
      </c>
      <c r="AG165" s="62">
        <f t="shared" si="167"/>
        <v>0</v>
      </c>
      <c r="AH165" s="62">
        <f t="shared" si="168"/>
        <v>0</v>
      </c>
      <c r="AI165" s="62">
        <f t="shared" si="169"/>
        <v>0</v>
      </c>
      <c r="AJ165" s="62">
        <f t="shared" si="170"/>
        <v>0</v>
      </c>
      <c r="AK165" s="75">
        <f t="shared" si="171"/>
        <v>0</v>
      </c>
      <c r="AL165" s="40"/>
      <c r="AM165" s="40"/>
      <c r="AN165" s="44"/>
      <c r="AO165" s="47"/>
      <c r="AP165" s="3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  <c r="BF165" s="5"/>
      <c r="BG165" s="5"/>
      <c r="BH165" s="5"/>
      <c r="BI165" s="5"/>
      <c r="BJ165" s="5"/>
      <c r="BK165" s="5"/>
      <c r="BL165" s="5"/>
      <c r="BM165" s="5"/>
      <c r="BN165" s="5"/>
      <c r="BO165" s="5"/>
      <c r="BP165" s="5"/>
      <c r="BQ165" s="5"/>
      <c r="BR165" s="5"/>
      <c r="BS165" s="5"/>
      <c r="BT165" s="5"/>
      <c r="BU165" s="5"/>
      <c r="BV165" s="5"/>
      <c r="BW165" s="5"/>
      <c r="BX165" s="5"/>
      <c r="BY165" s="5"/>
      <c r="BZ165" s="5"/>
      <c r="CA165" s="5"/>
      <c r="CB165" s="5"/>
      <c r="CC165" s="5"/>
      <c r="CD165" s="5"/>
      <c r="CE165" s="5"/>
      <c r="CF165" s="5"/>
      <c r="CG165" s="5"/>
      <c r="CH165" s="5"/>
      <c r="CI165" s="5"/>
      <c r="CJ165" s="5"/>
    </row>
    <row r="166" spans="1:88" s="27" customFormat="1" ht="24" customHeight="1" x14ac:dyDescent="0.15">
      <c r="A166" s="25">
        <v>4657</v>
      </c>
      <c r="B166" s="11" t="s">
        <v>197</v>
      </c>
      <c r="C166" s="19" t="s">
        <v>52</v>
      </c>
      <c r="D166" s="40"/>
      <c r="E166" s="40"/>
      <c r="F166" s="40"/>
      <c r="G166" s="40"/>
      <c r="H166" s="62"/>
      <c r="I166" s="40"/>
      <c r="J166" s="40"/>
      <c r="K166" s="40"/>
      <c r="L166" s="40"/>
      <c r="M166" s="40"/>
      <c r="N166" s="40">
        <f t="shared" si="160"/>
        <v>0</v>
      </c>
      <c r="O166" s="40">
        <f t="shared" si="161"/>
        <v>0</v>
      </c>
      <c r="P166" s="62"/>
      <c r="Q166" s="40"/>
      <c r="R166" s="40">
        <f t="shared" si="162"/>
        <v>0</v>
      </c>
      <c r="S166" s="40">
        <f t="shared" si="163"/>
        <v>0</v>
      </c>
      <c r="T166" s="62"/>
      <c r="U166" s="40"/>
      <c r="V166" s="40">
        <f t="shared" si="164"/>
        <v>0</v>
      </c>
      <c r="W166" s="40">
        <f t="shared" si="165"/>
        <v>0</v>
      </c>
      <c r="X166" s="62"/>
      <c r="Y166" s="40"/>
      <c r="Z166" s="40"/>
      <c r="AA166" s="40"/>
      <c r="AB166" s="40"/>
      <c r="AC166" s="40">
        <f t="shared" si="141"/>
        <v>0</v>
      </c>
      <c r="AD166" s="40">
        <f t="shared" si="142"/>
        <v>0</v>
      </c>
      <c r="AE166" s="40">
        <f t="shared" si="143"/>
        <v>0</v>
      </c>
      <c r="AF166" s="62">
        <f t="shared" si="166"/>
        <v>0</v>
      </c>
      <c r="AG166" s="62">
        <f t="shared" si="167"/>
        <v>0</v>
      </c>
      <c r="AH166" s="62">
        <f t="shared" si="168"/>
        <v>0</v>
      </c>
      <c r="AI166" s="62">
        <f t="shared" si="169"/>
        <v>0</v>
      </c>
      <c r="AJ166" s="62">
        <f t="shared" si="170"/>
        <v>0</v>
      </c>
      <c r="AK166" s="75">
        <f t="shared" si="171"/>
        <v>0</v>
      </c>
      <c r="AL166" s="40"/>
      <c r="AM166" s="40"/>
      <c r="AN166" s="44"/>
      <c r="AO166" s="47"/>
      <c r="AP166" s="3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  <c r="BF166" s="5"/>
      <c r="BG166" s="5"/>
      <c r="BH166" s="5"/>
      <c r="BI166" s="5"/>
      <c r="BJ166" s="5"/>
      <c r="BK166" s="5"/>
      <c r="BL166" s="5"/>
      <c r="BM166" s="5"/>
      <c r="BN166" s="5"/>
      <c r="BO166" s="5"/>
      <c r="BP166" s="5"/>
      <c r="BQ166" s="5"/>
      <c r="BR166" s="5"/>
      <c r="BS166" s="5"/>
      <c r="BT166" s="5"/>
      <c r="BU166" s="5"/>
      <c r="BV166" s="5"/>
      <c r="BW166" s="5"/>
      <c r="BX166" s="5"/>
      <c r="BY166" s="5"/>
      <c r="BZ166" s="5"/>
      <c r="CA166" s="5"/>
      <c r="CB166" s="5"/>
      <c r="CC166" s="5"/>
      <c r="CD166" s="5"/>
      <c r="CE166" s="5"/>
      <c r="CF166" s="5"/>
      <c r="CG166" s="5"/>
      <c r="CH166" s="5"/>
      <c r="CI166" s="5"/>
      <c r="CJ166" s="5"/>
    </row>
    <row r="167" spans="1:88" s="27" customFormat="1" ht="21.75" customHeight="1" x14ac:dyDescent="0.15">
      <c r="A167" s="25">
        <v>0</v>
      </c>
      <c r="B167" s="11" t="s">
        <v>198</v>
      </c>
      <c r="C167" s="19" t="s">
        <v>52</v>
      </c>
      <c r="D167" s="40">
        <f t="shared" ref="D167:AM167" si="180">+D168+D171</f>
        <v>0</v>
      </c>
      <c r="E167" s="40">
        <f t="shared" si="180"/>
        <v>0</v>
      </c>
      <c r="F167" s="40">
        <f t="shared" si="180"/>
        <v>0</v>
      </c>
      <c r="G167" s="40">
        <f t="shared" si="180"/>
        <v>0</v>
      </c>
      <c r="H167" s="62">
        <f t="shared" si="180"/>
        <v>0</v>
      </c>
      <c r="I167" s="40">
        <f t="shared" si="180"/>
        <v>0</v>
      </c>
      <c r="J167" s="40">
        <f t="shared" si="180"/>
        <v>0</v>
      </c>
      <c r="K167" s="40">
        <f t="shared" si="180"/>
        <v>0</v>
      </c>
      <c r="L167" s="40">
        <f>+L168+L171</f>
        <v>0</v>
      </c>
      <c r="M167" s="40">
        <f t="shared" si="180"/>
        <v>0</v>
      </c>
      <c r="N167" s="40">
        <f t="shared" si="160"/>
        <v>0</v>
      </c>
      <c r="O167" s="40">
        <f t="shared" si="161"/>
        <v>0</v>
      </c>
      <c r="P167" s="62">
        <f t="shared" ref="P167" si="181">+P168+P171</f>
        <v>0</v>
      </c>
      <c r="Q167" s="40">
        <f t="shared" si="180"/>
        <v>0</v>
      </c>
      <c r="R167" s="40">
        <f t="shared" si="162"/>
        <v>0</v>
      </c>
      <c r="S167" s="40">
        <f t="shared" si="163"/>
        <v>0</v>
      </c>
      <c r="T167" s="62">
        <f t="shared" ref="T167" si="182">+T168+T171</f>
        <v>0</v>
      </c>
      <c r="U167" s="40">
        <f t="shared" si="180"/>
        <v>0</v>
      </c>
      <c r="V167" s="40">
        <f t="shared" si="164"/>
        <v>0</v>
      </c>
      <c r="W167" s="40">
        <f t="shared" si="165"/>
        <v>0</v>
      </c>
      <c r="X167" s="62">
        <f t="shared" ref="X167" si="183">+X168+X171</f>
        <v>0</v>
      </c>
      <c r="Y167" s="40">
        <f t="shared" si="180"/>
        <v>0</v>
      </c>
      <c r="Z167" s="40">
        <f t="shared" si="180"/>
        <v>0</v>
      </c>
      <c r="AA167" s="40">
        <f t="shared" si="180"/>
        <v>0</v>
      </c>
      <c r="AB167" s="40">
        <f t="shared" si="180"/>
        <v>0</v>
      </c>
      <c r="AC167" s="40">
        <f t="shared" si="141"/>
        <v>0</v>
      </c>
      <c r="AD167" s="40">
        <f t="shared" si="142"/>
        <v>0</v>
      </c>
      <c r="AE167" s="40">
        <f t="shared" si="143"/>
        <v>0</v>
      </c>
      <c r="AF167" s="62">
        <f t="shared" si="166"/>
        <v>0</v>
      </c>
      <c r="AG167" s="62">
        <f t="shared" si="167"/>
        <v>0</v>
      </c>
      <c r="AH167" s="62">
        <f t="shared" si="168"/>
        <v>0</v>
      </c>
      <c r="AI167" s="62">
        <f t="shared" si="169"/>
        <v>0</v>
      </c>
      <c r="AJ167" s="62">
        <f t="shared" si="170"/>
        <v>0</v>
      </c>
      <c r="AK167" s="75">
        <f t="shared" si="171"/>
        <v>0</v>
      </c>
      <c r="AL167" s="40">
        <f t="shared" si="180"/>
        <v>0</v>
      </c>
      <c r="AM167" s="40">
        <f t="shared" si="180"/>
        <v>0</v>
      </c>
      <c r="AN167" s="44">
        <f>+AN168+AN171</f>
        <v>0</v>
      </c>
      <c r="AO167" s="47"/>
      <c r="AP167" s="3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  <c r="BF167" s="5"/>
      <c r="BG167" s="5"/>
      <c r="BH167" s="5"/>
      <c r="BI167" s="5"/>
      <c r="BJ167" s="5"/>
      <c r="BK167" s="5"/>
      <c r="BL167" s="5"/>
      <c r="BM167" s="5"/>
      <c r="BN167" s="5"/>
      <c r="BO167" s="5"/>
      <c r="BP167" s="5"/>
      <c r="BQ167" s="5"/>
      <c r="BR167" s="5"/>
      <c r="BS167" s="5"/>
      <c r="BT167" s="5"/>
      <c r="BU167" s="5"/>
      <c r="BV167" s="5"/>
      <c r="BW167" s="5"/>
      <c r="BX167" s="5"/>
      <c r="BY167" s="5"/>
      <c r="BZ167" s="5"/>
      <c r="CA167" s="5"/>
      <c r="CB167" s="5"/>
      <c r="CC167" s="5"/>
      <c r="CD167" s="5"/>
      <c r="CE167" s="5"/>
      <c r="CF167" s="5"/>
      <c r="CG167" s="5"/>
      <c r="CH167" s="5"/>
      <c r="CI167" s="5"/>
      <c r="CJ167" s="5"/>
    </row>
    <row r="168" spans="1:88" s="27" customFormat="1" ht="31.5" customHeight="1" x14ac:dyDescent="0.15">
      <c r="A168" s="25">
        <v>0</v>
      </c>
      <c r="B168" s="11" t="s">
        <v>199</v>
      </c>
      <c r="C168" s="19" t="s">
        <v>52</v>
      </c>
      <c r="D168" s="40">
        <f t="shared" ref="D168:AM168" si="184">+D169+D170</f>
        <v>0</v>
      </c>
      <c r="E168" s="40">
        <f t="shared" si="184"/>
        <v>0</v>
      </c>
      <c r="F168" s="40">
        <f t="shared" si="184"/>
        <v>0</v>
      </c>
      <c r="G168" s="40">
        <f t="shared" si="184"/>
        <v>0</v>
      </c>
      <c r="H168" s="62">
        <f t="shared" si="184"/>
        <v>0</v>
      </c>
      <c r="I168" s="40">
        <f t="shared" si="184"/>
        <v>0</v>
      </c>
      <c r="J168" s="40">
        <f t="shared" si="184"/>
        <v>0</v>
      </c>
      <c r="K168" s="40">
        <f t="shared" si="184"/>
        <v>0</v>
      </c>
      <c r="L168" s="40">
        <f>+L169+L170</f>
        <v>0</v>
      </c>
      <c r="M168" s="40">
        <f t="shared" si="184"/>
        <v>0</v>
      </c>
      <c r="N168" s="40">
        <f t="shared" si="160"/>
        <v>0</v>
      </c>
      <c r="O168" s="40">
        <f t="shared" si="161"/>
        <v>0</v>
      </c>
      <c r="P168" s="62">
        <f t="shared" ref="P168" si="185">+P169+P170</f>
        <v>0</v>
      </c>
      <c r="Q168" s="40">
        <f t="shared" si="184"/>
        <v>0</v>
      </c>
      <c r="R168" s="40">
        <f t="shared" si="162"/>
        <v>0</v>
      </c>
      <c r="S168" s="40">
        <f t="shared" si="163"/>
        <v>0</v>
      </c>
      <c r="T168" s="62">
        <f t="shared" ref="T168" si="186">+T169+T170</f>
        <v>0</v>
      </c>
      <c r="U168" s="40">
        <f t="shared" si="184"/>
        <v>0</v>
      </c>
      <c r="V168" s="40">
        <f t="shared" si="164"/>
        <v>0</v>
      </c>
      <c r="W168" s="40">
        <f t="shared" si="165"/>
        <v>0</v>
      </c>
      <c r="X168" s="62">
        <f t="shared" ref="X168" si="187">+X169+X170</f>
        <v>0</v>
      </c>
      <c r="Y168" s="40">
        <f t="shared" si="184"/>
        <v>0</v>
      </c>
      <c r="Z168" s="40">
        <f t="shared" si="184"/>
        <v>0</v>
      </c>
      <c r="AA168" s="40">
        <f t="shared" si="184"/>
        <v>0</v>
      </c>
      <c r="AB168" s="40">
        <f t="shared" si="184"/>
        <v>0</v>
      </c>
      <c r="AC168" s="40">
        <f t="shared" si="141"/>
        <v>0</v>
      </c>
      <c r="AD168" s="40">
        <f t="shared" si="142"/>
        <v>0</v>
      </c>
      <c r="AE168" s="40">
        <f t="shared" si="143"/>
        <v>0</v>
      </c>
      <c r="AF168" s="62">
        <f t="shared" si="166"/>
        <v>0</v>
      </c>
      <c r="AG168" s="62">
        <f t="shared" si="167"/>
        <v>0</v>
      </c>
      <c r="AH168" s="62">
        <f t="shared" si="168"/>
        <v>0</v>
      </c>
      <c r="AI168" s="62">
        <f t="shared" si="169"/>
        <v>0</v>
      </c>
      <c r="AJ168" s="62">
        <f t="shared" si="170"/>
        <v>0</v>
      </c>
      <c r="AK168" s="75">
        <f t="shared" si="171"/>
        <v>0</v>
      </c>
      <c r="AL168" s="40">
        <f t="shared" si="184"/>
        <v>0</v>
      </c>
      <c r="AM168" s="40">
        <f t="shared" si="184"/>
        <v>0</v>
      </c>
      <c r="AN168" s="44">
        <f>+AN169+AN170</f>
        <v>0</v>
      </c>
      <c r="AO168" s="47"/>
      <c r="AP168" s="3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  <c r="BF168" s="5"/>
      <c r="BG168" s="5"/>
      <c r="BH168" s="5"/>
      <c r="BI168" s="5"/>
      <c r="BJ168" s="5"/>
      <c r="BK168" s="5"/>
      <c r="BL168" s="5"/>
      <c r="BM168" s="5"/>
      <c r="BN168" s="5"/>
      <c r="BO168" s="5"/>
      <c r="BP168" s="5"/>
      <c r="BQ168" s="5"/>
      <c r="BR168" s="5"/>
      <c r="BS168" s="5"/>
      <c r="BT168" s="5"/>
      <c r="BU168" s="5"/>
      <c r="BV168" s="5"/>
      <c r="BW168" s="5"/>
      <c r="BX168" s="5"/>
      <c r="BY168" s="5"/>
      <c r="BZ168" s="5"/>
      <c r="CA168" s="5"/>
      <c r="CB168" s="5"/>
      <c r="CC168" s="5"/>
      <c r="CD168" s="5"/>
      <c r="CE168" s="5"/>
      <c r="CF168" s="5"/>
      <c r="CG168" s="5"/>
      <c r="CH168" s="5"/>
      <c r="CI168" s="5"/>
      <c r="CJ168" s="5"/>
    </row>
    <row r="169" spans="1:88" s="27" customFormat="1" ht="39" customHeight="1" x14ac:dyDescent="0.15">
      <c r="A169" s="25">
        <v>4711</v>
      </c>
      <c r="B169" s="11" t="s">
        <v>200</v>
      </c>
      <c r="C169" s="19" t="s">
        <v>52</v>
      </c>
      <c r="D169" s="40"/>
      <c r="E169" s="40"/>
      <c r="F169" s="40"/>
      <c r="G169" s="40"/>
      <c r="H169" s="62"/>
      <c r="I169" s="40"/>
      <c r="J169" s="40"/>
      <c r="K169" s="40"/>
      <c r="L169" s="40"/>
      <c r="M169" s="40"/>
      <c r="N169" s="40">
        <f t="shared" si="160"/>
        <v>0</v>
      </c>
      <c r="O169" s="40">
        <f t="shared" si="161"/>
        <v>0</v>
      </c>
      <c r="P169" s="62"/>
      <c r="Q169" s="40"/>
      <c r="R169" s="40">
        <f t="shared" si="162"/>
        <v>0</v>
      </c>
      <c r="S169" s="40">
        <f t="shared" si="163"/>
        <v>0</v>
      </c>
      <c r="T169" s="62"/>
      <c r="U169" s="40"/>
      <c r="V169" s="40">
        <f t="shared" si="164"/>
        <v>0</v>
      </c>
      <c r="W169" s="40">
        <f t="shared" si="165"/>
        <v>0</v>
      </c>
      <c r="X169" s="62"/>
      <c r="Y169" s="40"/>
      <c r="Z169" s="40"/>
      <c r="AA169" s="40"/>
      <c r="AB169" s="40"/>
      <c r="AC169" s="40">
        <f t="shared" si="141"/>
        <v>0</v>
      </c>
      <c r="AD169" s="40">
        <f t="shared" si="142"/>
        <v>0</v>
      </c>
      <c r="AE169" s="40">
        <f t="shared" si="143"/>
        <v>0</v>
      </c>
      <c r="AF169" s="62">
        <f t="shared" si="166"/>
        <v>0</v>
      </c>
      <c r="AG169" s="62">
        <f t="shared" si="167"/>
        <v>0</v>
      </c>
      <c r="AH169" s="62">
        <f t="shared" si="168"/>
        <v>0</v>
      </c>
      <c r="AI169" s="62">
        <f t="shared" si="169"/>
        <v>0</v>
      </c>
      <c r="AJ169" s="62">
        <f t="shared" si="170"/>
        <v>0</v>
      </c>
      <c r="AK169" s="75">
        <f t="shared" si="171"/>
        <v>0</v>
      </c>
      <c r="AL169" s="40"/>
      <c r="AM169" s="40"/>
      <c r="AN169" s="44"/>
      <c r="AO169" s="47"/>
      <c r="AP169" s="3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  <c r="BF169" s="5"/>
      <c r="BG169" s="5"/>
      <c r="BH169" s="5"/>
      <c r="BI169" s="5"/>
      <c r="BJ169" s="5"/>
      <c r="BK169" s="5"/>
      <c r="BL169" s="5"/>
      <c r="BM169" s="5"/>
      <c r="BN169" s="5"/>
      <c r="BO169" s="5"/>
      <c r="BP169" s="5"/>
      <c r="BQ169" s="5"/>
      <c r="BR169" s="5"/>
      <c r="BS169" s="5"/>
      <c r="BT169" s="5"/>
      <c r="BU169" s="5"/>
      <c r="BV169" s="5"/>
      <c r="BW169" s="5"/>
      <c r="BX169" s="5"/>
      <c r="BY169" s="5"/>
      <c r="BZ169" s="5"/>
      <c r="CA169" s="5"/>
      <c r="CB169" s="5"/>
      <c r="CC169" s="5"/>
      <c r="CD169" s="5"/>
      <c r="CE169" s="5"/>
      <c r="CF169" s="5"/>
      <c r="CG169" s="5"/>
      <c r="CH169" s="5"/>
      <c r="CI169" s="5"/>
      <c r="CJ169" s="5"/>
    </row>
    <row r="170" spans="1:88" s="27" customFormat="1" ht="34.5" customHeight="1" x14ac:dyDescent="0.15">
      <c r="A170" s="25">
        <v>4712</v>
      </c>
      <c r="B170" s="11" t="s">
        <v>201</v>
      </c>
      <c r="C170" s="19" t="s">
        <v>52</v>
      </c>
      <c r="D170" s="40"/>
      <c r="E170" s="40"/>
      <c r="F170" s="40"/>
      <c r="G170" s="40"/>
      <c r="H170" s="62"/>
      <c r="I170" s="40"/>
      <c r="J170" s="40"/>
      <c r="K170" s="40"/>
      <c r="L170" s="40"/>
      <c r="M170" s="40"/>
      <c r="N170" s="40">
        <f t="shared" si="160"/>
        <v>0</v>
      </c>
      <c r="O170" s="40">
        <f t="shared" si="161"/>
        <v>0</v>
      </c>
      <c r="P170" s="62"/>
      <c r="Q170" s="40"/>
      <c r="R170" s="40">
        <f t="shared" si="162"/>
        <v>0</v>
      </c>
      <c r="S170" s="40">
        <f t="shared" si="163"/>
        <v>0</v>
      </c>
      <c r="T170" s="62"/>
      <c r="U170" s="40"/>
      <c r="V170" s="40">
        <f t="shared" si="164"/>
        <v>0</v>
      </c>
      <c r="W170" s="40">
        <f t="shared" si="165"/>
        <v>0</v>
      </c>
      <c r="X170" s="62"/>
      <c r="Y170" s="40"/>
      <c r="Z170" s="40"/>
      <c r="AA170" s="40"/>
      <c r="AB170" s="40"/>
      <c r="AC170" s="40">
        <f t="shared" si="141"/>
        <v>0</v>
      </c>
      <c r="AD170" s="40">
        <f t="shared" si="142"/>
        <v>0</v>
      </c>
      <c r="AE170" s="40">
        <f t="shared" si="143"/>
        <v>0</v>
      </c>
      <c r="AF170" s="62">
        <f t="shared" si="166"/>
        <v>0</v>
      </c>
      <c r="AG170" s="62">
        <f t="shared" si="167"/>
        <v>0</v>
      </c>
      <c r="AH170" s="62">
        <f t="shared" si="168"/>
        <v>0</v>
      </c>
      <c r="AI170" s="62">
        <f t="shared" si="169"/>
        <v>0</v>
      </c>
      <c r="AJ170" s="62">
        <f t="shared" si="170"/>
        <v>0</v>
      </c>
      <c r="AK170" s="75">
        <f t="shared" si="171"/>
        <v>0</v>
      </c>
      <c r="AL170" s="40"/>
      <c r="AM170" s="40"/>
      <c r="AN170" s="44"/>
      <c r="AO170" s="47"/>
      <c r="AP170" s="3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  <c r="BF170" s="5"/>
      <c r="BG170" s="5"/>
      <c r="BH170" s="5"/>
      <c r="BI170" s="5"/>
      <c r="BJ170" s="5"/>
      <c r="BK170" s="5"/>
      <c r="BL170" s="5"/>
      <c r="BM170" s="5"/>
      <c r="BN170" s="5"/>
      <c r="BO170" s="5"/>
      <c r="BP170" s="5"/>
      <c r="BQ170" s="5"/>
      <c r="BR170" s="5"/>
      <c r="BS170" s="5"/>
      <c r="BT170" s="5"/>
      <c r="BU170" s="5"/>
      <c r="BV170" s="5"/>
      <c r="BW170" s="5"/>
      <c r="BX170" s="5"/>
      <c r="BY170" s="5"/>
      <c r="BZ170" s="5"/>
      <c r="CA170" s="5"/>
      <c r="CB170" s="5"/>
      <c r="CC170" s="5"/>
      <c r="CD170" s="5"/>
      <c r="CE170" s="5"/>
      <c r="CF170" s="5"/>
      <c r="CG170" s="5"/>
      <c r="CH170" s="5"/>
      <c r="CI170" s="5"/>
      <c r="CJ170" s="5"/>
    </row>
    <row r="171" spans="1:88" s="27" customFormat="1" ht="38.25" customHeight="1" x14ac:dyDescent="0.15">
      <c r="A171" s="25">
        <v>0</v>
      </c>
      <c r="B171" s="11" t="s">
        <v>202</v>
      </c>
      <c r="C171" s="19" t="s">
        <v>52</v>
      </c>
      <c r="D171" s="40">
        <f t="shared" ref="D171:AM171" si="188">+D172+D173+D174+D176+D177+D178+D179+D180+D181+D183</f>
        <v>0</v>
      </c>
      <c r="E171" s="40">
        <f t="shared" si="188"/>
        <v>0</v>
      </c>
      <c r="F171" s="40">
        <f t="shared" si="188"/>
        <v>0</v>
      </c>
      <c r="G171" s="40">
        <f t="shared" si="188"/>
        <v>0</v>
      </c>
      <c r="H171" s="62">
        <f t="shared" si="188"/>
        <v>0</v>
      </c>
      <c r="I171" s="40">
        <f t="shared" si="188"/>
        <v>0</v>
      </c>
      <c r="J171" s="40">
        <f t="shared" si="188"/>
        <v>0</v>
      </c>
      <c r="K171" s="40">
        <f t="shared" si="188"/>
        <v>0</v>
      </c>
      <c r="L171" s="40">
        <f>+L172+L173+L174+L176+L177+L178+L179+L180+L181+L183</f>
        <v>0</v>
      </c>
      <c r="M171" s="40">
        <f t="shared" si="188"/>
        <v>0</v>
      </c>
      <c r="N171" s="40">
        <f t="shared" si="160"/>
        <v>0</v>
      </c>
      <c r="O171" s="40">
        <f t="shared" si="161"/>
        <v>0</v>
      </c>
      <c r="P171" s="62">
        <f t="shared" ref="P171" si="189">+P172+P173+P174+P176+P177+P178+P179+P180+P181+P183</f>
        <v>0</v>
      </c>
      <c r="Q171" s="40">
        <f t="shared" si="188"/>
        <v>0</v>
      </c>
      <c r="R171" s="40">
        <f t="shared" si="162"/>
        <v>0</v>
      </c>
      <c r="S171" s="40">
        <f t="shared" si="163"/>
        <v>0</v>
      </c>
      <c r="T171" s="62">
        <f t="shared" ref="T171" si="190">+T172+T173+T174+T176+T177+T178+T179+T180+T181+T183</f>
        <v>0</v>
      </c>
      <c r="U171" s="40">
        <f t="shared" si="188"/>
        <v>0</v>
      </c>
      <c r="V171" s="40">
        <f t="shared" si="164"/>
        <v>0</v>
      </c>
      <c r="W171" s="40">
        <f t="shared" si="165"/>
        <v>0</v>
      </c>
      <c r="X171" s="62">
        <f t="shared" ref="X171" si="191">+X172+X173+X174+X176+X177+X178+X179+X180+X181+X183</f>
        <v>0</v>
      </c>
      <c r="Y171" s="40">
        <f t="shared" si="188"/>
        <v>0</v>
      </c>
      <c r="Z171" s="40">
        <f t="shared" si="188"/>
        <v>0</v>
      </c>
      <c r="AA171" s="40">
        <f t="shared" si="188"/>
        <v>0</v>
      </c>
      <c r="AB171" s="40">
        <f t="shared" si="188"/>
        <v>0</v>
      </c>
      <c r="AC171" s="40">
        <f t="shared" si="141"/>
        <v>0</v>
      </c>
      <c r="AD171" s="40">
        <f t="shared" si="142"/>
        <v>0</v>
      </c>
      <c r="AE171" s="40">
        <f t="shared" si="143"/>
        <v>0</v>
      </c>
      <c r="AF171" s="62">
        <f t="shared" si="166"/>
        <v>0</v>
      </c>
      <c r="AG171" s="62">
        <f t="shared" si="167"/>
        <v>0</v>
      </c>
      <c r="AH171" s="62">
        <f t="shared" si="168"/>
        <v>0</v>
      </c>
      <c r="AI171" s="62">
        <f t="shared" si="169"/>
        <v>0</v>
      </c>
      <c r="AJ171" s="62">
        <f t="shared" si="170"/>
        <v>0</v>
      </c>
      <c r="AK171" s="75">
        <f t="shared" si="171"/>
        <v>0</v>
      </c>
      <c r="AL171" s="40">
        <f t="shared" si="188"/>
        <v>0</v>
      </c>
      <c r="AM171" s="40">
        <f t="shared" si="188"/>
        <v>0</v>
      </c>
      <c r="AN171" s="44">
        <f>+AN172+AN173+AN174+AN176+AN177+AN178+AN179+AN180+AN181+AN183</f>
        <v>0</v>
      </c>
      <c r="AO171" s="47"/>
      <c r="AP171" s="3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  <c r="BF171" s="5"/>
      <c r="BG171" s="5"/>
      <c r="BH171" s="5"/>
      <c r="BI171" s="5"/>
      <c r="BJ171" s="5"/>
      <c r="BK171" s="5"/>
      <c r="BL171" s="5"/>
      <c r="BM171" s="5"/>
      <c r="BN171" s="5"/>
      <c r="BO171" s="5"/>
      <c r="BP171" s="5"/>
      <c r="BQ171" s="5"/>
      <c r="BR171" s="5"/>
      <c r="BS171" s="5"/>
      <c r="BT171" s="5"/>
      <c r="BU171" s="5"/>
      <c r="BV171" s="5"/>
      <c r="BW171" s="5"/>
      <c r="BX171" s="5"/>
      <c r="BY171" s="5"/>
      <c r="BZ171" s="5"/>
      <c r="CA171" s="5"/>
      <c r="CB171" s="5"/>
      <c r="CC171" s="5"/>
      <c r="CD171" s="5"/>
      <c r="CE171" s="5"/>
      <c r="CF171" s="5"/>
      <c r="CG171" s="5"/>
      <c r="CH171" s="5"/>
      <c r="CI171" s="5"/>
      <c r="CJ171" s="5"/>
    </row>
    <row r="172" spans="1:88" s="27" customFormat="1" ht="33.75" customHeight="1" x14ac:dyDescent="0.15">
      <c r="A172" s="25">
        <v>4721</v>
      </c>
      <c r="B172" s="11" t="s">
        <v>203</v>
      </c>
      <c r="C172" s="19" t="s">
        <v>52</v>
      </c>
      <c r="D172" s="40"/>
      <c r="E172" s="40"/>
      <c r="F172" s="40"/>
      <c r="G172" s="40"/>
      <c r="H172" s="62"/>
      <c r="I172" s="40"/>
      <c r="J172" s="40"/>
      <c r="K172" s="40"/>
      <c r="L172" s="40"/>
      <c r="M172" s="40"/>
      <c r="N172" s="40">
        <f t="shared" si="160"/>
        <v>0</v>
      </c>
      <c r="O172" s="40">
        <f t="shared" si="161"/>
        <v>0</v>
      </c>
      <c r="P172" s="62"/>
      <c r="Q172" s="40"/>
      <c r="R172" s="40">
        <f t="shared" si="162"/>
        <v>0</v>
      </c>
      <c r="S172" s="40">
        <f t="shared" si="163"/>
        <v>0</v>
      </c>
      <c r="T172" s="62"/>
      <c r="U172" s="40"/>
      <c r="V172" s="40">
        <f t="shared" si="164"/>
        <v>0</v>
      </c>
      <c r="W172" s="40">
        <f t="shared" si="165"/>
        <v>0</v>
      </c>
      <c r="X172" s="62"/>
      <c r="Y172" s="40"/>
      <c r="Z172" s="40"/>
      <c r="AA172" s="40"/>
      <c r="AB172" s="40"/>
      <c r="AC172" s="40">
        <f t="shared" si="141"/>
        <v>0</v>
      </c>
      <c r="AD172" s="40">
        <f t="shared" si="142"/>
        <v>0</v>
      </c>
      <c r="AE172" s="40">
        <f t="shared" si="143"/>
        <v>0</v>
      </c>
      <c r="AF172" s="62">
        <f t="shared" si="166"/>
        <v>0</v>
      </c>
      <c r="AG172" s="62">
        <f t="shared" si="167"/>
        <v>0</v>
      </c>
      <c r="AH172" s="62">
        <f t="shared" si="168"/>
        <v>0</v>
      </c>
      <c r="AI172" s="62">
        <f t="shared" si="169"/>
        <v>0</v>
      </c>
      <c r="AJ172" s="62">
        <f t="shared" si="170"/>
        <v>0</v>
      </c>
      <c r="AK172" s="75">
        <f t="shared" si="171"/>
        <v>0</v>
      </c>
      <c r="AL172" s="40"/>
      <c r="AM172" s="40"/>
      <c r="AN172" s="44"/>
      <c r="AO172" s="47"/>
      <c r="AP172" s="3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  <c r="BF172" s="5"/>
      <c r="BG172" s="5"/>
      <c r="BH172" s="5"/>
      <c r="BI172" s="5"/>
      <c r="BJ172" s="5"/>
      <c r="BK172" s="5"/>
      <c r="BL172" s="5"/>
      <c r="BM172" s="5"/>
      <c r="BN172" s="5"/>
      <c r="BO172" s="5"/>
      <c r="BP172" s="5"/>
      <c r="BQ172" s="5"/>
      <c r="BR172" s="5"/>
      <c r="BS172" s="5"/>
      <c r="BT172" s="5"/>
      <c r="BU172" s="5"/>
      <c r="BV172" s="5"/>
      <c r="BW172" s="5"/>
      <c r="BX172" s="5"/>
      <c r="BY172" s="5"/>
      <c r="BZ172" s="5"/>
      <c r="CA172" s="5"/>
      <c r="CB172" s="5"/>
      <c r="CC172" s="5"/>
      <c r="CD172" s="5"/>
      <c r="CE172" s="5"/>
      <c r="CF172" s="5"/>
      <c r="CG172" s="5"/>
      <c r="CH172" s="5"/>
      <c r="CI172" s="5"/>
      <c r="CJ172" s="5"/>
    </row>
    <row r="173" spans="1:88" s="27" customFormat="1" ht="21.75" customHeight="1" x14ac:dyDescent="0.15">
      <c r="A173" s="25">
        <v>4722</v>
      </c>
      <c r="B173" s="11" t="s">
        <v>204</v>
      </c>
      <c r="C173" s="19" t="s">
        <v>52</v>
      </c>
      <c r="D173" s="40"/>
      <c r="E173" s="40"/>
      <c r="F173" s="40"/>
      <c r="G173" s="40"/>
      <c r="H173" s="62"/>
      <c r="I173" s="40"/>
      <c r="J173" s="40"/>
      <c r="K173" s="40"/>
      <c r="L173" s="40"/>
      <c r="M173" s="40"/>
      <c r="N173" s="40">
        <f t="shared" si="160"/>
        <v>0</v>
      </c>
      <c r="O173" s="40">
        <f t="shared" si="161"/>
        <v>0</v>
      </c>
      <c r="P173" s="62"/>
      <c r="Q173" s="40"/>
      <c r="R173" s="40">
        <f t="shared" si="162"/>
        <v>0</v>
      </c>
      <c r="S173" s="40">
        <f t="shared" si="163"/>
        <v>0</v>
      </c>
      <c r="T173" s="62"/>
      <c r="U173" s="40"/>
      <c r="V173" s="40">
        <f t="shared" si="164"/>
        <v>0</v>
      </c>
      <c r="W173" s="40">
        <f t="shared" si="165"/>
        <v>0</v>
      </c>
      <c r="X173" s="62"/>
      <c r="Y173" s="40"/>
      <c r="Z173" s="40"/>
      <c r="AA173" s="40"/>
      <c r="AB173" s="40"/>
      <c r="AC173" s="40">
        <f t="shared" si="141"/>
        <v>0</v>
      </c>
      <c r="AD173" s="40">
        <f t="shared" si="142"/>
        <v>0</v>
      </c>
      <c r="AE173" s="40">
        <f t="shared" si="143"/>
        <v>0</v>
      </c>
      <c r="AF173" s="62">
        <f t="shared" si="166"/>
        <v>0</v>
      </c>
      <c r="AG173" s="62">
        <f t="shared" si="167"/>
        <v>0</v>
      </c>
      <c r="AH173" s="62">
        <f t="shared" si="168"/>
        <v>0</v>
      </c>
      <c r="AI173" s="62">
        <f t="shared" si="169"/>
        <v>0</v>
      </c>
      <c r="AJ173" s="62">
        <f t="shared" si="170"/>
        <v>0</v>
      </c>
      <c r="AK173" s="75">
        <f t="shared" si="171"/>
        <v>0</v>
      </c>
      <c r="AL173" s="40"/>
      <c r="AM173" s="40"/>
      <c r="AN173" s="44"/>
      <c r="AO173" s="47"/>
      <c r="AP173" s="3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  <c r="BF173" s="5"/>
      <c r="BG173" s="5"/>
      <c r="BH173" s="5"/>
      <c r="BI173" s="5"/>
      <c r="BJ173" s="5"/>
      <c r="BK173" s="5"/>
      <c r="BL173" s="5"/>
      <c r="BM173" s="5"/>
      <c r="BN173" s="5"/>
      <c r="BO173" s="5"/>
      <c r="BP173" s="5"/>
      <c r="BQ173" s="5"/>
      <c r="BR173" s="5"/>
      <c r="BS173" s="5"/>
      <c r="BT173" s="5"/>
      <c r="BU173" s="5"/>
      <c r="BV173" s="5"/>
      <c r="BW173" s="5"/>
      <c r="BX173" s="5"/>
      <c r="BY173" s="5"/>
      <c r="BZ173" s="5"/>
      <c r="CA173" s="5"/>
      <c r="CB173" s="5"/>
      <c r="CC173" s="5"/>
      <c r="CD173" s="5"/>
      <c r="CE173" s="5"/>
      <c r="CF173" s="5"/>
      <c r="CG173" s="5"/>
      <c r="CH173" s="5"/>
      <c r="CI173" s="5"/>
      <c r="CJ173" s="5"/>
    </row>
    <row r="174" spans="1:88" s="27" customFormat="1" ht="32.25" customHeight="1" x14ac:dyDescent="0.15">
      <c r="A174" s="25">
        <v>4723</v>
      </c>
      <c r="B174" s="11" t="s">
        <v>205</v>
      </c>
      <c r="C174" s="19" t="s">
        <v>52</v>
      </c>
      <c r="D174" s="51">
        <f>D175</f>
        <v>0</v>
      </c>
      <c r="E174" s="51">
        <f>E175</f>
        <v>0</v>
      </c>
      <c r="F174" s="51">
        <f>F175</f>
        <v>0</v>
      </c>
      <c r="G174" s="51">
        <f>G175</f>
        <v>0</v>
      </c>
      <c r="H174" s="64">
        <f t="shared" ref="H174:AN174" si="192">H175</f>
        <v>0</v>
      </c>
      <c r="I174" s="51">
        <f t="shared" si="192"/>
        <v>0</v>
      </c>
      <c r="J174" s="51">
        <f t="shared" si="192"/>
        <v>0</v>
      </c>
      <c r="K174" s="51">
        <f t="shared" si="192"/>
        <v>0</v>
      </c>
      <c r="L174" s="51">
        <f t="shared" si="192"/>
        <v>0</v>
      </c>
      <c r="M174" s="51">
        <f t="shared" si="192"/>
        <v>0</v>
      </c>
      <c r="N174" s="40">
        <f t="shared" si="160"/>
        <v>0</v>
      </c>
      <c r="O174" s="40">
        <f t="shared" si="161"/>
        <v>0</v>
      </c>
      <c r="P174" s="64">
        <f t="shared" si="192"/>
        <v>0</v>
      </c>
      <c r="Q174" s="51">
        <f t="shared" si="192"/>
        <v>0</v>
      </c>
      <c r="R174" s="40">
        <f t="shared" si="162"/>
        <v>0</v>
      </c>
      <c r="S174" s="40">
        <f t="shared" si="163"/>
        <v>0</v>
      </c>
      <c r="T174" s="64">
        <f t="shared" si="192"/>
        <v>0</v>
      </c>
      <c r="U174" s="51">
        <f t="shared" si="192"/>
        <v>0</v>
      </c>
      <c r="V174" s="40">
        <f t="shared" si="164"/>
        <v>0</v>
      </c>
      <c r="W174" s="40">
        <f t="shared" si="165"/>
        <v>0</v>
      </c>
      <c r="X174" s="64">
        <f t="shared" si="192"/>
        <v>0</v>
      </c>
      <c r="Y174" s="51">
        <f t="shared" si="192"/>
        <v>0</v>
      </c>
      <c r="Z174" s="51">
        <f t="shared" si="192"/>
        <v>0</v>
      </c>
      <c r="AA174" s="51">
        <f t="shared" si="192"/>
        <v>0</v>
      </c>
      <c r="AB174" s="51">
        <f t="shared" si="192"/>
        <v>0</v>
      </c>
      <c r="AC174" s="40">
        <f t="shared" si="141"/>
        <v>0</v>
      </c>
      <c r="AD174" s="40">
        <f t="shared" si="142"/>
        <v>0</v>
      </c>
      <c r="AE174" s="40">
        <f t="shared" si="143"/>
        <v>0</v>
      </c>
      <c r="AF174" s="62">
        <f t="shared" si="166"/>
        <v>0</v>
      </c>
      <c r="AG174" s="62">
        <f t="shared" si="167"/>
        <v>0</v>
      </c>
      <c r="AH174" s="62">
        <f t="shared" si="168"/>
        <v>0</v>
      </c>
      <c r="AI174" s="62">
        <f t="shared" si="169"/>
        <v>0</v>
      </c>
      <c r="AJ174" s="62">
        <f t="shared" si="170"/>
        <v>0</v>
      </c>
      <c r="AK174" s="75">
        <f t="shared" si="171"/>
        <v>0</v>
      </c>
      <c r="AL174" s="51">
        <f t="shared" si="192"/>
        <v>0</v>
      </c>
      <c r="AM174" s="51">
        <f t="shared" si="192"/>
        <v>0</v>
      </c>
      <c r="AN174" s="52">
        <f t="shared" si="192"/>
        <v>0</v>
      </c>
      <c r="AO174" s="53"/>
      <c r="AP174" s="3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  <c r="BF174" s="5"/>
      <c r="BG174" s="5"/>
      <c r="BH174" s="5"/>
      <c r="BI174" s="5"/>
      <c r="BJ174" s="5"/>
      <c r="BK174" s="5"/>
      <c r="BL174" s="5"/>
      <c r="BM174" s="5"/>
      <c r="BN174" s="5"/>
      <c r="BO174" s="5"/>
      <c r="BP174" s="5"/>
      <c r="BQ174" s="5"/>
      <c r="BR174" s="5"/>
      <c r="BS174" s="5"/>
      <c r="BT174" s="5"/>
      <c r="BU174" s="5"/>
      <c r="BV174" s="5"/>
      <c r="BW174" s="5"/>
      <c r="BX174" s="5"/>
      <c r="BY174" s="5"/>
      <c r="BZ174" s="5"/>
      <c r="CA174" s="5"/>
      <c r="CB174" s="5"/>
      <c r="CC174" s="5"/>
      <c r="CD174" s="5"/>
      <c r="CE174" s="5"/>
      <c r="CF174" s="5"/>
      <c r="CG174" s="5"/>
      <c r="CH174" s="5"/>
      <c r="CI174" s="5"/>
      <c r="CJ174" s="5"/>
    </row>
    <row r="175" spans="1:88" s="27" customFormat="1" ht="32.25" customHeight="1" x14ac:dyDescent="0.15">
      <c r="A175" s="25"/>
      <c r="B175" s="22" t="s">
        <v>206</v>
      </c>
      <c r="C175" s="19" t="s">
        <v>52</v>
      </c>
      <c r="D175" s="51"/>
      <c r="E175" s="51"/>
      <c r="F175" s="51"/>
      <c r="G175" s="51"/>
      <c r="H175" s="64"/>
      <c r="I175" s="51"/>
      <c r="J175" s="51"/>
      <c r="K175" s="51"/>
      <c r="L175" s="51"/>
      <c r="M175" s="51"/>
      <c r="N175" s="40">
        <f t="shared" si="160"/>
        <v>0</v>
      </c>
      <c r="O175" s="40">
        <f t="shared" si="161"/>
        <v>0</v>
      </c>
      <c r="P175" s="64"/>
      <c r="Q175" s="51"/>
      <c r="R175" s="40">
        <f t="shared" si="162"/>
        <v>0</v>
      </c>
      <c r="S175" s="40">
        <f t="shared" si="163"/>
        <v>0</v>
      </c>
      <c r="T175" s="64"/>
      <c r="U175" s="51"/>
      <c r="V175" s="40">
        <f t="shared" si="164"/>
        <v>0</v>
      </c>
      <c r="W175" s="40">
        <f t="shared" si="165"/>
        <v>0</v>
      </c>
      <c r="X175" s="64"/>
      <c r="Y175" s="51"/>
      <c r="Z175" s="51"/>
      <c r="AA175" s="51"/>
      <c r="AB175" s="51"/>
      <c r="AC175" s="40">
        <f t="shared" si="141"/>
        <v>0</v>
      </c>
      <c r="AD175" s="40">
        <f t="shared" si="142"/>
        <v>0</v>
      </c>
      <c r="AE175" s="40">
        <f t="shared" si="143"/>
        <v>0</v>
      </c>
      <c r="AF175" s="62">
        <f t="shared" si="166"/>
        <v>0</v>
      </c>
      <c r="AG175" s="62">
        <f t="shared" si="167"/>
        <v>0</v>
      </c>
      <c r="AH175" s="62">
        <f t="shared" si="168"/>
        <v>0</v>
      </c>
      <c r="AI175" s="62">
        <f t="shared" si="169"/>
        <v>0</v>
      </c>
      <c r="AJ175" s="62">
        <f t="shared" si="170"/>
        <v>0</v>
      </c>
      <c r="AK175" s="75">
        <f t="shared" si="171"/>
        <v>0</v>
      </c>
      <c r="AL175" s="51"/>
      <c r="AM175" s="51"/>
      <c r="AN175" s="52"/>
      <c r="AO175" s="53"/>
      <c r="AP175" s="3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  <c r="BF175" s="5"/>
      <c r="BG175" s="5"/>
      <c r="BH175" s="5"/>
      <c r="BI175" s="5"/>
      <c r="BJ175" s="5"/>
      <c r="BK175" s="5"/>
      <c r="BL175" s="5"/>
      <c r="BM175" s="5"/>
      <c r="BN175" s="5"/>
      <c r="BO175" s="5"/>
      <c r="BP175" s="5"/>
      <c r="BQ175" s="5"/>
      <c r="BR175" s="5"/>
      <c r="BS175" s="5"/>
      <c r="BT175" s="5"/>
      <c r="BU175" s="5"/>
      <c r="BV175" s="5"/>
      <c r="BW175" s="5"/>
      <c r="BX175" s="5"/>
      <c r="BY175" s="5"/>
      <c r="BZ175" s="5"/>
      <c r="CA175" s="5"/>
      <c r="CB175" s="5"/>
      <c r="CC175" s="5"/>
      <c r="CD175" s="5"/>
      <c r="CE175" s="5"/>
      <c r="CF175" s="5"/>
      <c r="CG175" s="5"/>
      <c r="CH175" s="5"/>
      <c r="CI175" s="5"/>
      <c r="CJ175" s="5"/>
    </row>
    <row r="176" spans="1:88" s="27" customFormat="1" ht="24" customHeight="1" x14ac:dyDescent="0.15">
      <c r="A176" s="25">
        <v>4724</v>
      </c>
      <c r="B176" s="11" t="s">
        <v>207</v>
      </c>
      <c r="C176" s="19" t="s">
        <v>52</v>
      </c>
      <c r="D176" s="40"/>
      <c r="E176" s="40"/>
      <c r="F176" s="40"/>
      <c r="G176" s="40"/>
      <c r="H176" s="62"/>
      <c r="I176" s="40"/>
      <c r="J176" s="40"/>
      <c r="K176" s="40"/>
      <c r="L176" s="40"/>
      <c r="M176" s="40"/>
      <c r="N176" s="40">
        <f t="shared" si="160"/>
        <v>0</v>
      </c>
      <c r="O176" s="40">
        <f t="shared" si="161"/>
        <v>0</v>
      </c>
      <c r="P176" s="62"/>
      <c r="Q176" s="40"/>
      <c r="R176" s="40">
        <f t="shared" si="162"/>
        <v>0</v>
      </c>
      <c r="S176" s="40">
        <f t="shared" si="163"/>
        <v>0</v>
      </c>
      <c r="T176" s="62"/>
      <c r="U176" s="40"/>
      <c r="V176" s="40">
        <f t="shared" si="164"/>
        <v>0</v>
      </c>
      <c r="W176" s="40">
        <f t="shared" si="165"/>
        <v>0</v>
      </c>
      <c r="X176" s="62"/>
      <c r="Y176" s="40"/>
      <c r="Z176" s="40"/>
      <c r="AA176" s="40"/>
      <c r="AB176" s="40"/>
      <c r="AC176" s="40">
        <f t="shared" si="141"/>
        <v>0</v>
      </c>
      <c r="AD176" s="40">
        <f t="shared" si="142"/>
        <v>0</v>
      </c>
      <c r="AE176" s="40">
        <f t="shared" si="143"/>
        <v>0</v>
      </c>
      <c r="AF176" s="62">
        <f t="shared" si="166"/>
        <v>0</v>
      </c>
      <c r="AG176" s="62">
        <f t="shared" si="167"/>
        <v>0</v>
      </c>
      <c r="AH176" s="62">
        <f t="shared" si="168"/>
        <v>0</v>
      </c>
      <c r="AI176" s="62">
        <f t="shared" si="169"/>
        <v>0</v>
      </c>
      <c r="AJ176" s="62">
        <f t="shared" si="170"/>
        <v>0</v>
      </c>
      <c r="AK176" s="75">
        <f t="shared" si="171"/>
        <v>0</v>
      </c>
      <c r="AL176" s="40"/>
      <c r="AM176" s="40"/>
      <c r="AN176" s="44"/>
      <c r="AO176" s="47"/>
      <c r="AP176" s="3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  <c r="BF176" s="5"/>
      <c r="BG176" s="5"/>
      <c r="BH176" s="5"/>
      <c r="BI176" s="5"/>
      <c r="BJ176" s="5"/>
      <c r="BK176" s="5"/>
      <c r="BL176" s="5"/>
      <c r="BM176" s="5"/>
      <c r="BN176" s="5"/>
      <c r="BO176" s="5"/>
      <c r="BP176" s="5"/>
      <c r="BQ176" s="5"/>
      <c r="BR176" s="5"/>
      <c r="BS176" s="5"/>
      <c r="BT176" s="5"/>
      <c r="BU176" s="5"/>
      <c r="BV176" s="5"/>
      <c r="BW176" s="5"/>
      <c r="BX176" s="5"/>
      <c r="BY176" s="5"/>
      <c r="BZ176" s="5"/>
      <c r="CA176" s="5"/>
      <c r="CB176" s="5"/>
      <c r="CC176" s="5"/>
      <c r="CD176" s="5"/>
      <c r="CE176" s="5"/>
      <c r="CF176" s="5"/>
      <c r="CG176" s="5"/>
      <c r="CH176" s="5"/>
      <c r="CI176" s="5"/>
      <c r="CJ176" s="5"/>
    </row>
    <row r="177" spans="1:88" s="27" customFormat="1" ht="34.5" customHeight="1" x14ac:dyDescent="0.15">
      <c r="A177" s="25">
        <v>4725</v>
      </c>
      <c r="B177" s="11" t="s">
        <v>208</v>
      </c>
      <c r="C177" s="19" t="s">
        <v>52</v>
      </c>
      <c r="D177" s="40"/>
      <c r="E177" s="40"/>
      <c r="F177" s="40"/>
      <c r="G177" s="40"/>
      <c r="H177" s="62"/>
      <c r="I177" s="40"/>
      <c r="J177" s="40"/>
      <c r="K177" s="40"/>
      <c r="L177" s="40"/>
      <c r="M177" s="40"/>
      <c r="N177" s="40">
        <f t="shared" si="160"/>
        <v>0</v>
      </c>
      <c r="O177" s="40">
        <f t="shared" si="161"/>
        <v>0</v>
      </c>
      <c r="P177" s="62"/>
      <c r="Q177" s="40"/>
      <c r="R177" s="40">
        <f t="shared" si="162"/>
        <v>0</v>
      </c>
      <c r="S177" s="40">
        <f t="shared" si="163"/>
        <v>0</v>
      </c>
      <c r="T177" s="62"/>
      <c r="U177" s="40"/>
      <c r="V177" s="40">
        <f t="shared" si="164"/>
        <v>0</v>
      </c>
      <c r="W177" s="40">
        <f t="shared" si="165"/>
        <v>0</v>
      </c>
      <c r="X177" s="62"/>
      <c r="Y177" s="40"/>
      <c r="Z177" s="40"/>
      <c r="AA177" s="40"/>
      <c r="AB177" s="40"/>
      <c r="AC177" s="40">
        <f t="shared" si="141"/>
        <v>0</v>
      </c>
      <c r="AD177" s="40">
        <f t="shared" si="142"/>
        <v>0</v>
      </c>
      <c r="AE177" s="40">
        <f t="shared" si="143"/>
        <v>0</v>
      </c>
      <c r="AF177" s="62">
        <f t="shared" si="166"/>
        <v>0</v>
      </c>
      <c r="AG177" s="62">
        <f t="shared" si="167"/>
        <v>0</v>
      </c>
      <c r="AH177" s="62">
        <f t="shared" si="168"/>
        <v>0</v>
      </c>
      <c r="AI177" s="62">
        <f t="shared" si="169"/>
        <v>0</v>
      </c>
      <c r="AJ177" s="62">
        <f t="shared" si="170"/>
        <v>0</v>
      </c>
      <c r="AK177" s="75">
        <f t="shared" si="171"/>
        <v>0</v>
      </c>
      <c r="AL177" s="40"/>
      <c r="AM177" s="40"/>
      <c r="AN177" s="44"/>
      <c r="AO177" s="47"/>
      <c r="AP177" s="3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  <c r="BF177" s="5"/>
      <c r="BG177" s="5"/>
      <c r="BH177" s="5"/>
      <c r="BI177" s="5"/>
      <c r="BJ177" s="5"/>
      <c r="BK177" s="5"/>
      <c r="BL177" s="5"/>
      <c r="BM177" s="5"/>
      <c r="BN177" s="5"/>
      <c r="BO177" s="5"/>
      <c r="BP177" s="5"/>
      <c r="BQ177" s="5"/>
      <c r="BR177" s="5"/>
      <c r="BS177" s="5"/>
      <c r="BT177" s="5"/>
      <c r="BU177" s="5"/>
      <c r="BV177" s="5"/>
      <c r="BW177" s="5"/>
      <c r="BX177" s="5"/>
      <c r="BY177" s="5"/>
      <c r="BZ177" s="5"/>
      <c r="CA177" s="5"/>
      <c r="CB177" s="5"/>
      <c r="CC177" s="5"/>
      <c r="CD177" s="5"/>
      <c r="CE177" s="5"/>
      <c r="CF177" s="5"/>
      <c r="CG177" s="5"/>
      <c r="CH177" s="5"/>
      <c r="CI177" s="5"/>
      <c r="CJ177" s="5"/>
    </row>
    <row r="178" spans="1:88" s="27" customFormat="1" ht="30.75" customHeight="1" x14ac:dyDescent="0.15">
      <c r="A178" s="25">
        <v>4726</v>
      </c>
      <c r="B178" s="11" t="s">
        <v>209</v>
      </c>
      <c r="C178" s="19" t="s">
        <v>52</v>
      </c>
      <c r="D178" s="40"/>
      <c r="E178" s="40"/>
      <c r="F178" s="40"/>
      <c r="G178" s="40"/>
      <c r="H178" s="62"/>
      <c r="I178" s="40"/>
      <c r="J178" s="40"/>
      <c r="K178" s="40"/>
      <c r="L178" s="40"/>
      <c r="M178" s="40"/>
      <c r="N178" s="40">
        <f t="shared" si="160"/>
        <v>0</v>
      </c>
      <c r="O178" s="40">
        <f t="shared" si="161"/>
        <v>0</v>
      </c>
      <c r="P178" s="62"/>
      <c r="Q178" s="40"/>
      <c r="R178" s="40">
        <f t="shared" si="162"/>
        <v>0</v>
      </c>
      <c r="S178" s="40">
        <f t="shared" si="163"/>
        <v>0</v>
      </c>
      <c r="T178" s="62"/>
      <c r="U178" s="40"/>
      <c r="V178" s="40">
        <f t="shared" si="164"/>
        <v>0</v>
      </c>
      <c r="W178" s="40">
        <f t="shared" si="165"/>
        <v>0</v>
      </c>
      <c r="X178" s="62"/>
      <c r="Y178" s="40"/>
      <c r="Z178" s="40"/>
      <c r="AA178" s="40"/>
      <c r="AB178" s="40"/>
      <c r="AC178" s="40">
        <f t="shared" si="141"/>
        <v>0</v>
      </c>
      <c r="AD178" s="40">
        <f t="shared" si="142"/>
        <v>0</v>
      </c>
      <c r="AE178" s="40">
        <f t="shared" si="143"/>
        <v>0</v>
      </c>
      <c r="AF178" s="62">
        <f t="shared" si="166"/>
        <v>0</v>
      </c>
      <c r="AG178" s="62">
        <f t="shared" si="167"/>
        <v>0</v>
      </c>
      <c r="AH178" s="62">
        <f t="shared" si="168"/>
        <v>0</v>
      </c>
      <c r="AI178" s="62">
        <f t="shared" si="169"/>
        <v>0</v>
      </c>
      <c r="AJ178" s="62">
        <f t="shared" si="170"/>
        <v>0</v>
      </c>
      <c r="AK178" s="75">
        <f t="shared" si="171"/>
        <v>0</v>
      </c>
      <c r="AL178" s="40"/>
      <c r="AM178" s="40"/>
      <c r="AN178" s="44"/>
      <c r="AO178" s="47"/>
      <c r="AP178" s="3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  <c r="BF178" s="5"/>
      <c r="BG178" s="5"/>
      <c r="BH178" s="5"/>
      <c r="BI178" s="5"/>
      <c r="BJ178" s="5"/>
      <c r="BK178" s="5"/>
      <c r="BL178" s="5"/>
      <c r="BM178" s="5"/>
      <c r="BN178" s="5"/>
      <c r="BO178" s="5"/>
      <c r="BP178" s="5"/>
      <c r="BQ178" s="5"/>
      <c r="BR178" s="5"/>
      <c r="BS178" s="5"/>
      <c r="BT178" s="5"/>
      <c r="BU178" s="5"/>
      <c r="BV178" s="5"/>
      <c r="BW178" s="5"/>
      <c r="BX178" s="5"/>
      <c r="BY178" s="5"/>
      <c r="BZ178" s="5"/>
      <c r="CA178" s="5"/>
      <c r="CB178" s="5"/>
      <c r="CC178" s="5"/>
      <c r="CD178" s="5"/>
      <c r="CE178" s="5"/>
      <c r="CF178" s="5"/>
      <c r="CG178" s="5"/>
      <c r="CH178" s="5"/>
      <c r="CI178" s="5"/>
      <c r="CJ178" s="5"/>
    </row>
    <row r="179" spans="1:88" s="27" customFormat="1" ht="33" customHeight="1" x14ac:dyDescent="0.15">
      <c r="A179" s="25">
        <v>4727</v>
      </c>
      <c r="B179" s="11" t="s">
        <v>210</v>
      </c>
      <c r="C179" s="19" t="s">
        <v>52</v>
      </c>
      <c r="D179" s="40"/>
      <c r="E179" s="40"/>
      <c r="F179" s="40"/>
      <c r="G179" s="40"/>
      <c r="H179" s="62"/>
      <c r="I179" s="40"/>
      <c r="J179" s="40"/>
      <c r="K179" s="40"/>
      <c r="L179" s="40"/>
      <c r="M179" s="40"/>
      <c r="N179" s="40">
        <f t="shared" si="160"/>
        <v>0</v>
      </c>
      <c r="O179" s="40">
        <f t="shared" si="161"/>
        <v>0</v>
      </c>
      <c r="P179" s="62"/>
      <c r="Q179" s="40"/>
      <c r="R179" s="40">
        <f t="shared" si="162"/>
        <v>0</v>
      </c>
      <c r="S179" s="40">
        <f t="shared" si="163"/>
        <v>0</v>
      </c>
      <c r="T179" s="62"/>
      <c r="U179" s="40"/>
      <c r="V179" s="40">
        <f t="shared" si="164"/>
        <v>0</v>
      </c>
      <c r="W179" s="40">
        <f t="shared" si="165"/>
        <v>0</v>
      </c>
      <c r="X179" s="62"/>
      <c r="Y179" s="40"/>
      <c r="Z179" s="40"/>
      <c r="AA179" s="40"/>
      <c r="AB179" s="40"/>
      <c r="AC179" s="40">
        <f t="shared" si="141"/>
        <v>0</v>
      </c>
      <c r="AD179" s="40">
        <f t="shared" si="142"/>
        <v>0</v>
      </c>
      <c r="AE179" s="40">
        <f t="shared" si="143"/>
        <v>0</v>
      </c>
      <c r="AF179" s="62">
        <f t="shared" si="166"/>
        <v>0</v>
      </c>
      <c r="AG179" s="62">
        <f t="shared" si="167"/>
        <v>0</v>
      </c>
      <c r="AH179" s="62">
        <f t="shared" si="168"/>
        <v>0</v>
      </c>
      <c r="AI179" s="62">
        <f t="shared" si="169"/>
        <v>0</v>
      </c>
      <c r="AJ179" s="62">
        <f t="shared" si="170"/>
        <v>0</v>
      </c>
      <c r="AK179" s="75">
        <f t="shared" si="171"/>
        <v>0</v>
      </c>
      <c r="AL179" s="40"/>
      <c r="AM179" s="40"/>
      <c r="AN179" s="44"/>
      <c r="AO179" s="47"/>
      <c r="AP179" s="3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  <c r="BF179" s="5"/>
      <c r="BG179" s="5"/>
      <c r="BH179" s="5"/>
      <c r="BI179" s="5"/>
      <c r="BJ179" s="5"/>
      <c r="BK179" s="5"/>
      <c r="BL179" s="5"/>
      <c r="BM179" s="5"/>
      <c r="BN179" s="5"/>
      <c r="BO179" s="5"/>
      <c r="BP179" s="5"/>
      <c r="BQ179" s="5"/>
      <c r="BR179" s="5"/>
      <c r="BS179" s="5"/>
      <c r="BT179" s="5"/>
      <c r="BU179" s="5"/>
      <c r="BV179" s="5"/>
      <c r="BW179" s="5"/>
      <c r="BX179" s="5"/>
      <c r="BY179" s="5"/>
      <c r="BZ179" s="5"/>
      <c r="CA179" s="5"/>
      <c r="CB179" s="5"/>
      <c r="CC179" s="5"/>
      <c r="CD179" s="5"/>
      <c r="CE179" s="5"/>
      <c r="CF179" s="5"/>
      <c r="CG179" s="5"/>
      <c r="CH179" s="5"/>
      <c r="CI179" s="5"/>
      <c r="CJ179" s="5"/>
    </row>
    <row r="180" spans="1:88" s="27" customFormat="1" ht="27.75" customHeight="1" x14ac:dyDescent="0.15">
      <c r="A180" s="25">
        <v>4728</v>
      </c>
      <c r="B180" s="11" t="s">
        <v>211</v>
      </c>
      <c r="C180" s="19" t="s">
        <v>52</v>
      </c>
      <c r="D180" s="40"/>
      <c r="E180" s="40"/>
      <c r="F180" s="40"/>
      <c r="G180" s="40"/>
      <c r="H180" s="62"/>
      <c r="I180" s="40"/>
      <c r="J180" s="40"/>
      <c r="K180" s="40"/>
      <c r="L180" s="40"/>
      <c r="M180" s="40"/>
      <c r="N180" s="40">
        <f t="shared" si="160"/>
        <v>0</v>
      </c>
      <c r="O180" s="40">
        <f t="shared" si="161"/>
        <v>0</v>
      </c>
      <c r="P180" s="62"/>
      <c r="Q180" s="40"/>
      <c r="R180" s="40">
        <f t="shared" si="162"/>
        <v>0</v>
      </c>
      <c r="S180" s="40">
        <f t="shared" si="163"/>
        <v>0</v>
      </c>
      <c r="T180" s="62"/>
      <c r="U180" s="40"/>
      <c r="V180" s="40">
        <f t="shared" si="164"/>
        <v>0</v>
      </c>
      <c r="W180" s="40">
        <f t="shared" si="165"/>
        <v>0</v>
      </c>
      <c r="X180" s="62"/>
      <c r="Y180" s="40"/>
      <c r="Z180" s="40"/>
      <c r="AA180" s="40"/>
      <c r="AB180" s="40"/>
      <c r="AC180" s="40">
        <f t="shared" si="141"/>
        <v>0</v>
      </c>
      <c r="AD180" s="40">
        <f t="shared" si="142"/>
        <v>0</v>
      </c>
      <c r="AE180" s="40">
        <f t="shared" si="143"/>
        <v>0</v>
      </c>
      <c r="AF180" s="62">
        <f t="shared" si="166"/>
        <v>0</v>
      </c>
      <c r="AG180" s="62">
        <f t="shared" si="167"/>
        <v>0</v>
      </c>
      <c r="AH180" s="62">
        <f t="shared" si="168"/>
        <v>0</v>
      </c>
      <c r="AI180" s="62">
        <f t="shared" si="169"/>
        <v>0</v>
      </c>
      <c r="AJ180" s="62">
        <f t="shared" si="170"/>
        <v>0</v>
      </c>
      <c r="AK180" s="75">
        <f t="shared" si="171"/>
        <v>0</v>
      </c>
      <c r="AL180" s="40"/>
      <c r="AM180" s="40"/>
      <c r="AN180" s="44"/>
      <c r="AO180" s="47"/>
      <c r="AP180" s="3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  <c r="BF180" s="5"/>
      <c r="BG180" s="5"/>
      <c r="BH180" s="5"/>
      <c r="BI180" s="5"/>
      <c r="BJ180" s="5"/>
      <c r="BK180" s="5"/>
      <c r="BL180" s="5"/>
      <c r="BM180" s="5"/>
      <c r="BN180" s="5"/>
      <c r="BO180" s="5"/>
      <c r="BP180" s="5"/>
      <c r="BQ180" s="5"/>
      <c r="BR180" s="5"/>
      <c r="BS180" s="5"/>
      <c r="BT180" s="5"/>
      <c r="BU180" s="5"/>
      <c r="BV180" s="5"/>
      <c r="BW180" s="5"/>
      <c r="BX180" s="5"/>
      <c r="BY180" s="5"/>
      <c r="BZ180" s="5"/>
      <c r="CA180" s="5"/>
      <c r="CB180" s="5"/>
      <c r="CC180" s="5"/>
      <c r="CD180" s="5"/>
      <c r="CE180" s="5"/>
      <c r="CF180" s="5"/>
      <c r="CG180" s="5"/>
      <c r="CH180" s="5"/>
      <c r="CI180" s="5"/>
      <c r="CJ180" s="5"/>
    </row>
    <row r="181" spans="1:88" s="27" customFormat="1" ht="21" customHeight="1" x14ac:dyDescent="0.15">
      <c r="A181" s="25">
        <v>4729</v>
      </c>
      <c r="B181" s="11" t="s">
        <v>212</v>
      </c>
      <c r="C181" s="19" t="s">
        <v>52</v>
      </c>
      <c r="D181" s="40"/>
      <c r="E181" s="40"/>
      <c r="F181" s="40"/>
      <c r="G181" s="40"/>
      <c r="H181" s="62"/>
      <c r="I181" s="40"/>
      <c r="J181" s="40"/>
      <c r="K181" s="40"/>
      <c r="L181" s="40"/>
      <c r="M181" s="40"/>
      <c r="N181" s="40">
        <f t="shared" si="160"/>
        <v>0</v>
      </c>
      <c r="O181" s="40">
        <f t="shared" si="161"/>
        <v>0</v>
      </c>
      <c r="P181" s="62"/>
      <c r="Q181" s="40"/>
      <c r="R181" s="40">
        <f t="shared" si="162"/>
        <v>0</v>
      </c>
      <c r="S181" s="40">
        <f t="shared" si="163"/>
        <v>0</v>
      </c>
      <c r="T181" s="62"/>
      <c r="U181" s="40"/>
      <c r="V181" s="40">
        <f t="shared" si="164"/>
        <v>0</v>
      </c>
      <c r="W181" s="40">
        <f t="shared" si="165"/>
        <v>0</v>
      </c>
      <c r="X181" s="62"/>
      <c r="Y181" s="40"/>
      <c r="Z181" s="40"/>
      <c r="AA181" s="40"/>
      <c r="AB181" s="40"/>
      <c r="AC181" s="40">
        <f t="shared" si="141"/>
        <v>0</v>
      </c>
      <c r="AD181" s="40">
        <f t="shared" si="142"/>
        <v>0</v>
      </c>
      <c r="AE181" s="40">
        <f t="shared" si="143"/>
        <v>0</v>
      </c>
      <c r="AF181" s="62">
        <f t="shared" si="166"/>
        <v>0</v>
      </c>
      <c r="AG181" s="62">
        <f t="shared" si="167"/>
        <v>0</v>
      </c>
      <c r="AH181" s="62">
        <f t="shared" si="168"/>
        <v>0</v>
      </c>
      <c r="AI181" s="62">
        <f t="shared" si="169"/>
        <v>0</v>
      </c>
      <c r="AJ181" s="62">
        <f t="shared" si="170"/>
        <v>0</v>
      </c>
      <c r="AK181" s="75">
        <f t="shared" si="171"/>
        <v>0</v>
      </c>
      <c r="AL181" s="40"/>
      <c r="AM181" s="40"/>
      <c r="AN181" s="44"/>
      <c r="AO181" s="47"/>
      <c r="AP181" s="3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  <c r="BF181" s="5"/>
      <c r="BG181" s="5"/>
      <c r="BH181" s="5"/>
      <c r="BI181" s="5"/>
      <c r="BJ181" s="5"/>
      <c r="BK181" s="5"/>
      <c r="BL181" s="5"/>
      <c r="BM181" s="5"/>
      <c r="BN181" s="5"/>
      <c r="BO181" s="5"/>
      <c r="BP181" s="5"/>
      <c r="BQ181" s="5"/>
      <c r="BR181" s="5"/>
      <c r="BS181" s="5"/>
      <c r="BT181" s="5"/>
      <c r="BU181" s="5"/>
      <c r="BV181" s="5"/>
      <c r="BW181" s="5"/>
      <c r="BX181" s="5"/>
      <c r="BY181" s="5"/>
      <c r="BZ181" s="5"/>
      <c r="CA181" s="5"/>
      <c r="CB181" s="5"/>
      <c r="CC181" s="5"/>
      <c r="CD181" s="5"/>
      <c r="CE181" s="5"/>
      <c r="CF181" s="5"/>
      <c r="CG181" s="5"/>
      <c r="CH181" s="5"/>
      <c r="CI181" s="5"/>
      <c r="CJ181" s="5"/>
    </row>
    <row r="182" spans="1:88" s="27" customFormat="1" ht="33.75" customHeight="1" x14ac:dyDescent="0.15">
      <c r="A182" s="25">
        <v>0</v>
      </c>
      <c r="B182" s="21" t="s">
        <v>213</v>
      </c>
      <c r="C182" s="19" t="s">
        <v>52</v>
      </c>
      <c r="D182" s="40">
        <f t="shared" ref="D182:AN182" si="193">D183</f>
        <v>0</v>
      </c>
      <c r="E182" s="40">
        <f t="shared" si="193"/>
        <v>0</v>
      </c>
      <c r="F182" s="40">
        <f t="shared" si="193"/>
        <v>0</v>
      </c>
      <c r="G182" s="40">
        <f t="shared" si="193"/>
        <v>0</v>
      </c>
      <c r="H182" s="62">
        <f t="shared" si="193"/>
        <v>0</v>
      </c>
      <c r="I182" s="40">
        <f t="shared" si="193"/>
        <v>0</v>
      </c>
      <c r="J182" s="40">
        <f t="shared" si="193"/>
        <v>0</v>
      </c>
      <c r="K182" s="40">
        <f t="shared" si="193"/>
        <v>0</v>
      </c>
      <c r="L182" s="40">
        <f t="shared" si="193"/>
        <v>0</v>
      </c>
      <c r="M182" s="40">
        <f t="shared" si="193"/>
        <v>0</v>
      </c>
      <c r="N182" s="40">
        <f t="shared" si="160"/>
        <v>0</v>
      </c>
      <c r="O182" s="40">
        <f t="shared" si="161"/>
        <v>0</v>
      </c>
      <c r="P182" s="62">
        <f t="shared" si="193"/>
        <v>0</v>
      </c>
      <c r="Q182" s="40">
        <f t="shared" si="193"/>
        <v>0</v>
      </c>
      <c r="R182" s="40">
        <f t="shared" si="162"/>
        <v>0</v>
      </c>
      <c r="S182" s="40">
        <f t="shared" si="163"/>
        <v>0</v>
      </c>
      <c r="T182" s="62">
        <f t="shared" si="193"/>
        <v>0</v>
      </c>
      <c r="U182" s="40">
        <f t="shared" si="193"/>
        <v>0</v>
      </c>
      <c r="V182" s="40">
        <f t="shared" si="164"/>
        <v>0</v>
      </c>
      <c r="W182" s="40">
        <f t="shared" si="165"/>
        <v>0</v>
      </c>
      <c r="X182" s="62">
        <f t="shared" si="193"/>
        <v>0</v>
      </c>
      <c r="Y182" s="40">
        <f t="shared" si="193"/>
        <v>0</v>
      </c>
      <c r="Z182" s="40">
        <f t="shared" si="193"/>
        <v>0</v>
      </c>
      <c r="AA182" s="40">
        <f t="shared" si="193"/>
        <v>0</v>
      </c>
      <c r="AB182" s="40">
        <f t="shared" si="193"/>
        <v>0</v>
      </c>
      <c r="AC182" s="40">
        <f t="shared" si="141"/>
        <v>0</v>
      </c>
      <c r="AD182" s="40">
        <f t="shared" si="142"/>
        <v>0</v>
      </c>
      <c r="AE182" s="40">
        <f t="shared" si="143"/>
        <v>0</v>
      </c>
      <c r="AF182" s="62">
        <f t="shared" si="166"/>
        <v>0</v>
      </c>
      <c r="AG182" s="62">
        <f t="shared" si="167"/>
        <v>0</v>
      </c>
      <c r="AH182" s="62">
        <f t="shared" si="168"/>
        <v>0</v>
      </c>
      <c r="AI182" s="62">
        <f t="shared" si="169"/>
        <v>0</v>
      </c>
      <c r="AJ182" s="62">
        <f t="shared" si="170"/>
        <v>0</v>
      </c>
      <c r="AK182" s="75">
        <f t="shared" si="171"/>
        <v>0</v>
      </c>
      <c r="AL182" s="40">
        <f t="shared" si="193"/>
        <v>0</v>
      </c>
      <c r="AM182" s="40">
        <f t="shared" si="193"/>
        <v>0</v>
      </c>
      <c r="AN182" s="44">
        <f t="shared" si="193"/>
        <v>0</v>
      </c>
      <c r="AO182" s="47"/>
      <c r="AP182" s="3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  <c r="BF182" s="5"/>
      <c r="BG182" s="5"/>
      <c r="BH182" s="5"/>
      <c r="BI182" s="5"/>
      <c r="BJ182" s="5"/>
      <c r="BK182" s="5"/>
      <c r="BL182" s="5"/>
      <c r="BM182" s="5"/>
      <c r="BN182" s="5"/>
      <c r="BO182" s="5"/>
      <c r="BP182" s="5"/>
      <c r="BQ182" s="5"/>
      <c r="BR182" s="5"/>
      <c r="BS182" s="5"/>
      <c r="BT182" s="5"/>
      <c r="BU182" s="5"/>
      <c r="BV182" s="5"/>
      <c r="BW182" s="5"/>
      <c r="BX182" s="5"/>
      <c r="BY182" s="5"/>
      <c r="BZ182" s="5"/>
      <c r="CA182" s="5"/>
      <c r="CB182" s="5"/>
      <c r="CC182" s="5"/>
      <c r="CD182" s="5"/>
      <c r="CE182" s="5"/>
      <c r="CF182" s="5"/>
      <c r="CG182" s="5"/>
      <c r="CH182" s="5"/>
      <c r="CI182" s="5"/>
      <c r="CJ182" s="5"/>
    </row>
    <row r="183" spans="1:88" s="27" customFormat="1" ht="23.25" customHeight="1" x14ac:dyDescent="0.15">
      <c r="A183" s="25">
        <v>4741</v>
      </c>
      <c r="B183" s="21" t="s">
        <v>213</v>
      </c>
      <c r="C183" s="19" t="s">
        <v>52</v>
      </c>
      <c r="D183" s="40"/>
      <c r="E183" s="40"/>
      <c r="F183" s="40"/>
      <c r="G183" s="40"/>
      <c r="H183" s="62"/>
      <c r="I183" s="40"/>
      <c r="J183" s="40"/>
      <c r="K183" s="40"/>
      <c r="L183" s="40"/>
      <c r="M183" s="40"/>
      <c r="N183" s="40">
        <f t="shared" si="160"/>
        <v>0</v>
      </c>
      <c r="O183" s="40">
        <f t="shared" si="161"/>
        <v>0</v>
      </c>
      <c r="P183" s="62"/>
      <c r="Q183" s="40"/>
      <c r="R183" s="40">
        <f t="shared" si="162"/>
        <v>0</v>
      </c>
      <c r="S183" s="40">
        <f t="shared" si="163"/>
        <v>0</v>
      </c>
      <c r="T183" s="62"/>
      <c r="U183" s="40"/>
      <c r="V183" s="40">
        <f t="shared" si="164"/>
        <v>0</v>
      </c>
      <c r="W183" s="40">
        <f t="shared" si="165"/>
        <v>0</v>
      </c>
      <c r="X183" s="62"/>
      <c r="Y183" s="40"/>
      <c r="Z183" s="40"/>
      <c r="AA183" s="40"/>
      <c r="AB183" s="40"/>
      <c r="AC183" s="40">
        <f t="shared" si="141"/>
        <v>0</v>
      </c>
      <c r="AD183" s="40">
        <f t="shared" si="142"/>
        <v>0</v>
      </c>
      <c r="AE183" s="40">
        <f t="shared" si="143"/>
        <v>0</v>
      </c>
      <c r="AF183" s="62">
        <f t="shared" si="166"/>
        <v>0</v>
      </c>
      <c r="AG183" s="62">
        <f t="shared" si="167"/>
        <v>0</v>
      </c>
      <c r="AH183" s="62">
        <f t="shared" si="168"/>
        <v>0</v>
      </c>
      <c r="AI183" s="62">
        <f t="shared" si="169"/>
        <v>0</v>
      </c>
      <c r="AJ183" s="62">
        <f t="shared" si="170"/>
        <v>0</v>
      </c>
      <c r="AK183" s="75">
        <f t="shared" si="171"/>
        <v>0</v>
      </c>
      <c r="AL183" s="40"/>
      <c r="AM183" s="40"/>
      <c r="AN183" s="44"/>
      <c r="AO183" s="47"/>
      <c r="AP183" s="3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  <c r="BF183" s="5"/>
      <c r="BG183" s="5"/>
      <c r="BH183" s="5"/>
      <c r="BI183" s="5"/>
      <c r="BJ183" s="5"/>
      <c r="BK183" s="5"/>
      <c r="BL183" s="5"/>
      <c r="BM183" s="5"/>
      <c r="BN183" s="5"/>
      <c r="BO183" s="5"/>
      <c r="BP183" s="5"/>
      <c r="BQ183" s="5"/>
      <c r="BR183" s="5"/>
      <c r="BS183" s="5"/>
      <c r="BT183" s="5"/>
      <c r="BU183" s="5"/>
      <c r="BV183" s="5"/>
      <c r="BW183" s="5"/>
      <c r="BX183" s="5"/>
      <c r="BY183" s="5"/>
      <c r="BZ183" s="5"/>
      <c r="CA183" s="5"/>
      <c r="CB183" s="5"/>
      <c r="CC183" s="5"/>
      <c r="CD183" s="5"/>
      <c r="CE183" s="5"/>
      <c r="CF183" s="5"/>
      <c r="CG183" s="5"/>
      <c r="CH183" s="5"/>
      <c r="CI183" s="5"/>
      <c r="CJ183" s="5"/>
    </row>
    <row r="184" spans="1:88" s="27" customFormat="1" ht="78" customHeight="1" x14ac:dyDescent="0.15">
      <c r="A184" s="33" t="s">
        <v>214</v>
      </c>
      <c r="B184" s="34" t="s">
        <v>215</v>
      </c>
      <c r="C184" s="19" t="s">
        <v>52</v>
      </c>
      <c r="D184" s="40">
        <f t="shared" ref="D184:AM184" si="194">D185+D186+D187+D188</f>
        <v>0</v>
      </c>
      <c r="E184" s="40">
        <f t="shared" si="194"/>
        <v>0</v>
      </c>
      <c r="F184" s="40">
        <f t="shared" si="194"/>
        <v>0</v>
      </c>
      <c r="G184" s="40">
        <f t="shared" si="194"/>
        <v>0</v>
      </c>
      <c r="H184" s="62">
        <f t="shared" si="194"/>
        <v>0</v>
      </c>
      <c r="I184" s="40">
        <f t="shared" si="194"/>
        <v>0</v>
      </c>
      <c r="J184" s="40">
        <f t="shared" si="194"/>
        <v>0</v>
      </c>
      <c r="K184" s="40">
        <f t="shared" si="194"/>
        <v>0</v>
      </c>
      <c r="L184" s="40">
        <f>L185+L186+L187+L188</f>
        <v>0</v>
      </c>
      <c r="M184" s="40">
        <f t="shared" si="194"/>
        <v>0</v>
      </c>
      <c r="N184" s="40">
        <f t="shared" si="160"/>
        <v>0</v>
      </c>
      <c r="O184" s="40">
        <f t="shared" si="161"/>
        <v>0</v>
      </c>
      <c r="P184" s="62">
        <f t="shared" ref="P184" si="195">P185+P186+P187+P188</f>
        <v>0</v>
      </c>
      <c r="Q184" s="40">
        <f t="shared" si="194"/>
        <v>0</v>
      </c>
      <c r="R184" s="40">
        <f t="shared" si="162"/>
        <v>0</v>
      </c>
      <c r="S184" s="40">
        <f t="shared" si="163"/>
        <v>0</v>
      </c>
      <c r="T184" s="62">
        <f t="shared" ref="T184" si="196">T185+T186+T187+T188</f>
        <v>0</v>
      </c>
      <c r="U184" s="40">
        <f t="shared" si="194"/>
        <v>0</v>
      </c>
      <c r="V184" s="40">
        <f t="shared" si="164"/>
        <v>0</v>
      </c>
      <c r="W184" s="40">
        <f t="shared" si="165"/>
        <v>0</v>
      </c>
      <c r="X184" s="62">
        <f t="shared" ref="X184" si="197">X185+X186+X187+X188</f>
        <v>0</v>
      </c>
      <c r="Y184" s="40">
        <f t="shared" si="194"/>
        <v>0</v>
      </c>
      <c r="Z184" s="40">
        <f t="shared" si="194"/>
        <v>0</v>
      </c>
      <c r="AA184" s="40">
        <f t="shared" si="194"/>
        <v>0</v>
      </c>
      <c r="AB184" s="40">
        <f t="shared" si="194"/>
        <v>0</v>
      </c>
      <c r="AC184" s="40">
        <f t="shared" si="141"/>
        <v>0</v>
      </c>
      <c r="AD184" s="40">
        <f t="shared" si="142"/>
        <v>0</v>
      </c>
      <c r="AE184" s="40">
        <f t="shared" si="143"/>
        <v>0</v>
      </c>
      <c r="AF184" s="62">
        <f t="shared" si="166"/>
        <v>0</v>
      </c>
      <c r="AG184" s="62">
        <f t="shared" si="167"/>
        <v>0</v>
      </c>
      <c r="AH184" s="62">
        <f t="shared" si="168"/>
        <v>0</v>
      </c>
      <c r="AI184" s="62">
        <f t="shared" si="169"/>
        <v>0</v>
      </c>
      <c r="AJ184" s="62">
        <f t="shared" si="170"/>
        <v>0</v>
      </c>
      <c r="AK184" s="75">
        <f t="shared" si="171"/>
        <v>0</v>
      </c>
      <c r="AL184" s="40">
        <f t="shared" si="194"/>
        <v>0</v>
      </c>
      <c r="AM184" s="40">
        <f t="shared" si="194"/>
        <v>0</v>
      </c>
      <c r="AN184" s="44">
        <f>AN185+AN186+AN187+AN188</f>
        <v>0</v>
      </c>
      <c r="AO184" s="47"/>
      <c r="AP184" s="3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  <c r="BF184" s="5"/>
      <c r="BG184" s="5"/>
      <c r="BH184" s="5"/>
      <c r="BI184" s="5"/>
      <c r="BJ184" s="5"/>
      <c r="BK184" s="5"/>
      <c r="BL184" s="5"/>
      <c r="BM184" s="5"/>
      <c r="BN184" s="5"/>
      <c r="BO184" s="5"/>
      <c r="BP184" s="5"/>
      <c r="BQ184" s="5"/>
      <c r="BR184" s="5"/>
      <c r="BS184" s="5"/>
      <c r="BT184" s="5"/>
      <c r="BU184" s="5"/>
      <c r="BV184" s="5"/>
      <c r="BW184" s="5"/>
      <c r="BX184" s="5"/>
      <c r="BY184" s="5"/>
      <c r="BZ184" s="5"/>
      <c r="CA184" s="5"/>
      <c r="CB184" s="5"/>
      <c r="CC184" s="5"/>
      <c r="CD184" s="5"/>
      <c r="CE184" s="5"/>
      <c r="CF184" s="5"/>
      <c r="CG184" s="5"/>
      <c r="CH184" s="5"/>
      <c r="CI184" s="5"/>
      <c r="CJ184" s="5"/>
    </row>
    <row r="185" spans="1:88" s="27" customFormat="1" ht="24.75" customHeight="1" x14ac:dyDescent="0.15">
      <c r="A185" s="33" t="s">
        <v>216</v>
      </c>
      <c r="B185" s="34" t="s">
        <v>217</v>
      </c>
      <c r="C185" s="19" t="s">
        <v>52</v>
      </c>
      <c r="D185" s="40"/>
      <c r="E185" s="40"/>
      <c r="F185" s="40"/>
      <c r="G185" s="40"/>
      <c r="H185" s="62"/>
      <c r="I185" s="40"/>
      <c r="J185" s="40"/>
      <c r="K185" s="40"/>
      <c r="L185" s="40"/>
      <c r="M185" s="40"/>
      <c r="N185" s="40">
        <f t="shared" si="160"/>
        <v>0</v>
      </c>
      <c r="O185" s="40">
        <f t="shared" si="161"/>
        <v>0</v>
      </c>
      <c r="P185" s="62"/>
      <c r="Q185" s="40"/>
      <c r="R185" s="40">
        <f t="shared" si="162"/>
        <v>0</v>
      </c>
      <c r="S185" s="40">
        <f t="shared" si="163"/>
        <v>0</v>
      </c>
      <c r="T185" s="62"/>
      <c r="U185" s="40"/>
      <c r="V185" s="40">
        <f t="shared" si="164"/>
        <v>0</v>
      </c>
      <c r="W185" s="40">
        <f t="shared" si="165"/>
        <v>0</v>
      </c>
      <c r="X185" s="62"/>
      <c r="Y185" s="40"/>
      <c r="Z185" s="40"/>
      <c r="AA185" s="40"/>
      <c r="AB185" s="40"/>
      <c r="AC185" s="40">
        <f t="shared" si="141"/>
        <v>0</v>
      </c>
      <c r="AD185" s="40">
        <f t="shared" si="142"/>
        <v>0</v>
      </c>
      <c r="AE185" s="40">
        <f t="shared" si="143"/>
        <v>0</v>
      </c>
      <c r="AF185" s="62">
        <f t="shared" si="166"/>
        <v>0</v>
      </c>
      <c r="AG185" s="62">
        <f t="shared" si="167"/>
        <v>0</v>
      </c>
      <c r="AH185" s="62">
        <f t="shared" si="168"/>
        <v>0</v>
      </c>
      <c r="AI185" s="62">
        <f t="shared" si="169"/>
        <v>0</v>
      </c>
      <c r="AJ185" s="62">
        <f t="shared" si="170"/>
        <v>0</v>
      </c>
      <c r="AK185" s="75">
        <f t="shared" si="171"/>
        <v>0</v>
      </c>
      <c r="AL185" s="40"/>
      <c r="AM185" s="40"/>
      <c r="AN185" s="44"/>
      <c r="AO185" s="47"/>
      <c r="AP185" s="3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  <c r="BF185" s="5"/>
      <c r="BG185" s="5"/>
      <c r="BH185" s="5"/>
      <c r="BI185" s="5"/>
      <c r="BJ185" s="5"/>
      <c r="BK185" s="5"/>
      <c r="BL185" s="5"/>
      <c r="BM185" s="5"/>
      <c r="BN185" s="5"/>
      <c r="BO185" s="5"/>
      <c r="BP185" s="5"/>
      <c r="BQ185" s="5"/>
      <c r="BR185" s="5"/>
      <c r="BS185" s="5"/>
      <c r="BT185" s="5"/>
      <c r="BU185" s="5"/>
      <c r="BV185" s="5"/>
      <c r="BW185" s="5"/>
      <c r="BX185" s="5"/>
      <c r="BY185" s="5"/>
      <c r="BZ185" s="5"/>
      <c r="CA185" s="5"/>
      <c r="CB185" s="5"/>
      <c r="CC185" s="5"/>
      <c r="CD185" s="5"/>
      <c r="CE185" s="5"/>
      <c r="CF185" s="5"/>
      <c r="CG185" s="5"/>
      <c r="CH185" s="5"/>
      <c r="CI185" s="5"/>
      <c r="CJ185" s="5"/>
    </row>
    <row r="186" spans="1:88" s="27" customFormat="1" ht="27.75" customHeight="1" x14ac:dyDescent="0.15">
      <c r="A186" s="33" t="s">
        <v>218</v>
      </c>
      <c r="B186" s="34" t="s">
        <v>219</v>
      </c>
      <c r="C186" s="19" t="s">
        <v>52</v>
      </c>
      <c r="D186" s="40"/>
      <c r="E186" s="40"/>
      <c r="F186" s="40"/>
      <c r="G186" s="40"/>
      <c r="H186" s="62"/>
      <c r="I186" s="40"/>
      <c r="J186" s="40"/>
      <c r="K186" s="40"/>
      <c r="L186" s="40"/>
      <c r="M186" s="40"/>
      <c r="N186" s="40">
        <f t="shared" si="160"/>
        <v>0</v>
      </c>
      <c r="O186" s="40">
        <f t="shared" si="161"/>
        <v>0</v>
      </c>
      <c r="P186" s="62"/>
      <c r="Q186" s="40"/>
      <c r="R186" s="40">
        <f t="shared" si="162"/>
        <v>0</v>
      </c>
      <c r="S186" s="40">
        <f t="shared" si="163"/>
        <v>0</v>
      </c>
      <c r="T186" s="62"/>
      <c r="U186" s="40"/>
      <c r="V186" s="40">
        <f t="shared" si="164"/>
        <v>0</v>
      </c>
      <c r="W186" s="40">
        <f t="shared" si="165"/>
        <v>0</v>
      </c>
      <c r="X186" s="62"/>
      <c r="Y186" s="40"/>
      <c r="Z186" s="40"/>
      <c r="AA186" s="40"/>
      <c r="AB186" s="40"/>
      <c r="AC186" s="40">
        <f t="shared" si="141"/>
        <v>0</v>
      </c>
      <c r="AD186" s="40">
        <f t="shared" si="142"/>
        <v>0</v>
      </c>
      <c r="AE186" s="40">
        <f t="shared" si="143"/>
        <v>0</v>
      </c>
      <c r="AF186" s="62">
        <f t="shared" si="166"/>
        <v>0</v>
      </c>
      <c r="AG186" s="62">
        <f t="shared" si="167"/>
        <v>0</v>
      </c>
      <c r="AH186" s="62">
        <f t="shared" si="168"/>
        <v>0</v>
      </c>
      <c r="AI186" s="62">
        <f t="shared" si="169"/>
        <v>0</v>
      </c>
      <c r="AJ186" s="62">
        <f t="shared" si="170"/>
        <v>0</v>
      </c>
      <c r="AK186" s="75">
        <f t="shared" si="171"/>
        <v>0</v>
      </c>
      <c r="AL186" s="40"/>
      <c r="AM186" s="40"/>
      <c r="AN186" s="44"/>
      <c r="AO186" s="47"/>
      <c r="AP186" s="3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  <c r="BF186" s="5"/>
      <c r="BG186" s="5"/>
      <c r="BH186" s="5"/>
      <c r="BI186" s="5"/>
      <c r="BJ186" s="5"/>
      <c r="BK186" s="5"/>
      <c r="BL186" s="5"/>
      <c r="BM186" s="5"/>
      <c r="BN186" s="5"/>
      <c r="BO186" s="5"/>
      <c r="BP186" s="5"/>
      <c r="BQ186" s="5"/>
      <c r="BR186" s="5"/>
      <c r="BS186" s="5"/>
      <c r="BT186" s="5"/>
      <c r="BU186" s="5"/>
      <c r="BV186" s="5"/>
      <c r="BW186" s="5"/>
      <c r="BX186" s="5"/>
      <c r="BY186" s="5"/>
      <c r="BZ186" s="5"/>
      <c r="CA186" s="5"/>
      <c r="CB186" s="5"/>
      <c r="CC186" s="5"/>
      <c r="CD186" s="5"/>
      <c r="CE186" s="5"/>
      <c r="CF186" s="5"/>
      <c r="CG186" s="5"/>
      <c r="CH186" s="5"/>
      <c r="CI186" s="5"/>
      <c r="CJ186" s="5"/>
    </row>
    <row r="187" spans="1:88" s="27" customFormat="1" ht="24.75" customHeight="1" x14ac:dyDescent="0.15">
      <c r="A187" s="33" t="s">
        <v>220</v>
      </c>
      <c r="B187" s="34" t="s">
        <v>221</v>
      </c>
      <c r="C187" s="19" t="s">
        <v>52</v>
      </c>
      <c r="D187" s="40"/>
      <c r="E187" s="40"/>
      <c r="F187" s="40"/>
      <c r="G187" s="40"/>
      <c r="H187" s="62"/>
      <c r="I187" s="40"/>
      <c r="J187" s="40"/>
      <c r="K187" s="40"/>
      <c r="L187" s="40"/>
      <c r="M187" s="40"/>
      <c r="N187" s="40">
        <f t="shared" si="160"/>
        <v>0</v>
      </c>
      <c r="O187" s="40">
        <f t="shared" si="161"/>
        <v>0</v>
      </c>
      <c r="P187" s="62"/>
      <c r="Q187" s="40"/>
      <c r="R187" s="40">
        <f t="shared" si="162"/>
        <v>0</v>
      </c>
      <c r="S187" s="40">
        <f t="shared" si="163"/>
        <v>0</v>
      </c>
      <c r="T187" s="62"/>
      <c r="U187" s="40"/>
      <c r="V187" s="40">
        <f t="shared" si="164"/>
        <v>0</v>
      </c>
      <c r="W187" s="40">
        <f t="shared" si="165"/>
        <v>0</v>
      </c>
      <c r="X187" s="62"/>
      <c r="Y187" s="40"/>
      <c r="Z187" s="40"/>
      <c r="AA187" s="40"/>
      <c r="AB187" s="40"/>
      <c r="AC187" s="40">
        <f t="shared" si="141"/>
        <v>0</v>
      </c>
      <c r="AD187" s="40">
        <f t="shared" si="142"/>
        <v>0</v>
      </c>
      <c r="AE187" s="40">
        <f t="shared" si="143"/>
        <v>0</v>
      </c>
      <c r="AF187" s="62">
        <f t="shared" si="166"/>
        <v>0</v>
      </c>
      <c r="AG187" s="62">
        <f t="shared" si="167"/>
        <v>0</v>
      </c>
      <c r="AH187" s="62">
        <f t="shared" si="168"/>
        <v>0</v>
      </c>
      <c r="AI187" s="62">
        <f t="shared" si="169"/>
        <v>0</v>
      </c>
      <c r="AJ187" s="62">
        <f t="shared" si="170"/>
        <v>0</v>
      </c>
      <c r="AK187" s="75">
        <f t="shared" si="171"/>
        <v>0</v>
      </c>
      <c r="AL187" s="40"/>
      <c r="AM187" s="40"/>
      <c r="AN187" s="44"/>
      <c r="AO187" s="47"/>
      <c r="AP187" s="3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  <c r="BF187" s="5"/>
      <c r="BG187" s="5"/>
      <c r="BH187" s="5"/>
      <c r="BI187" s="5"/>
      <c r="BJ187" s="5"/>
      <c r="BK187" s="5"/>
      <c r="BL187" s="5"/>
      <c r="BM187" s="5"/>
      <c r="BN187" s="5"/>
      <c r="BO187" s="5"/>
      <c r="BP187" s="5"/>
      <c r="BQ187" s="5"/>
      <c r="BR187" s="5"/>
      <c r="BS187" s="5"/>
      <c r="BT187" s="5"/>
      <c r="BU187" s="5"/>
      <c r="BV187" s="5"/>
      <c r="BW187" s="5"/>
      <c r="BX187" s="5"/>
      <c r="BY187" s="5"/>
      <c r="BZ187" s="5"/>
      <c r="CA187" s="5"/>
      <c r="CB187" s="5"/>
      <c r="CC187" s="5"/>
      <c r="CD187" s="5"/>
      <c r="CE187" s="5"/>
      <c r="CF187" s="5"/>
      <c r="CG187" s="5"/>
      <c r="CH187" s="5"/>
      <c r="CI187" s="5"/>
      <c r="CJ187" s="5"/>
    </row>
    <row r="188" spans="1:88" s="27" customFormat="1" ht="21.75" customHeight="1" x14ac:dyDescent="0.15">
      <c r="A188" s="33" t="s">
        <v>222</v>
      </c>
      <c r="B188" s="34" t="s">
        <v>223</v>
      </c>
      <c r="C188" s="22" t="s">
        <v>52</v>
      </c>
      <c r="D188" s="40"/>
      <c r="E188" s="40"/>
      <c r="F188" s="40"/>
      <c r="G188" s="40"/>
      <c r="H188" s="62"/>
      <c r="I188" s="40"/>
      <c r="J188" s="40"/>
      <c r="K188" s="40"/>
      <c r="L188" s="40"/>
      <c r="M188" s="40"/>
      <c r="N188" s="40">
        <f t="shared" si="160"/>
        <v>0</v>
      </c>
      <c r="O188" s="40">
        <f t="shared" si="161"/>
        <v>0</v>
      </c>
      <c r="P188" s="62"/>
      <c r="Q188" s="40"/>
      <c r="R188" s="40">
        <f t="shared" si="162"/>
        <v>0</v>
      </c>
      <c r="S188" s="40">
        <f t="shared" si="163"/>
        <v>0</v>
      </c>
      <c r="T188" s="62"/>
      <c r="U188" s="40"/>
      <c r="V188" s="40">
        <f t="shared" si="164"/>
        <v>0</v>
      </c>
      <c r="W188" s="40">
        <f t="shared" si="165"/>
        <v>0</v>
      </c>
      <c r="X188" s="62"/>
      <c r="Y188" s="40"/>
      <c r="Z188" s="40"/>
      <c r="AA188" s="40"/>
      <c r="AB188" s="40"/>
      <c r="AC188" s="40">
        <f t="shared" si="141"/>
        <v>0</v>
      </c>
      <c r="AD188" s="40">
        <f t="shared" si="142"/>
        <v>0</v>
      </c>
      <c r="AE188" s="40">
        <f t="shared" si="143"/>
        <v>0</v>
      </c>
      <c r="AF188" s="62">
        <f t="shared" si="166"/>
        <v>0</v>
      </c>
      <c r="AG188" s="62">
        <f t="shared" si="167"/>
        <v>0</v>
      </c>
      <c r="AH188" s="62">
        <f t="shared" si="168"/>
        <v>0</v>
      </c>
      <c r="AI188" s="62">
        <f t="shared" si="169"/>
        <v>0</v>
      </c>
      <c r="AJ188" s="62">
        <f t="shared" si="170"/>
        <v>0</v>
      </c>
      <c r="AK188" s="75">
        <f t="shared" si="171"/>
        <v>0</v>
      </c>
      <c r="AL188" s="40"/>
      <c r="AM188" s="40"/>
      <c r="AN188" s="44"/>
      <c r="AO188" s="47"/>
      <c r="AP188" s="3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  <c r="BF188" s="5"/>
      <c r="BG188" s="5"/>
      <c r="BH188" s="5"/>
      <c r="BI188" s="5"/>
      <c r="BJ188" s="5"/>
      <c r="BK188" s="5"/>
      <c r="BL188" s="5"/>
      <c r="BM188" s="5"/>
      <c r="BN188" s="5"/>
      <c r="BO188" s="5"/>
      <c r="BP188" s="5"/>
      <c r="BQ188" s="5"/>
      <c r="BR188" s="5"/>
      <c r="BS188" s="5"/>
      <c r="BT188" s="5"/>
      <c r="BU188" s="5"/>
      <c r="BV188" s="5"/>
      <c r="BW188" s="5"/>
      <c r="BX188" s="5"/>
      <c r="BY188" s="5"/>
      <c r="BZ188" s="5"/>
      <c r="CA188" s="5"/>
      <c r="CB188" s="5"/>
      <c r="CC188" s="5"/>
      <c r="CD188" s="5"/>
      <c r="CE188" s="5"/>
      <c r="CF188" s="5"/>
      <c r="CG188" s="5"/>
      <c r="CH188" s="5"/>
      <c r="CI188" s="5"/>
      <c r="CJ188" s="5"/>
    </row>
    <row r="189" spans="1:88" s="27" customFormat="1" x14ac:dyDescent="0.15">
      <c r="A189" s="25">
        <v>0</v>
      </c>
      <c r="B189" s="21" t="s">
        <v>224</v>
      </c>
      <c r="C189" s="22" t="s">
        <v>52</v>
      </c>
      <c r="D189" s="40">
        <f t="shared" ref="D189:AM189" si="198">+D190+D193+D198+D200+D203+D205+D207</f>
        <v>0</v>
      </c>
      <c r="E189" s="40">
        <f t="shared" si="198"/>
        <v>0</v>
      </c>
      <c r="F189" s="40">
        <f t="shared" si="198"/>
        <v>0</v>
      </c>
      <c r="G189" s="40">
        <f t="shared" si="198"/>
        <v>0</v>
      </c>
      <c r="H189" s="62">
        <f t="shared" si="198"/>
        <v>100</v>
      </c>
      <c r="I189" s="40">
        <f t="shared" si="198"/>
        <v>0</v>
      </c>
      <c r="J189" s="40">
        <f t="shared" si="198"/>
        <v>0</v>
      </c>
      <c r="K189" s="40">
        <f t="shared" si="198"/>
        <v>0</v>
      </c>
      <c r="L189" s="40">
        <f>+L190+L193+L198+L200+L203+L205+L207</f>
        <v>0</v>
      </c>
      <c r="M189" s="40">
        <f t="shared" si="198"/>
        <v>0</v>
      </c>
      <c r="N189" s="40">
        <f t="shared" si="160"/>
        <v>500</v>
      </c>
      <c r="O189" s="40">
        <f t="shared" si="161"/>
        <v>500</v>
      </c>
      <c r="P189" s="62">
        <f t="shared" ref="P189" si="199">+P190+P193+P198+P200+P203+P205+P207</f>
        <v>1000</v>
      </c>
      <c r="Q189" s="40">
        <f t="shared" si="198"/>
        <v>0</v>
      </c>
      <c r="R189" s="40">
        <f t="shared" si="162"/>
        <v>500</v>
      </c>
      <c r="S189" s="40">
        <f t="shared" si="163"/>
        <v>500</v>
      </c>
      <c r="T189" s="62">
        <f t="shared" ref="T189" si="200">+T190+T193+T198+T200+T203+T205+T207</f>
        <v>1000</v>
      </c>
      <c r="U189" s="40">
        <f t="shared" si="198"/>
        <v>0</v>
      </c>
      <c r="V189" s="40">
        <f t="shared" si="164"/>
        <v>500</v>
      </c>
      <c r="W189" s="40">
        <f t="shared" si="165"/>
        <v>500</v>
      </c>
      <c r="X189" s="62">
        <f t="shared" ref="X189" si="201">+X190+X193+X198+X200+X203+X205+X207</f>
        <v>1000</v>
      </c>
      <c r="Y189" s="40">
        <f t="shared" si="198"/>
        <v>0</v>
      </c>
      <c r="Z189" s="40">
        <f t="shared" si="198"/>
        <v>0</v>
      </c>
      <c r="AA189" s="40">
        <f t="shared" si="198"/>
        <v>0</v>
      </c>
      <c r="AB189" s="40">
        <f t="shared" si="198"/>
        <v>0</v>
      </c>
      <c r="AC189" s="40">
        <f t="shared" si="141"/>
        <v>500</v>
      </c>
      <c r="AD189" s="40">
        <f t="shared" si="142"/>
        <v>500</v>
      </c>
      <c r="AE189" s="40">
        <f t="shared" si="143"/>
        <v>1000</v>
      </c>
      <c r="AF189" s="62">
        <f t="shared" si="166"/>
        <v>250</v>
      </c>
      <c r="AG189" s="62">
        <f t="shared" si="167"/>
        <v>250</v>
      </c>
      <c r="AH189" s="62">
        <f t="shared" si="168"/>
        <v>500</v>
      </c>
      <c r="AI189" s="62">
        <f t="shared" si="169"/>
        <v>750</v>
      </c>
      <c r="AJ189" s="62">
        <f t="shared" si="170"/>
        <v>250</v>
      </c>
      <c r="AK189" s="75">
        <f t="shared" si="171"/>
        <v>1000</v>
      </c>
      <c r="AL189" s="40">
        <f t="shared" si="198"/>
        <v>0</v>
      </c>
      <c r="AM189" s="40">
        <f t="shared" si="198"/>
        <v>0</v>
      </c>
      <c r="AN189" s="44">
        <f>+AN190+AN193+AN198+AN200+AN203+AN205+AN207</f>
        <v>0</v>
      </c>
      <c r="AO189" s="47"/>
      <c r="AP189" s="3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  <c r="BF189" s="5"/>
      <c r="BG189" s="5"/>
      <c r="BH189" s="5"/>
      <c r="BI189" s="5"/>
      <c r="BJ189" s="5"/>
      <c r="BK189" s="5"/>
      <c r="BL189" s="5"/>
      <c r="BM189" s="5"/>
      <c r="BN189" s="5"/>
      <c r="BO189" s="5"/>
      <c r="BP189" s="5"/>
      <c r="BQ189" s="5"/>
      <c r="BR189" s="5"/>
      <c r="BS189" s="5"/>
      <c r="BT189" s="5"/>
      <c r="BU189" s="5"/>
      <c r="BV189" s="5"/>
      <c r="BW189" s="5"/>
      <c r="BX189" s="5"/>
      <c r="BY189" s="5"/>
      <c r="BZ189" s="5"/>
      <c r="CA189" s="5"/>
      <c r="CB189" s="5"/>
      <c r="CC189" s="5"/>
      <c r="CD189" s="5"/>
      <c r="CE189" s="5"/>
      <c r="CF189" s="5"/>
      <c r="CG189" s="5"/>
      <c r="CH189" s="5"/>
      <c r="CI189" s="5"/>
      <c r="CJ189" s="5"/>
    </row>
    <row r="190" spans="1:88" s="27" customFormat="1" ht="38.25" customHeight="1" x14ac:dyDescent="0.15">
      <c r="A190" s="25">
        <v>0</v>
      </c>
      <c r="B190" s="21" t="s">
        <v>225</v>
      </c>
      <c r="C190" s="22" t="s">
        <v>52</v>
      </c>
      <c r="D190" s="40">
        <f t="shared" ref="D190:AM190" si="202">+D191+D192</f>
        <v>0</v>
      </c>
      <c r="E190" s="40">
        <f t="shared" si="202"/>
        <v>0</v>
      </c>
      <c r="F190" s="40">
        <f t="shared" si="202"/>
        <v>0</v>
      </c>
      <c r="G190" s="40">
        <f t="shared" si="202"/>
        <v>0</v>
      </c>
      <c r="H190" s="62">
        <f t="shared" si="202"/>
        <v>0</v>
      </c>
      <c r="I190" s="40">
        <f t="shared" si="202"/>
        <v>0</v>
      </c>
      <c r="J190" s="40">
        <f t="shared" si="202"/>
        <v>0</v>
      </c>
      <c r="K190" s="40">
        <f t="shared" si="202"/>
        <v>0</v>
      </c>
      <c r="L190" s="40">
        <f>+L191+L192</f>
        <v>0</v>
      </c>
      <c r="M190" s="40">
        <f t="shared" si="202"/>
        <v>0</v>
      </c>
      <c r="N190" s="40">
        <f t="shared" si="160"/>
        <v>0</v>
      </c>
      <c r="O190" s="40">
        <f t="shared" si="161"/>
        <v>0</v>
      </c>
      <c r="P190" s="62">
        <f t="shared" ref="P190" si="203">+P191+P192</f>
        <v>0</v>
      </c>
      <c r="Q190" s="40">
        <f t="shared" si="202"/>
        <v>0</v>
      </c>
      <c r="R190" s="40">
        <f t="shared" si="162"/>
        <v>0</v>
      </c>
      <c r="S190" s="40">
        <f t="shared" si="163"/>
        <v>0</v>
      </c>
      <c r="T190" s="62">
        <f t="shared" ref="T190" si="204">+T191+T192</f>
        <v>0</v>
      </c>
      <c r="U190" s="40">
        <f t="shared" si="202"/>
        <v>0</v>
      </c>
      <c r="V190" s="40">
        <f t="shared" si="164"/>
        <v>0</v>
      </c>
      <c r="W190" s="40">
        <f t="shared" si="165"/>
        <v>0</v>
      </c>
      <c r="X190" s="62">
        <f t="shared" ref="X190" si="205">+X191+X192</f>
        <v>0</v>
      </c>
      <c r="Y190" s="40">
        <f t="shared" si="202"/>
        <v>0</v>
      </c>
      <c r="Z190" s="40">
        <f t="shared" si="202"/>
        <v>0</v>
      </c>
      <c r="AA190" s="40">
        <f t="shared" si="202"/>
        <v>0</v>
      </c>
      <c r="AB190" s="40">
        <f t="shared" si="202"/>
        <v>0</v>
      </c>
      <c r="AC190" s="40">
        <f t="shared" si="141"/>
        <v>0</v>
      </c>
      <c r="AD190" s="40">
        <f t="shared" si="142"/>
        <v>0</v>
      </c>
      <c r="AE190" s="40">
        <f t="shared" si="143"/>
        <v>0</v>
      </c>
      <c r="AF190" s="62">
        <f t="shared" si="166"/>
        <v>0</v>
      </c>
      <c r="AG190" s="62">
        <f t="shared" si="167"/>
        <v>0</v>
      </c>
      <c r="AH190" s="62">
        <f t="shared" si="168"/>
        <v>0</v>
      </c>
      <c r="AI190" s="62">
        <f t="shared" si="169"/>
        <v>0</v>
      </c>
      <c r="AJ190" s="62">
        <f t="shared" si="170"/>
        <v>0</v>
      </c>
      <c r="AK190" s="75">
        <f t="shared" si="171"/>
        <v>0</v>
      </c>
      <c r="AL190" s="40">
        <f t="shared" si="202"/>
        <v>0</v>
      </c>
      <c r="AM190" s="40">
        <f t="shared" si="202"/>
        <v>0</v>
      </c>
      <c r="AN190" s="44">
        <f>+AN191+AN192</f>
        <v>0</v>
      </c>
      <c r="AO190" s="47"/>
      <c r="AP190" s="3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  <c r="BF190" s="5"/>
      <c r="BG190" s="5"/>
      <c r="BH190" s="5"/>
      <c r="BI190" s="5"/>
      <c r="BJ190" s="5"/>
      <c r="BK190" s="5"/>
      <c r="BL190" s="5"/>
      <c r="BM190" s="5"/>
      <c r="BN190" s="5"/>
      <c r="BO190" s="5"/>
      <c r="BP190" s="5"/>
      <c r="BQ190" s="5"/>
      <c r="BR190" s="5"/>
      <c r="BS190" s="5"/>
      <c r="BT190" s="5"/>
      <c r="BU190" s="5"/>
      <c r="BV190" s="5"/>
      <c r="BW190" s="5"/>
      <c r="BX190" s="5"/>
      <c r="BY190" s="5"/>
      <c r="BZ190" s="5"/>
      <c r="CA190" s="5"/>
      <c r="CB190" s="5"/>
      <c r="CC190" s="5"/>
      <c r="CD190" s="5"/>
      <c r="CE190" s="5"/>
      <c r="CF190" s="5"/>
      <c r="CG190" s="5"/>
      <c r="CH190" s="5"/>
      <c r="CI190" s="5"/>
      <c r="CJ190" s="5"/>
    </row>
    <row r="191" spans="1:88" s="27" customFormat="1" ht="51" customHeight="1" x14ac:dyDescent="0.15">
      <c r="A191" s="25">
        <v>4811</v>
      </c>
      <c r="B191" s="21" t="s">
        <v>226</v>
      </c>
      <c r="C191" s="22" t="s">
        <v>52</v>
      </c>
      <c r="D191" s="40"/>
      <c r="E191" s="40"/>
      <c r="F191" s="40"/>
      <c r="G191" s="40"/>
      <c r="H191" s="62"/>
      <c r="I191" s="40"/>
      <c r="J191" s="40"/>
      <c r="K191" s="40"/>
      <c r="L191" s="40"/>
      <c r="M191" s="40"/>
      <c r="N191" s="40">
        <f t="shared" si="160"/>
        <v>0</v>
      </c>
      <c r="O191" s="40">
        <f t="shared" si="161"/>
        <v>0</v>
      </c>
      <c r="P191" s="62"/>
      <c r="Q191" s="40"/>
      <c r="R191" s="40">
        <f t="shared" si="162"/>
        <v>0</v>
      </c>
      <c r="S191" s="40">
        <f t="shared" si="163"/>
        <v>0</v>
      </c>
      <c r="T191" s="62"/>
      <c r="U191" s="40"/>
      <c r="V191" s="40">
        <f t="shared" si="164"/>
        <v>0</v>
      </c>
      <c r="W191" s="40">
        <f t="shared" si="165"/>
        <v>0</v>
      </c>
      <c r="X191" s="62"/>
      <c r="Y191" s="40"/>
      <c r="Z191" s="40"/>
      <c r="AA191" s="40"/>
      <c r="AB191" s="40"/>
      <c r="AC191" s="40">
        <f t="shared" si="141"/>
        <v>0</v>
      </c>
      <c r="AD191" s="40">
        <f t="shared" si="142"/>
        <v>0</v>
      </c>
      <c r="AE191" s="40">
        <f t="shared" si="143"/>
        <v>0</v>
      </c>
      <c r="AF191" s="62">
        <f t="shared" si="166"/>
        <v>0</v>
      </c>
      <c r="AG191" s="62">
        <f t="shared" si="167"/>
        <v>0</v>
      </c>
      <c r="AH191" s="62">
        <f t="shared" si="168"/>
        <v>0</v>
      </c>
      <c r="AI191" s="62">
        <f t="shared" si="169"/>
        <v>0</v>
      </c>
      <c r="AJ191" s="62">
        <f t="shared" si="170"/>
        <v>0</v>
      </c>
      <c r="AK191" s="75">
        <f t="shared" si="171"/>
        <v>0</v>
      </c>
      <c r="AL191" s="40"/>
      <c r="AM191" s="40"/>
      <c r="AN191" s="44"/>
      <c r="AO191" s="47"/>
      <c r="AP191" s="3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  <c r="BF191" s="5"/>
      <c r="BG191" s="5"/>
      <c r="BH191" s="5"/>
      <c r="BI191" s="5"/>
      <c r="BJ191" s="5"/>
      <c r="BK191" s="5"/>
      <c r="BL191" s="5"/>
      <c r="BM191" s="5"/>
      <c r="BN191" s="5"/>
      <c r="BO191" s="5"/>
      <c r="BP191" s="5"/>
      <c r="BQ191" s="5"/>
      <c r="BR191" s="5"/>
      <c r="BS191" s="5"/>
      <c r="BT191" s="5"/>
      <c r="BU191" s="5"/>
      <c r="BV191" s="5"/>
      <c r="BW191" s="5"/>
      <c r="BX191" s="5"/>
      <c r="BY191" s="5"/>
      <c r="BZ191" s="5"/>
      <c r="CA191" s="5"/>
      <c r="CB191" s="5"/>
      <c r="CC191" s="5"/>
      <c r="CD191" s="5"/>
      <c r="CE191" s="5"/>
      <c r="CF191" s="5"/>
      <c r="CG191" s="5"/>
      <c r="CH191" s="5"/>
      <c r="CI191" s="5"/>
      <c r="CJ191" s="5"/>
    </row>
    <row r="192" spans="1:88" s="27" customFormat="1" ht="32.25" customHeight="1" x14ac:dyDescent="0.15">
      <c r="A192" s="25">
        <v>4819</v>
      </c>
      <c r="B192" s="11" t="s">
        <v>227</v>
      </c>
      <c r="C192" s="19" t="s">
        <v>52</v>
      </c>
      <c r="D192" s="40"/>
      <c r="E192" s="40"/>
      <c r="F192" s="40"/>
      <c r="G192" s="40"/>
      <c r="H192" s="62"/>
      <c r="I192" s="40"/>
      <c r="J192" s="40"/>
      <c r="K192" s="40"/>
      <c r="L192" s="40"/>
      <c r="M192" s="40"/>
      <c r="N192" s="40">
        <f t="shared" si="160"/>
        <v>0</v>
      </c>
      <c r="O192" s="40">
        <f t="shared" si="161"/>
        <v>0</v>
      </c>
      <c r="P192" s="62"/>
      <c r="Q192" s="40"/>
      <c r="R192" s="40">
        <f t="shared" si="162"/>
        <v>0</v>
      </c>
      <c r="S192" s="40">
        <f t="shared" si="163"/>
        <v>0</v>
      </c>
      <c r="T192" s="62"/>
      <c r="U192" s="40"/>
      <c r="V192" s="40">
        <f t="shared" si="164"/>
        <v>0</v>
      </c>
      <c r="W192" s="40">
        <f t="shared" si="165"/>
        <v>0</v>
      </c>
      <c r="X192" s="62"/>
      <c r="Y192" s="40"/>
      <c r="Z192" s="40"/>
      <c r="AA192" s="40"/>
      <c r="AB192" s="40"/>
      <c r="AC192" s="40">
        <f t="shared" si="141"/>
        <v>0</v>
      </c>
      <c r="AD192" s="40">
        <f t="shared" si="142"/>
        <v>0</v>
      </c>
      <c r="AE192" s="40">
        <f t="shared" si="143"/>
        <v>0</v>
      </c>
      <c r="AF192" s="62">
        <f t="shared" si="166"/>
        <v>0</v>
      </c>
      <c r="AG192" s="62">
        <f t="shared" si="167"/>
        <v>0</v>
      </c>
      <c r="AH192" s="62">
        <f t="shared" si="168"/>
        <v>0</v>
      </c>
      <c r="AI192" s="62">
        <f t="shared" si="169"/>
        <v>0</v>
      </c>
      <c r="AJ192" s="62">
        <f t="shared" si="170"/>
        <v>0</v>
      </c>
      <c r="AK192" s="75">
        <f t="shared" si="171"/>
        <v>0</v>
      </c>
      <c r="AL192" s="40"/>
      <c r="AM192" s="40"/>
      <c r="AN192" s="44"/>
      <c r="AO192" s="47"/>
      <c r="AP192" s="3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  <c r="BF192" s="5"/>
      <c r="BG192" s="5"/>
      <c r="BH192" s="5"/>
      <c r="BI192" s="5"/>
      <c r="BJ192" s="5"/>
      <c r="BK192" s="5"/>
      <c r="BL192" s="5"/>
      <c r="BM192" s="5"/>
      <c r="BN192" s="5"/>
      <c r="BO192" s="5"/>
      <c r="BP192" s="5"/>
      <c r="BQ192" s="5"/>
      <c r="BR192" s="5"/>
      <c r="BS192" s="5"/>
      <c r="BT192" s="5"/>
      <c r="BU192" s="5"/>
      <c r="BV192" s="5"/>
      <c r="BW192" s="5"/>
      <c r="BX192" s="5"/>
      <c r="BY192" s="5"/>
      <c r="BZ192" s="5"/>
      <c r="CA192" s="5"/>
      <c r="CB192" s="5"/>
      <c r="CC192" s="5"/>
      <c r="CD192" s="5"/>
      <c r="CE192" s="5"/>
      <c r="CF192" s="5"/>
      <c r="CG192" s="5"/>
      <c r="CH192" s="5"/>
      <c r="CI192" s="5"/>
      <c r="CJ192" s="5"/>
    </row>
    <row r="193" spans="1:88" s="27" customFormat="1" ht="45.75" customHeight="1" x14ac:dyDescent="0.15">
      <c r="A193" s="25">
        <v>0</v>
      </c>
      <c r="B193" s="11" t="s">
        <v>228</v>
      </c>
      <c r="C193" s="19" t="s">
        <v>52</v>
      </c>
      <c r="D193" s="40">
        <f t="shared" ref="D193:AM193" si="206">+D194+D195+D196+D197</f>
        <v>0</v>
      </c>
      <c r="E193" s="40">
        <f t="shared" si="206"/>
        <v>0</v>
      </c>
      <c r="F193" s="40">
        <f t="shared" si="206"/>
        <v>0</v>
      </c>
      <c r="G193" s="40">
        <f t="shared" si="206"/>
        <v>0</v>
      </c>
      <c r="H193" s="62">
        <f t="shared" si="206"/>
        <v>0</v>
      </c>
      <c r="I193" s="40">
        <f t="shared" si="206"/>
        <v>0</v>
      </c>
      <c r="J193" s="40">
        <f t="shared" si="206"/>
        <v>0</v>
      </c>
      <c r="K193" s="40">
        <f t="shared" si="206"/>
        <v>0</v>
      </c>
      <c r="L193" s="40">
        <f>+L194+L195+L196+L197</f>
        <v>0</v>
      </c>
      <c r="M193" s="40">
        <f t="shared" si="206"/>
        <v>0</v>
      </c>
      <c r="N193" s="40">
        <f t="shared" si="160"/>
        <v>0</v>
      </c>
      <c r="O193" s="40">
        <f t="shared" si="161"/>
        <v>0</v>
      </c>
      <c r="P193" s="62">
        <f t="shared" ref="P193" si="207">+P194+P195+P196+P197</f>
        <v>0</v>
      </c>
      <c r="Q193" s="40">
        <f t="shared" si="206"/>
        <v>0</v>
      </c>
      <c r="R193" s="40">
        <f t="shared" si="162"/>
        <v>0</v>
      </c>
      <c r="S193" s="40">
        <f t="shared" si="163"/>
        <v>0</v>
      </c>
      <c r="T193" s="62">
        <f t="shared" ref="T193" si="208">+T194+T195+T196+T197</f>
        <v>0</v>
      </c>
      <c r="U193" s="40">
        <f t="shared" si="206"/>
        <v>0</v>
      </c>
      <c r="V193" s="40">
        <f t="shared" si="164"/>
        <v>0</v>
      </c>
      <c r="W193" s="40">
        <f t="shared" si="165"/>
        <v>0</v>
      </c>
      <c r="X193" s="62">
        <f t="shared" ref="X193" si="209">+X194+X195+X196+X197</f>
        <v>0</v>
      </c>
      <c r="Y193" s="40">
        <f t="shared" si="206"/>
        <v>0</v>
      </c>
      <c r="Z193" s="40">
        <f t="shared" si="206"/>
        <v>0</v>
      </c>
      <c r="AA193" s="40">
        <f t="shared" si="206"/>
        <v>0</v>
      </c>
      <c r="AB193" s="40">
        <f t="shared" si="206"/>
        <v>0</v>
      </c>
      <c r="AC193" s="40">
        <f t="shared" si="141"/>
        <v>0</v>
      </c>
      <c r="AD193" s="40">
        <f t="shared" si="142"/>
        <v>0</v>
      </c>
      <c r="AE193" s="40">
        <f t="shared" si="143"/>
        <v>0</v>
      </c>
      <c r="AF193" s="62">
        <f t="shared" si="166"/>
        <v>0</v>
      </c>
      <c r="AG193" s="62">
        <f t="shared" si="167"/>
        <v>0</v>
      </c>
      <c r="AH193" s="62">
        <f t="shared" si="168"/>
        <v>0</v>
      </c>
      <c r="AI193" s="62">
        <f t="shared" si="169"/>
        <v>0</v>
      </c>
      <c r="AJ193" s="62">
        <f t="shared" si="170"/>
        <v>0</v>
      </c>
      <c r="AK193" s="75">
        <f t="shared" si="171"/>
        <v>0</v>
      </c>
      <c r="AL193" s="40">
        <f t="shared" si="206"/>
        <v>0</v>
      </c>
      <c r="AM193" s="40">
        <f t="shared" si="206"/>
        <v>0</v>
      </c>
      <c r="AN193" s="44">
        <f>+AN194+AN195+AN196+AN197</f>
        <v>0</v>
      </c>
      <c r="AO193" s="47"/>
      <c r="AP193" s="3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  <c r="BF193" s="5"/>
      <c r="BG193" s="5"/>
      <c r="BH193" s="5"/>
      <c r="BI193" s="5"/>
      <c r="BJ193" s="5"/>
      <c r="BK193" s="5"/>
      <c r="BL193" s="5"/>
      <c r="BM193" s="5"/>
      <c r="BN193" s="5"/>
      <c r="BO193" s="5"/>
      <c r="BP193" s="5"/>
      <c r="BQ193" s="5"/>
      <c r="BR193" s="5"/>
      <c r="BS193" s="5"/>
      <c r="BT193" s="5"/>
      <c r="BU193" s="5"/>
      <c r="BV193" s="5"/>
      <c r="BW193" s="5"/>
      <c r="BX193" s="5"/>
      <c r="BY193" s="5"/>
      <c r="BZ193" s="5"/>
      <c r="CA193" s="5"/>
      <c r="CB193" s="5"/>
      <c r="CC193" s="5"/>
      <c r="CD193" s="5"/>
      <c r="CE193" s="5"/>
      <c r="CF193" s="5"/>
      <c r="CG193" s="5"/>
      <c r="CH193" s="5"/>
      <c r="CI193" s="5"/>
      <c r="CJ193" s="5"/>
    </row>
    <row r="194" spans="1:88" s="27" customFormat="1" ht="24.75" customHeight="1" x14ac:dyDescent="0.15">
      <c r="A194" s="25">
        <v>4821</v>
      </c>
      <c r="B194" s="11" t="s">
        <v>229</v>
      </c>
      <c r="C194" s="19" t="s">
        <v>52</v>
      </c>
      <c r="D194" s="40"/>
      <c r="E194" s="40"/>
      <c r="F194" s="40"/>
      <c r="G194" s="40"/>
      <c r="H194" s="62"/>
      <c r="I194" s="40"/>
      <c r="J194" s="40"/>
      <c r="K194" s="40"/>
      <c r="L194" s="40"/>
      <c r="M194" s="40"/>
      <c r="N194" s="40">
        <f t="shared" si="160"/>
        <v>0</v>
      </c>
      <c r="O194" s="40">
        <f t="shared" si="161"/>
        <v>0</v>
      </c>
      <c r="P194" s="62"/>
      <c r="Q194" s="40"/>
      <c r="R194" s="40">
        <f t="shared" si="162"/>
        <v>0</v>
      </c>
      <c r="S194" s="40">
        <f t="shared" si="163"/>
        <v>0</v>
      </c>
      <c r="T194" s="62"/>
      <c r="U194" s="40"/>
      <c r="V194" s="40">
        <f t="shared" si="164"/>
        <v>0</v>
      </c>
      <c r="W194" s="40">
        <f t="shared" si="165"/>
        <v>0</v>
      </c>
      <c r="X194" s="62"/>
      <c r="Y194" s="40"/>
      <c r="Z194" s="40"/>
      <c r="AA194" s="40"/>
      <c r="AB194" s="40"/>
      <c r="AC194" s="40">
        <f t="shared" si="141"/>
        <v>0</v>
      </c>
      <c r="AD194" s="40">
        <f t="shared" si="142"/>
        <v>0</v>
      </c>
      <c r="AE194" s="40">
        <f t="shared" si="143"/>
        <v>0</v>
      </c>
      <c r="AF194" s="62">
        <f t="shared" si="166"/>
        <v>0</v>
      </c>
      <c r="AG194" s="62">
        <f t="shared" si="167"/>
        <v>0</v>
      </c>
      <c r="AH194" s="62">
        <f t="shared" si="168"/>
        <v>0</v>
      </c>
      <c r="AI194" s="62">
        <f t="shared" si="169"/>
        <v>0</v>
      </c>
      <c r="AJ194" s="62">
        <f t="shared" si="170"/>
        <v>0</v>
      </c>
      <c r="AK194" s="75">
        <f t="shared" si="171"/>
        <v>0</v>
      </c>
      <c r="AL194" s="40"/>
      <c r="AM194" s="40"/>
      <c r="AN194" s="44"/>
      <c r="AO194" s="47"/>
      <c r="AP194" s="3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  <c r="BF194" s="5"/>
      <c r="BG194" s="5"/>
      <c r="BH194" s="5"/>
      <c r="BI194" s="5"/>
      <c r="BJ194" s="5"/>
      <c r="BK194" s="5"/>
      <c r="BL194" s="5"/>
      <c r="BM194" s="5"/>
      <c r="BN194" s="5"/>
      <c r="BO194" s="5"/>
      <c r="BP194" s="5"/>
      <c r="BQ194" s="5"/>
      <c r="BR194" s="5"/>
      <c r="BS194" s="5"/>
      <c r="BT194" s="5"/>
      <c r="BU194" s="5"/>
      <c r="BV194" s="5"/>
      <c r="BW194" s="5"/>
      <c r="BX194" s="5"/>
      <c r="BY194" s="5"/>
      <c r="BZ194" s="5"/>
      <c r="CA194" s="5"/>
      <c r="CB194" s="5"/>
      <c r="CC194" s="5"/>
      <c r="CD194" s="5"/>
      <c r="CE194" s="5"/>
      <c r="CF194" s="5"/>
      <c r="CG194" s="5"/>
      <c r="CH194" s="5"/>
      <c r="CI194" s="5"/>
      <c r="CJ194" s="5"/>
    </row>
    <row r="195" spans="1:88" s="27" customFormat="1" x14ac:dyDescent="0.15">
      <c r="A195" s="25">
        <v>4822</v>
      </c>
      <c r="B195" s="11" t="s">
        <v>230</v>
      </c>
      <c r="C195" s="19" t="s">
        <v>52</v>
      </c>
      <c r="D195" s="40"/>
      <c r="E195" s="40"/>
      <c r="F195" s="40"/>
      <c r="G195" s="40"/>
      <c r="H195" s="62"/>
      <c r="I195" s="40"/>
      <c r="J195" s="40"/>
      <c r="K195" s="40"/>
      <c r="L195" s="40"/>
      <c r="M195" s="40"/>
      <c r="N195" s="40">
        <f t="shared" si="160"/>
        <v>0</v>
      </c>
      <c r="O195" s="40">
        <f t="shared" si="161"/>
        <v>0</v>
      </c>
      <c r="P195" s="62"/>
      <c r="Q195" s="40"/>
      <c r="R195" s="40">
        <f t="shared" si="162"/>
        <v>0</v>
      </c>
      <c r="S195" s="40">
        <f t="shared" si="163"/>
        <v>0</v>
      </c>
      <c r="T195" s="62"/>
      <c r="U195" s="40"/>
      <c r="V195" s="40">
        <f t="shared" si="164"/>
        <v>0</v>
      </c>
      <c r="W195" s="40">
        <f t="shared" si="165"/>
        <v>0</v>
      </c>
      <c r="X195" s="62"/>
      <c r="Y195" s="40"/>
      <c r="Z195" s="40"/>
      <c r="AA195" s="40"/>
      <c r="AB195" s="40"/>
      <c r="AC195" s="40">
        <f t="shared" si="141"/>
        <v>0</v>
      </c>
      <c r="AD195" s="40">
        <f t="shared" si="142"/>
        <v>0</v>
      </c>
      <c r="AE195" s="40">
        <f t="shared" si="143"/>
        <v>0</v>
      </c>
      <c r="AF195" s="62">
        <f t="shared" si="166"/>
        <v>0</v>
      </c>
      <c r="AG195" s="62">
        <f t="shared" si="167"/>
        <v>0</v>
      </c>
      <c r="AH195" s="62">
        <f t="shared" si="168"/>
        <v>0</v>
      </c>
      <c r="AI195" s="62">
        <f t="shared" si="169"/>
        <v>0</v>
      </c>
      <c r="AJ195" s="62">
        <f t="shared" si="170"/>
        <v>0</v>
      </c>
      <c r="AK195" s="75">
        <f t="shared" si="171"/>
        <v>0</v>
      </c>
      <c r="AL195" s="40"/>
      <c r="AM195" s="40"/>
      <c r="AN195" s="44"/>
      <c r="AO195" s="47"/>
      <c r="AP195" s="3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  <c r="BF195" s="5"/>
      <c r="BG195" s="5"/>
      <c r="BH195" s="5"/>
      <c r="BI195" s="5"/>
      <c r="BJ195" s="5"/>
      <c r="BK195" s="5"/>
      <c r="BL195" s="5"/>
      <c r="BM195" s="5"/>
      <c r="BN195" s="5"/>
      <c r="BO195" s="5"/>
      <c r="BP195" s="5"/>
      <c r="BQ195" s="5"/>
      <c r="BR195" s="5"/>
      <c r="BS195" s="5"/>
      <c r="BT195" s="5"/>
      <c r="BU195" s="5"/>
      <c r="BV195" s="5"/>
      <c r="BW195" s="5"/>
      <c r="BX195" s="5"/>
      <c r="BY195" s="5"/>
      <c r="BZ195" s="5"/>
      <c r="CA195" s="5"/>
      <c r="CB195" s="5"/>
      <c r="CC195" s="5"/>
      <c r="CD195" s="5"/>
      <c r="CE195" s="5"/>
      <c r="CF195" s="5"/>
      <c r="CG195" s="5"/>
      <c r="CH195" s="5"/>
      <c r="CI195" s="5"/>
      <c r="CJ195" s="5"/>
    </row>
    <row r="196" spans="1:88" s="27" customFormat="1" ht="24" customHeight="1" x14ac:dyDescent="0.15">
      <c r="A196" s="25">
        <v>4823</v>
      </c>
      <c r="B196" s="11" t="s">
        <v>231</v>
      </c>
      <c r="C196" s="19" t="s">
        <v>52</v>
      </c>
      <c r="D196" s="40"/>
      <c r="E196" s="40"/>
      <c r="F196" s="40"/>
      <c r="G196" s="40"/>
      <c r="H196" s="62"/>
      <c r="I196" s="40"/>
      <c r="J196" s="40"/>
      <c r="K196" s="40"/>
      <c r="L196" s="40"/>
      <c r="M196" s="40"/>
      <c r="N196" s="40">
        <f t="shared" si="160"/>
        <v>0</v>
      </c>
      <c r="O196" s="40">
        <f t="shared" si="161"/>
        <v>0</v>
      </c>
      <c r="P196" s="62"/>
      <c r="Q196" s="40"/>
      <c r="R196" s="40">
        <f t="shared" si="162"/>
        <v>0</v>
      </c>
      <c r="S196" s="40">
        <f t="shared" si="163"/>
        <v>0</v>
      </c>
      <c r="T196" s="62"/>
      <c r="U196" s="40"/>
      <c r="V196" s="40">
        <f t="shared" si="164"/>
        <v>0</v>
      </c>
      <c r="W196" s="40">
        <f t="shared" si="165"/>
        <v>0</v>
      </c>
      <c r="X196" s="62"/>
      <c r="Y196" s="40"/>
      <c r="Z196" s="40"/>
      <c r="AA196" s="40"/>
      <c r="AB196" s="40"/>
      <c r="AC196" s="40">
        <f t="shared" si="141"/>
        <v>0</v>
      </c>
      <c r="AD196" s="40">
        <f t="shared" si="142"/>
        <v>0</v>
      </c>
      <c r="AE196" s="40">
        <f t="shared" si="143"/>
        <v>0</v>
      </c>
      <c r="AF196" s="62">
        <f t="shared" si="166"/>
        <v>0</v>
      </c>
      <c r="AG196" s="62">
        <f t="shared" si="167"/>
        <v>0</v>
      </c>
      <c r="AH196" s="62">
        <f t="shared" si="168"/>
        <v>0</v>
      </c>
      <c r="AI196" s="62">
        <f t="shared" si="169"/>
        <v>0</v>
      </c>
      <c r="AJ196" s="62">
        <f t="shared" si="170"/>
        <v>0</v>
      </c>
      <c r="AK196" s="75">
        <f t="shared" si="171"/>
        <v>0</v>
      </c>
      <c r="AL196" s="40"/>
      <c r="AM196" s="40"/>
      <c r="AN196" s="44"/>
      <c r="AO196" s="47"/>
      <c r="AP196" s="3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  <c r="BF196" s="5"/>
      <c r="BG196" s="5"/>
      <c r="BH196" s="5"/>
      <c r="BI196" s="5"/>
      <c r="BJ196" s="5"/>
      <c r="BK196" s="5"/>
      <c r="BL196" s="5"/>
      <c r="BM196" s="5"/>
      <c r="BN196" s="5"/>
      <c r="BO196" s="5"/>
      <c r="BP196" s="5"/>
      <c r="BQ196" s="5"/>
      <c r="BR196" s="5"/>
      <c r="BS196" s="5"/>
      <c r="BT196" s="5"/>
      <c r="BU196" s="5"/>
      <c r="BV196" s="5"/>
      <c r="BW196" s="5"/>
      <c r="BX196" s="5"/>
      <c r="BY196" s="5"/>
      <c r="BZ196" s="5"/>
      <c r="CA196" s="5"/>
      <c r="CB196" s="5"/>
      <c r="CC196" s="5"/>
      <c r="CD196" s="5"/>
      <c r="CE196" s="5"/>
      <c r="CF196" s="5"/>
      <c r="CG196" s="5"/>
      <c r="CH196" s="5"/>
      <c r="CI196" s="5"/>
      <c r="CJ196" s="5"/>
    </row>
    <row r="197" spans="1:88" s="27" customFormat="1" ht="35.25" customHeight="1" x14ac:dyDescent="0.15">
      <c r="A197" s="25">
        <v>4824</v>
      </c>
      <c r="B197" s="11" t="s">
        <v>232</v>
      </c>
      <c r="C197" s="19" t="s">
        <v>52</v>
      </c>
      <c r="D197" s="40"/>
      <c r="E197" s="40"/>
      <c r="F197" s="40"/>
      <c r="G197" s="40"/>
      <c r="H197" s="62"/>
      <c r="I197" s="40"/>
      <c r="J197" s="40"/>
      <c r="K197" s="40"/>
      <c r="L197" s="40"/>
      <c r="M197" s="40"/>
      <c r="N197" s="40">
        <f t="shared" si="160"/>
        <v>0</v>
      </c>
      <c r="O197" s="40">
        <f t="shared" si="161"/>
        <v>0</v>
      </c>
      <c r="P197" s="62"/>
      <c r="Q197" s="40"/>
      <c r="R197" s="40">
        <f t="shared" si="162"/>
        <v>0</v>
      </c>
      <c r="S197" s="40">
        <f t="shared" si="163"/>
        <v>0</v>
      </c>
      <c r="T197" s="62"/>
      <c r="U197" s="40"/>
      <c r="V197" s="40">
        <f t="shared" si="164"/>
        <v>0</v>
      </c>
      <c r="W197" s="40">
        <f t="shared" si="165"/>
        <v>0</v>
      </c>
      <c r="X197" s="62"/>
      <c r="Y197" s="40"/>
      <c r="Z197" s="40"/>
      <c r="AA197" s="40"/>
      <c r="AB197" s="40"/>
      <c r="AC197" s="40">
        <f t="shared" si="141"/>
        <v>0</v>
      </c>
      <c r="AD197" s="40">
        <f t="shared" si="142"/>
        <v>0</v>
      </c>
      <c r="AE197" s="40">
        <f t="shared" si="143"/>
        <v>0</v>
      </c>
      <c r="AF197" s="62">
        <f t="shared" si="166"/>
        <v>0</v>
      </c>
      <c r="AG197" s="62">
        <f t="shared" si="167"/>
        <v>0</v>
      </c>
      <c r="AH197" s="62">
        <f t="shared" si="168"/>
        <v>0</v>
      </c>
      <c r="AI197" s="62">
        <f t="shared" si="169"/>
        <v>0</v>
      </c>
      <c r="AJ197" s="62">
        <f t="shared" si="170"/>
        <v>0</v>
      </c>
      <c r="AK197" s="75">
        <f t="shared" si="171"/>
        <v>0</v>
      </c>
      <c r="AL197" s="40"/>
      <c r="AM197" s="40"/>
      <c r="AN197" s="44"/>
      <c r="AO197" s="47"/>
      <c r="AP197" s="3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  <c r="BF197" s="5"/>
      <c r="BG197" s="5"/>
      <c r="BH197" s="5"/>
      <c r="BI197" s="5"/>
      <c r="BJ197" s="5"/>
      <c r="BK197" s="5"/>
      <c r="BL197" s="5"/>
      <c r="BM197" s="5"/>
      <c r="BN197" s="5"/>
      <c r="BO197" s="5"/>
      <c r="BP197" s="5"/>
      <c r="BQ197" s="5"/>
      <c r="BR197" s="5"/>
      <c r="BS197" s="5"/>
      <c r="BT197" s="5"/>
      <c r="BU197" s="5"/>
      <c r="BV197" s="5"/>
      <c r="BW197" s="5"/>
      <c r="BX197" s="5"/>
      <c r="BY197" s="5"/>
      <c r="BZ197" s="5"/>
      <c r="CA197" s="5"/>
      <c r="CB197" s="5"/>
      <c r="CC197" s="5"/>
      <c r="CD197" s="5"/>
      <c r="CE197" s="5"/>
      <c r="CF197" s="5"/>
      <c r="CG197" s="5"/>
      <c r="CH197" s="5"/>
      <c r="CI197" s="5"/>
      <c r="CJ197" s="5"/>
    </row>
    <row r="198" spans="1:88" s="27" customFormat="1" ht="33.75" customHeight="1" x14ac:dyDescent="0.15">
      <c r="A198" s="25">
        <v>0</v>
      </c>
      <c r="B198" s="11" t="s">
        <v>233</v>
      </c>
      <c r="C198" s="19" t="s">
        <v>52</v>
      </c>
      <c r="D198" s="40">
        <f t="shared" ref="D198:AN198" si="210">+D199</f>
        <v>0</v>
      </c>
      <c r="E198" s="40">
        <f t="shared" si="210"/>
        <v>0</v>
      </c>
      <c r="F198" s="40">
        <f t="shared" si="210"/>
        <v>0</v>
      </c>
      <c r="G198" s="40">
        <f t="shared" si="210"/>
        <v>0</v>
      </c>
      <c r="H198" s="62">
        <f t="shared" si="210"/>
        <v>0</v>
      </c>
      <c r="I198" s="40">
        <f t="shared" si="210"/>
        <v>0</v>
      </c>
      <c r="J198" s="40">
        <f t="shared" si="210"/>
        <v>0</v>
      </c>
      <c r="K198" s="40">
        <f t="shared" si="210"/>
        <v>0</v>
      </c>
      <c r="L198" s="40">
        <f t="shared" si="210"/>
        <v>0</v>
      </c>
      <c r="M198" s="40">
        <f t="shared" si="210"/>
        <v>0</v>
      </c>
      <c r="N198" s="40">
        <f t="shared" si="160"/>
        <v>0</v>
      </c>
      <c r="O198" s="40">
        <f t="shared" si="161"/>
        <v>0</v>
      </c>
      <c r="P198" s="62">
        <f t="shared" si="210"/>
        <v>0</v>
      </c>
      <c r="Q198" s="40">
        <f t="shared" si="210"/>
        <v>0</v>
      </c>
      <c r="R198" s="40">
        <f t="shared" si="162"/>
        <v>0</v>
      </c>
      <c r="S198" s="40">
        <f t="shared" si="163"/>
        <v>0</v>
      </c>
      <c r="T198" s="62">
        <f t="shared" si="210"/>
        <v>0</v>
      </c>
      <c r="U198" s="40">
        <f t="shared" si="210"/>
        <v>0</v>
      </c>
      <c r="V198" s="40">
        <f t="shared" si="164"/>
        <v>0</v>
      </c>
      <c r="W198" s="40">
        <f t="shared" si="165"/>
        <v>0</v>
      </c>
      <c r="X198" s="62">
        <f t="shared" si="210"/>
        <v>0</v>
      </c>
      <c r="Y198" s="40">
        <f t="shared" si="210"/>
        <v>0</v>
      </c>
      <c r="Z198" s="40">
        <f t="shared" si="210"/>
        <v>0</v>
      </c>
      <c r="AA198" s="40">
        <f t="shared" si="210"/>
        <v>0</v>
      </c>
      <c r="AB198" s="40">
        <f t="shared" si="210"/>
        <v>0</v>
      </c>
      <c r="AC198" s="40">
        <f t="shared" si="141"/>
        <v>0</v>
      </c>
      <c r="AD198" s="40">
        <f t="shared" si="142"/>
        <v>0</v>
      </c>
      <c r="AE198" s="40">
        <f t="shared" si="143"/>
        <v>0</v>
      </c>
      <c r="AF198" s="62">
        <f t="shared" si="166"/>
        <v>0</v>
      </c>
      <c r="AG198" s="62">
        <f t="shared" si="167"/>
        <v>0</v>
      </c>
      <c r="AH198" s="62">
        <f t="shared" si="168"/>
        <v>0</v>
      </c>
      <c r="AI198" s="62">
        <f t="shared" si="169"/>
        <v>0</v>
      </c>
      <c r="AJ198" s="62">
        <f t="shared" si="170"/>
        <v>0</v>
      </c>
      <c r="AK198" s="75">
        <f t="shared" si="171"/>
        <v>0</v>
      </c>
      <c r="AL198" s="40">
        <f t="shared" si="210"/>
        <v>0</v>
      </c>
      <c r="AM198" s="40">
        <f t="shared" si="210"/>
        <v>0</v>
      </c>
      <c r="AN198" s="44">
        <f t="shared" si="210"/>
        <v>0</v>
      </c>
      <c r="AO198" s="47"/>
      <c r="AP198" s="3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  <c r="BF198" s="5"/>
      <c r="BG198" s="5"/>
      <c r="BH198" s="5"/>
      <c r="BI198" s="5"/>
      <c r="BJ198" s="5"/>
      <c r="BK198" s="5"/>
      <c r="BL198" s="5"/>
      <c r="BM198" s="5"/>
      <c r="BN198" s="5"/>
      <c r="BO198" s="5"/>
      <c r="BP198" s="5"/>
      <c r="BQ198" s="5"/>
      <c r="BR198" s="5"/>
      <c r="BS198" s="5"/>
      <c r="BT198" s="5"/>
      <c r="BU198" s="5"/>
      <c r="BV198" s="5"/>
      <c r="BW198" s="5"/>
      <c r="BX198" s="5"/>
      <c r="BY198" s="5"/>
      <c r="BZ198" s="5"/>
      <c r="CA198" s="5"/>
      <c r="CB198" s="5"/>
      <c r="CC198" s="5"/>
      <c r="CD198" s="5"/>
      <c r="CE198" s="5"/>
      <c r="CF198" s="5"/>
      <c r="CG198" s="5"/>
      <c r="CH198" s="5"/>
      <c r="CI198" s="5"/>
      <c r="CJ198" s="5"/>
    </row>
    <row r="199" spans="1:88" s="27" customFormat="1" ht="29.25" customHeight="1" x14ac:dyDescent="0.15">
      <c r="A199" s="25">
        <v>4831</v>
      </c>
      <c r="B199" s="11" t="s">
        <v>234</v>
      </c>
      <c r="C199" s="19" t="s">
        <v>52</v>
      </c>
      <c r="D199" s="40"/>
      <c r="E199" s="40"/>
      <c r="F199" s="40"/>
      <c r="G199" s="40"/>
      <c r="H199" s="62"/>
      <c r="I199" s="40"/>
      <c r="J199" s="40"/>
      <c r="K199" s="40"/>
      <c r="L199" s="40"/>
      <c r="M199" s="40"/>
      <c r="N199" s="40">
        <f t="shared" si="160"/>
        <v>0</v>
      </c>
      <c r="O199" s="40">
        <f t="shared" si="161"/>
        <v>0</v>
      </c>
      <c r="P199" s="62"/>
      <c r="Q199" s="40"/>
      <c r="R199" s="40">
        <f t="shared" si="162"/>
        <v>0</v>
      </c>
      <c r="S199" s="40">
        <f t="shared" si="163"/>
        <v>0</v>
      </c>
      <c r="T199" s="62"/>
      <c r="U199" s="40"/>
      <c r="V199" s="40">
        <f t="shared" si="164"/>
        <v>0</v>
      </c>
      <c r="W199" s="40">
        <f t="shared" si="165"/>
        <v>0</v>
      </c>
      <c r="X199" s="62"/>
      <c r="Y199" s="40"/>
      <c r="Z199" s="40"/>
      <c r="AA199" s="40"/>
      <c r="AB199" s="40"/>
      <c r="AC199" s="40">
        <f t="shared" si="141"/>
        <v>0</v>
      </c>
      <c r="AD199" s="40">
        <f t="shared" si="142"/>
        <v>0</v>
      </c>
      <c r="AE199" s="40">
        <f t="shared" si="143"/>
        <v>0</v>
      </c>
      <c r="AF199" s="62">
        <f t="shared" si="166"/>
        <v>0</v>
      </c>
      <c r="AG199" s="62">
        <f t="shared" si="167"/>
        <v>0</v>
      </c>
      <c r="AH199" s="62">
        <f t="shared" si="168"/>
        <v>0</v>
      </c>
      <c r="AI199" s="62">
        <f t="shared" si="169"/>
        <v>0</v>
      </c>
      <c r="AJ199" s="62">
        <f t="shared" si="170"/>
        <v>0</v>
      </c>
      <c r="AK199" s="75">
        <f t="shared" si="171"/>
        <v>0</v>
      </c>
      <c r="AL199" s="40"/>
      <c r="AM199" s="40"/>
      <c r="AN199" s="44"/>
      <c r="AO199" s="47"/>
      <c r="AP199" s="3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  <c r="BF199" s="5"/>
      <c r="BG199" s="5"/>
      <c r="BH199" s="5"/>
      <c r="BI199" s="5"/>
      <c r="BJ199" s="5"/>
      <c r="BK199" s="5"/>
      <c r="BL199" s="5"/>
      <c r="BM199" s="5"/>
      <c r="BN199" s="5"/>
      <c r="BO199" s="5"/>
      <c r="BP199" s="5"/>
      <c r="BQ199" s="5"/>
      <c r="BR199" s="5"/>
      <c r="BS199" s="5"/>
      <c r="BT199" s="5"/>
      <c r="BU199" s="5"/>
      <c r="BV199" s="5"/>
      <c r="BW199" s="5"/>
      <c r="BX199" s="5"/>
      <c r="BY199" s="5"/>
      <c r="BZ199" s="5"/>
      <c r="CA199" s="5"/>
      <c r="CB199" s="5"/>
      <c r="CC199" s="5"/>
      <c r="CD199" s="5"/>
      <c r="CE199" s="5"/>
      <c r="CF199" s="5"/>
      <c r="CG199" s="5"/>
      <c r="CH199" s="5"/>
      <c r="CI199" s="5"/>
      <c r="CJ199" s="5"/>
    </row>
    <row r="200" spans="1:88" s="27" customFormat="1" ht="42" customHeight="1" x14ac:dyDescent="0.15">
      <c r="A200" s="25">
        <v>0</v>
      </c>
      <c r="B200" s="11" t="s">
        <v>235</v>
      </c>
      <c r="C200" s="19" t="s">
        <v>52</v>
      </c>
      <c r="D200" s="40">
        <f t="shared" ref="D200:AM200" si="211">+D201+D202</f>
        <v>0</v>
      </c>
      <c r="E200" s="40">
        <f t="shared" si="211"/>
        <v>0</v>
      </c>
      <c r="F200" s="40">
        <f t="shared" si="211"/>
        <v>0</v>
      </c>
      <c r="G200" s="40">
        <f t="shared" si="211"/>
        <v>0</v>
      </c>
      <c r="H200" s="62">
        <f t="shared" si="211"/>
        <v>0</v>
      </c>
      <c r="I200" s="40">
        <f t="shared" si="211"/>
        <v>0</v>
      </c>
      <c r="J200" s="40">
        <f t="shared" si="211"/>
        <v>0</v>
      </c>
      <c r="K200" s="40">
        <f t="shared" si="211"/>
        <v>0</v>
      </c>
      <c r="L200" s="40">
        <f>+L201+L202</f>
        <v>0</v>
      </c>
      <c r="M200" s="40">
        <f t="shared" si="211"/>
        <v>0</v>
      </c>
      <c r="N200" s="40">
        <f t="shared" si="160"/>
        <v>0</v>
      </c>
      <c r="O200" s="40">
        <f t="shared" si="161"/>
        <v>0</v>
      </c>
      <c r="P200" s="62">
        <f t="shared" ref="P200" si="212">+P201+P202</f>
        <v>0</v>
      </c>
      <c r="Q200" s="40">
        <f t="shared" si="211"/>
        <v>0</v>
      </c>
      <c r="R200" s="40">
        <f t="shared" si="162"/>
        <v>0</v>
      </c>
      <c r="S200" s="40">
        <f t="shared" si="163"/>
        <v>0</v>
      </c>
      <c r="T200" s="62">
        <f t="shared" ref="T200" si="213">+T201+T202</f>
        <v>0</v>
      </c>
      <c r="U200" s="40">
        <f t="shared" si="211"/>
        <v>0</v>
      </c>
      <c r="V200" s="40">
        <f t="shared" si="164"/>
        <v>0</v>
      </c>
      <c r="W200" s="40">
        <f t="shared" si="165"/>
        <v>0</v>
      </c>
      <c r="X200" s="62">
        <f t="shared" ref="X200" si="214">+X201+X202</f>
        <v>0</v>
      </c>
      <c r="Y200" s="40">
        <f t="shared" si="211"/>
        <v>0</v>
      </c>
      <c r="Z200" s="40">
        <f t="shared" si="211"/>
        <v>0</v>
      </c>
      <c r="AA200" s="40">
        <f t="shared" si="211"/>
        <v>0</v>
      </c>
      <c r="AB200" s="40">
        <f t="shared" si="211"/>
        <v>0</v>
      </c>
      <c r="AC200" s="40">
        <f t="shared" si="141"/>
        <v>0</v>
      </c>
      <c r="AD200" s="40">
        <f t="shared" si="142"/>
        <v>0</v>
      </c>
      <c r="AE200" s="40">
        <f t="shared" si="143"/>
        <v>0</v>
      </c>
      <c r="AF200" s="62">
        <f t="shared" si="166"/>
        <v>0</v>
      </c>
      <c r="AG200" s="62">
        <f t="shared" si="167"/>
        <v>0</v>
      </c>
      <c r="AH200" s="62">
        <f t="shared" si="168"/>
        <v>0</v>
      </c>
      <c r="AI200" s="62">
        <f t="shared" si="169"/>
        <v>0</v>
      </c>
      <c r="AJ200" s="62">
        <f t="shared" si="170"/>
        <v>0</v>
      </c>
      <c r="AK200" s="75">
        <f t="shared" si="171"/>
        <v>0</v>
      </c>
      <c r="AL200" s="40">
        <f t="shared" si="211"/>
        <v>0</v>
      </c>
      <c r="AM200" s="40">
        <f t="shared" si="211"/>
        <v>0</v>
      </c>
      <c r="AN200" s="44">
        <f>+AN201+AN202</f>
        <v>0</v>
      </c>
      <c r="AO200" s="47"/>
      <c r="AP200" s="3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  <c r="BF200" s="5"/>
      <c r="BG200" s="5"/>
      <c r="BH200" s="5"/>
      <c r="BI200" s="5"/>
      <c r="BJ200" s="5"/>
      <c r="BK200" s="5"/>
      <c r="BL200" s="5"/>
      <c r="BM200" s="5"/>
      <c r="BN200" s="5"/>
      <c r="BO200" s="5"/>
      <c r="BP200" s="5"/>
      <c r="BQ200" s="5"/>
      <c r="BR200" s="5"/>
      <c r="BS200" s="5"/>
      <c r="BT200" s="5"/>
      <c r="BU200" s="5"/>
      <c r="BV200" s="5"/>
      <c r="BW200" s="5"/>
      <c r="BX200" s="5"/>
      <c r="BY200" s="5"/>
      <c r="BZ200" s="5"/>
      <c r="CA200" s="5"/>
      <c r="CB200" s="5"/>
      <c r="CC200" s="5"/>
      <c r="CD200" s="5"/>
      <c r="CE200" s="5"/>
      <c r="CF200" s="5"/>
      <c r="CG200" s="5"/>
      <c r="CH200" s="5"/>
      <c r="CI200" s="5"/>
      <c r="CJ200" s="5"/>
    </row>
    <row r="201" spans="1:88" s="27" customFormat="1" ht="39" customHeight="1" x14ac:dyDescent="0.15">
      <c r="A201" s="25">
        <v>4841</v>
      </c>
      <c r="B201" s="11" t="s">
        <v>236</v>
      </c>
      <c r="C201" s="19" t="s">
        <v>52</v>
      </c>
      <c r="D201" s="40"/>
      <c r="E201" s="40"/>
      <c r="F201" s="40"/>
      <c r="G201" s="40"/>
      <c r="H201" s="62"/>
      <c r="I201" s="40"/>
      <c r="J201" s="40"/>
      <c r="K201" s="40"/>
      <c r="L201" s="40"/>
      <c r="M201" s="40"/>
      <c r="N201" s="40">
        <f t="shared" si="160"/>
        <v>0</v>
      </c>
      <c r="O201" s="40">
        <f t="shared" si="161"/>
        <v>0</v>
      </c>
      <c r="P201" s="62"/>
      <c r="Q201" s="40"/>
      <c r="R201" s="40">
        <f t="shared" si="162"/>
        <v>0</v>
      </c>
      <c r="S201" s="40">
        <f t="shared" si="163"/>
        <v>0</v>
      </c>
      <c r="T201" s="62"/>
      <c r="U201" s="40"/>
      <c r="V201" s="40">
        <f t="shared" si="164"/>
        <v>0</v>
      </c>
      <c r="W201" s="40">
        <f t="shared" si="165"/>
        <v>0</v>
      </c>
      <c r="X201" s="62"/>
      <c r="Y201" s="40"/>
      <c r="Z201" s="40"/>
      <c r="AA201" s="40"/>
      <c r="AB201" s="40"/>
      <c r="AC201" s="40">
        <f t="shared" si="141"/>
        <v>0</v>
      </c>
      <c r="AD201" s="40">
        <f t="shared" si="142"/>
        <v>0</v>
      </c>
      <c r="AE201" s="40">
        <f t="shared" si="143"/>
        <v>0</v>
      </c>
      <c r="AF201" s="62">
        <f t="shared" si="166"/>
        <v>0</v>
      </c>
      <c r="AG201" s="62">
        <f t="shared" si="167"/>
        <v>0</v>
      </c>
      <c r="AH201" s="62">
        <f t="shared" si="168"/>
        <v>0</v>
      </c>
      <c r="AI201" s="62">
        <f t="shared" si="169"/>
        <v>0</v>
      </c>
      <c r="AJ201" s="62">
        <f t="shared" si="170"/>
        <v>0</v>
      </c>
      <c r="AK201" s="75">
        <f t="shared" si="171"/>
        <v>0</v>
      </c>
      <c r="AL201" s="40"/>
      <c r="AM201" s="40"/>
      <c r="AN201" s="44"/>
      <c r="AO201" s="47"/>
      <c r="AP201" s="3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  <c r="BF201" s="5"/>
      <c r="BG201" s="5"/>
      <c r="BH201" s="5"/>
      <c r="BI201" s="5"/>
      <c r="BJ201" s="5"/>
      <c r="BK201" s="5"/>
      <c r="BL201" s="5"/>
      <c r="BM201" s="5"/>
      <c r="BN201" s="5"/>
      <c r="BO201" s="5"/>
      <c r="BP201" s="5"/>
      <c r="BQ201" s="5"/>
      <c r="BR201" s="5"/>
      <c r="BS201" s="5"/>
      <c r="BT201" s="5"/>
      <c r="BU201" s="5"/>
      <c r="BV201" s="5"/>
      <c r="BW201" s="5"/>
      <c r="BX201" s="5"/>
      <c r="BY201" s="5"/>
      <c r="BZ201" s="5"/>
      <c r="CA201" s="5"/>
      <c r="CB201" s="5"/>
      <c r="CC201" s="5"/>
      <c r="CD201" s="5"/>
      <c r="CE201" s="5"/>
      <c r="CF201" s="5"/>
      <c r="CG201" s="5"/>
      <c r="CH201" s="5"/>
      <c r="CI201" s="5"/>
      <c r="CJ201" s="5"/>
    </row>
    <row r="202" spans="1:88" s="27" customFormat="1" ht="31.5" customHeight="1" x14ac:dyDescent="0.15">
      <c r="A202" s="25">
        <v>4842</v>
      </c>
      <c r="B202" s="11" t="s">
        <v>237</v>
      </c>
      <c r="C202" s="19" t="s">
        <v>52</v>
      </c>
      <c r="D202" s="40"/>
      <c r="E202" s="40"/>
      <c r="F202" s="40"/>
      <c r="G202" s="40"/>
      <c r="H202" s="62"/>
      <c r="I202" s="40"/>
      <c r="J202" s="40"/>
      <c r="K202" s="40"/>
      <c r="L202" s="40"/>
      <c r="M202" s="40"/>
      <c r="N202" s="40">
        <f t="shared" si="160"/>
        <v>0</v>
      </c>
      <c r="O202" s="40">
        <f t="shared" si="161"/>
        <v>0</v>
      </c>
      <c r="P202" s="62"/>
      <c r="Q202" s="40"/>
      <c r="R202" s="40">
        <f t="shared" si="162"/>
        <v>0</v>
      </c>
      <c r="S202" s="40">
        <f t="shared" si="163"/>
        <v>0</v>
      </c>
      <c r="T202" s="62"/>
      <c r="U202" s="40"/>
      <c r="V202" s="40">
        <f t="shared" si="164"/>
        <v>0</v>
      </c>
      <c r="W202" s="40">
        <f t="shared" si="165"/>
        <v>0</v>
      </c>
      <c r="X202" s="62"/>
      <c r="Y202" s="40"/>
      <c r="Z202" s="40"/>
      <c r="AA202" s="40"/>
      <c r="AB202" s="40"/>
      <c r="AC202" s="40">
        <f t="shared" ref="AC202:AC253" si="215">N202</f>
        <v>0</v>
      </c>
      <c r="AD202" s="40">
        <f t="shared" ref="AD202:AD253" si="216">O202</f>
        <v>0</v>
      </c>
      <c r="AE202" s="40">
        <f t="shared" ref="AE202:AE253" si="217">P202</f>
        <v>0</v>
      </c>
      <c r="AF202" s="62">
        <f t="shared" si="166"/>
        <v>0</v>
      </c>
      <c r="AG202" s="62">
        <f t="shared" si="167"/>
        <v>0</v>
      </c>
      <c r="AH202" s="62">
        <f t="shared" si="168"/>
        <v>0</v>
      </c>
      <c r="AI202" s="62">
        <f t="shared" si="169"/>
        <v>0</v>
      </c>
      <c r="AJ202" s="62">
        <f t="shared" si="170"/>
        <v>0</v>
      </c>
      <c r="AK202" s="75">
        <f t="shared" si="171"/>
        <v>0</v>
      </c>
      <c r="AL202" s="40"/>
      <c r="AM202" s="40"/>
      <c r="AN202" s="44"/>
      <c r="AO202" s="47"/>
      <c r="AP202" s="3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  <c r="BF202" s="5"/>
      <c r="BG202" s="5"/>
      <c r="BH202" s="5"/>
      <c r="BI202" s="5"/>
      <c r="BJ202" s="5"/>
      <c r="BK202" s="5"/>
      <c r="BL202" s="5"/>
      <c r="BM202" s="5"/>
      <c r="BN202" s="5"/>
      <c r="BO202" s="5"/>
      <c r="BP202" s="5"/>
      <c r="BQ202" s="5"/>
      <c r="BR202" s="5"/>
      <c r="BS202" s="5"/>
      <c r="BT202" s="5"/>
      <c r="BU202" s="5"/>
      <c r="BV202" s="5"/>
      <c r="BW202" s="5"/>
      <c r="BX202" s="5"/>
      <c r="BY202" s="5"/>
      <c r="BZ202" s="5"/>
      <c r="CA202" s="5"/>
      <c r="CB202" s="5"/>
      <c r="CC202" s="5"/>
      <c r="CD202" s="5"/>
      <c r="CE202" s="5"/>
      <c r="CF202" s="5"/>
      <c r="CG202" s="5"/>
      <c r="CH202" s="5"/>
      <c r="CI202" s="5"/>
      <c r="CJ202" s="5"/>
    </row>
    <row r="203" spans="1:88" s="27" customFormat="1" ht="44.25" customHeight="1" x14ac:dyDescent="0.15">
      <c r="A203" s="25">
        <v>0</v>
      </c>
      <c r="B203" s="11" t="s">
        <v>238</v>
      </c>
      <c r="C203" s="19" t="s">
        <v>52</v>
      </c>
      <c r="D203" s="40">
        <f t="shared" ref="D203:AN203" si="218">+D204</f>
        <v>0</v>
      </c>
      <c r="E203" s="40">
        <f t="shared" si="218"/>
        <v>0</v>
      </c>
      <c r="F203" s="40">
        <f t="shared" si="218"/>
        <v>0</v>
      </c>
      <c r="G203" s="40">
        <f t="shared" si="218"/>
        <v>0</v>
      </c>
      <c r="H203" s="62">
        <f t="shared" si="218"/>
        <v>0</v>
      </c>
      <c r="I203" s="40">
        <f t="shared" si="218"/>
        <v>0</v>
      </c>
      <c r="J203" s="40">
        <f t="shared" si="218"/>
        <v>0</v>
      </c>
      <c r="K203" s="40">
        <f t="shared" si="218"/>
        <v>0</v>
      </c>
      <c r="L203" s="40">
        <f t="shared" si="218"/>
        <v>0</v>
      </c>
      <c r="M203" s="40">
        <f t="shared" si="218"/>
        <v>0</v>
      </c>
      <c r="N203" s="40">
        <f t="shared" si="160"/>
        <v>0</v>
      </c>
      <c r="O203" s="40">
        <f t="shared" si="161"/>
        <v>0</v>
      </c>
      <c r="P203" s="62">
        <f t="shared" si="218"/>
        <v>0</v>
      </c>
      <c r="Q203" s="40">
        <f t="shared" si="218"/>
        <v>0</v>
      </c>
      <c r="R203" s="40">
        <f t="shared" si="162"/>
        <v>0</v>
      </c>
      <c r="S203" s="40">
        <f t="shared" si="163"/>
        <v>0</v>
      </c>
      <c r="T203" s="62">
        <f t="shared" si="218"/>
        <v>0</v>
      </c>
      <c r="U203" s="40">
        <f t="shared" si="218"/>
        <v>0</v>
      </c>
      <c r="V203" s="40">
        <f t="shared" si="164"/>
        <v>0</v>
      </c>
      <c r="W203" s="40">
        <f t="shared" si="165"/>
        <v>0</v>
      </c>
      <c r="X203" s="62">
        <f t="shared" si="218"/>
        <v>0</v>
      </c>
      <c r="Y203" s="40">
        <f t="shared" si="218"/>
        <v>0</v>
      </c>
      <c r="Z203" s="40">
        <f t="shared" si="218"/>
        <v>0</v>
      </c>
      <c r="AA203" s="40">
        <f t="shared" si="218"/>
        <v>0</v>
      </c>
      <c r="AB203" s="40">
        <f t="shared" si="218"/>
        <v>0</v>
      </c>
      <c r="AC203" s="40">
        <f t="shared" si="215"/>
        <v>0</v>
      </c>
      <c r="AD203" s="40">
        <f t="shared" si="216"/>
        <v>0</v>
      </c>
      <c r="AE203" s="40">
        <f t="shared" si="217"/>
        <v>0</v>
      </c>
      <c r="AF203" s="62">
        <f t="shared" si="166"/>
        <v>0</v>
      </c>
      <c r="AG203" s="62">
        <f t="shared" si="167"/>
        <v>0</v>
      </c>
      <c r="AH203" s="62">
        <f t="shared" si="168"/>
        <v>0</v>
      </c>
      <c r="AI203" s="62">
        <f t="shared" si="169"/>
        <v>0</v>
      </c>
      <c r="AJ203" s="62">
        <f t="shared" si="170"/>
        <v>0</v>
      </c>
      <c r="AK203" s="75">
        <f t="shared" si="171"/>
        <v>0</v>
      </c>
      <c r="AL203" s="40">
        <f t="shared" si="218"/>
        <v>0</v>
      </c>
      <c r="AM203" s="40">
        <f t="shared" si="218"/>
        <v>0</v>
      </c>
      <c r="AN203" s="44">
        <f t="shared" si="218"/>
        <v>0</v>
      </c>
      <c r="AO203" s="47"/>
      <c r="AP203" s="3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  <c r="BF203" s="5"/>
      <c r="BG203" s="5"/>
      <c r="BH203" s="5"/>
      <c r="BI203" s="5"/>
      <c r="BJ203" s="5"/>
      <c r="BK203" s="5"/>
      <c r="BL203" s="5"/>
      <c r="BM203" s="5"/>
      <c r="BN203" s="5"/>
      <c r="BO203" s="5"/>
      <c r="BP203" s="5"/>
      <c r="BQ203" s="5"/>
      <c r="BR203" s="5"/>
      <c r="BS203" s="5"/>
      <c r="BT203" s="5"/>
      <c r="BU203" s="5"/>
      <c r="BV203" s="5"/>
      <c r="BW203" s="5"/>
      <c r="BX203" s="5"/>
      <c r="BY203" s="5"/>
      <c r="BZ203" s="5"/>
      <c r="CA203" s="5"/>
      <c r="CB203" s="5"/>
      <c r="CC203" s="5"/>
      <c r="CD203" s="5"/>
      <c r="CE203" s="5"/>
      <c r="CF203" s="5"/>
      <c r="CG203" s="5"/>
      <c r="CH203" s="5"/>
      <c r="CI203" s="5"/>
      <c r="CJ203" s="5"/>
    </row>
    <row r="204" spans="1:88" s="27" customFormat="1" ht="48" customHeight="1" x14ac:dyDescent="0.15">
      <c r="A204" s="25">
        <v>4851</v>
      </c>
      <c r="B204" s="11" t="s">
        <v>239</v>
      </c>
      <c r="C204" s="19" t="s">
        <v>52</v>
      </c>
      <c r="D204" s="40"/>
      <c r="E204" s="40"/>
      <c r="F204" s="40"/>
      <c r="G204" s="40"/>
      <c r="H204" s="62"/>
      <c r="I204" s="40"/>
      <c r="J204" s="40"/>
      <c r="K204" s="40"/>
      <c r="L204" s="40"/>
      <c r="M204" s="40"/>
      <c r="N204" s="40">
        <f t="shared" si="160"/>
        <v>0</v>
      </c>
      <c r="O204" s="40">
        <f t="shared" si="161"/>
        <v>0</v>
      </c>
      <c r="P204" s="62"/>
      <c r="Q204" s="40"/>
      <c r="R204" s="40">
        <f t="shared" si="162"/>
        <v>0</v>
      </c>
      <c r="S204" s="40">
        <f t="shared" si="163"/>
        <v>0</v>
      </c>
      <c r="T204" s="62"/>
      <c r="U204" s="40"/>
      <c r="V204" s="40">
        <f t="shared" si="164"/>
        <v>0</v>
      </c>
      <c r="W204" s="40">
        <f t="shared" si="165"/>
        <v>0</v>
      </c>
      <c r="X204" s="62"/>
      <c r="Y204" s="40"/>
      <c r="Z204" s="40"/>
      <c r="AA204" s="40"/>
      <c r="AB204" s="40"/>
      <c r="AC204" s="40">
        <f t="shared" si="215"/>
        <v>0</v>
      </c>
      <c r="AD204" s="40">
        <f t="shared" si="216"/>
        <v>0</v>
      </c>
      <c r="AE204" s="40">
        <f t="shared" si="217"/>
        <v>0</v>
      </c>
      <c r="AF204" s="62">
        <f t="shared" si="166"/>
        <v>0</v>
      </c>
      <c r="AG204" s="62">
        <f t="shared" si="167"/>
        <v>0</v>
      </c>
      <c r="AH204" s="62">
        <f t="shared" si="168"/>
        <v>0</v>
      </c>
      <c r="AI204" s="62">
        <f t="shared" si="169"/>
        <v>0</v>
      </c>
      <c r="AJ204" s="62">
        <f t="shared" si="170"/>
        <v>0</v>
      </c>
      <c r="AK204" s="75">
        <f t="shared" si="171"/>
        <v>0</v>
      </c>
      <c r="AL204" s="40"/>
      <c r="AM204" s="40"/>
      <c r="AN204" s="44"/>
      <c r="AO204" s="47"/>
      <c r="AP204" s="3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  <c r="BF204" s="5"/>
      <c r="BG204" s="5"/>
      <c r="BH204" s="5"/>
      <c r="BI204" s="5"/>
      <c r="BJ204" s="5"/>
      <c r="BK204" s="5"/>
      <c r="BL204" s="5"/>
      <c r="BM204" s="5"/>
      <c r="BN204" s="5"/>
      <c r="BO204" s="5"/>
      <c r="BP204" s="5"/>
      <c r="BQ204" s="5"/>
      <c r="BR204" s="5"/>
      <c r="BS204" s="5"/>
      <c r="BT204" s="5"/>
      <c r="BU204" s="5"/>
      <c r="BV204" s="5"/>
      <c r="BW204" s="5"/>
      <c r="BX204" s="5"/>
      <c r="BY204" s="5"/>
      <c r="BZ204" s="5"/>
      <c r="CA204" s="5"/>
      <c r="CB204" s="5"/>
      <c r="CC204" s="5"/>
      <c r="CD204" s="5"/>
      <c r="CE204" s="5"/>
      <c r="CF204" s="5"/>
      <c r="CG204" s="5"/>
      <c r="CH204" s="5"/>
      <c r="CI204" s="5"/>
      <c r="CJ204" s="5"/>
    </row>
    <row r="205" spans="1:88" s="27" customFormat="1" x14ac:dyDescent="0.15">
      <c r="A205" s="25">
        <v>0</v>
      </c>
      <c r="B205" s="11" t="s">
        <v>240</v>
      </c>
      <c r="C205" s="19" t="s">
        <v>52</v>
      </c>
      <c r="D205" s="40">
        <f t="shared" ref="D205:AN205" si="219">+D206</f>
        <v>0</v>
      </c>
      <c r="E205" s="40">
        <f t="shared" si="219"/>
        <v>0</v>
      </c>
      <c r="F205" s="40">
        <f t="shared" si="219"/>
        <v>0</v>
      </c>
      <c r="G205" s="40">
        <f t="shared" si="219"/>
        <v>0</v>
      </c>
      <c r="H205" s="62">
        <f t="shared" si="219"/>
        <v>100</v>
      </c>
      <c r="I205" s="40">
        <f t="shared" si="219"/>
        <v>0</v>
      </c>
      <c r="J205" s="40">
        <f t="shared" si="219"/>
        <v>0</v>
      </c>
      <c r="K205" s="40">
        <f t="shared" si="219"/>
        <v>0</v>
      </c>
      <c r="L205" s="40">
        <f t="shared" si="219"/>
        <v>0</v>
      </c>
      <c r="M205" s="40">
        <f t="shared" si="219"/>
        <v>0</v>
      </c>
      <c r="N205" s="40">
        <f t="shared" si="160"/>
        <v>500</v>
      </c>
      <c r="O205" s="40">
        <f t="shared" si="161"/>
        <v>500</v>
      </c>
      <c r="P205" s="62">
        <f t="shared" si="219"/>
        <v>1000</v>
      </c>
      <c r="Q205" s="40">
        <f t="shared" si="219"/>
        <v>0</v>
      </c>
      <c r="R205" s="40">
        <f t="shared" si="162"/>
        <v>500</v>
      </c>
      <c r="S205" s="40">
        <f t="shared" si="163"/>
        <v>500</v>
      </c>
      <c r="T205" s="62">
        <f t="shared" si="219"/>
        <v>1000</v>
      </c>
      <c r="U205" s="40">
        <f t="shared" si="219"/>
        <v>0</v>
      </c>
      <c r="V205" s="40">
        <f t="shared" si="164"/>
        <v>500</v>
      </c>
      <c r="W205" s="40">
        <f t="shared" si="165"/>
        <v>500</v>
      </c>
      <c r="X205" s="62">
        <f t="shared" si="219"/>
        <v>1000</v>
      </c>
      <c r="Y205" s="40">
        <f t="shared" si="219"/>
        <v>0</v>
      </c>
      <c r="Z205" s="40">
        <f t="shared" si="219"/>
        <v>0</v>
      </c>
      <c r="AA205" s="40">
        <f t="shared" si="219"/>
        <v>0</v>
      </c>
      <c r="AB205" s="40">
        <f t="shared" si="219"/>
        <v>0</v>
      </c>
      <c r="AC205" s="40">
        <f t="shared" si="215"/>
        <v>500</v>
      </c>
      <c r="AD205" s="40">
        <f t="shared" si="216"/>
        <v>500</v>
      </c>
      <c r="AE205" s="40">
        <f t="shared" si="217"/>
        <v>1000</v>
      </c>
      <c r="AF205" s="62">
        <f t="shared" si="166"/>
        <v>250</v>
      </c>
      <c r="AG205" s="62">
        <f t="shared" si="167"/>
        <v>250</v>
      </c>
      <c r="AH205" s="62">
        <f t="shared" si="168"/>
        <v>500</v>
      </c>
      <c r="AI205" s="62">
        <f t="shared" si="169"/>
        <v>750</v>
      </c>
      <c r="AJ205" s="62">
        <f t="shared" si="170"/>
        <v>250</v>
      </c>
      <c r="AK205" s="75">
        <f t="shared" si="171"/>
        <v>1000</v>
      </c>
      <c r="AL205" s="40">
        <f t="shared" si="219"/>
        <v>0</v>
      </c>
      <c r="AM205" s="40">
        <f t="shared" si="219"/>
        <v>0</v>
      </c>
      <c r="AN205" s="44">
        <f t="shared" si="219"/>
        <v>0</v>
      </c>
      <c r="AO205" s="47"/>
      <c r="AP205" s="3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  <c r="BF205" s="5"/>
      <c r="BG205" s="5"/>
      <c r="BH205" s="5"/>
      <c r="BI205" s="5"/>
      <c r="BJ205" s="5"/>
      <c r="BK205" s="5"/>
      <c r="BL205" s="5"/>
      <c r="BM205" s="5"/>
      <c r="BN205" s="5"/>
      <c r="BO205" s="5"/>
      <c r="BP205" s="5"/>
      <c r="BQ205" s="5"/>
      <c r="BR205" s="5"/>
      <c r="BS205" s="5"/>
      <c r="BT205" s="5"/>
      <c r="BU205" s="5"/>
      <c r="BV205" s="5"/>
      <c r="BW205" s="5"/>
      <c r="BX205" s="5"/>
      <c r="BY205" s="5"/>
      <c r="BZ205" s="5"/>
      <c r="CA205" s="5"/>
      <c r="CB205" s="5"/>
      <c r="CC205" s="5"/>
      <c r="CD205" s="5"/>
      <c r="CE205" s="5"/>
      <c r="CF205" s="5"/>
      <c r="CG205" s="5"/>
      <c r="CH205" s="5"/>
      <c r="CI205" s="5"/>
      <c r="CJ205" s="5"/>
    </row>
    <row r="206" spans="1:88" s="27" customFormat="1" x14ac:dyDescent="0.15">
      <c r="A206" s="25">
        <v>4861</v>
      </c>
      <c r="B206" s="11" t="s">
        <v>241</v>
      </c>
      <c r="C206" s="19" t="s">
        <v>52</v>
      </c>
      <c r="D206" s="40"/>
      <c r="E206" s="40"/>
      <c r="F206" s="40"/>
      <c r="G206" s="40"/>
      <c r="H206" s="62">
        <v>100</v>
      </c>
      <c r="I206" s="40"/>
      <c r="J206" s="40"/>
      <c r="K206" s="40"/>
      <c r="L206" s="40"/>
      <c r="M206" s="40"/>
      <c r="N206" s="40">
        <f t="shared" si="160"/>
        <v>500</v>
      </c>
      <c r="O206" s="40">
        <f t="shared" si="161"/>
        <v>500</v>
      </c>
      <c r="P206" s="62">
        <v>1000</v>
      </c>
      <c r="Q206" s="40"/>
      <c r="R206" s="40">
        <f t="shared" si="162"/>
        <v>500</v>
      </c>
      <c r="S206" s="40">
        <f t="shared" si="163"/>
        <v>500</v>
      </c>
      <c r="T206" s="62">
        <v>1000</v>
      </c>
      <c r="U206" s="40"/>
      <c r="V206" s="40">
        <f t="shared" si="164"/>
        <v>500</v>
      </c>
      <c r="W206" s="40">
        <f t="shared" si="165"/>
        <v>500</v>
      </c>
      <c r="X206" s="62">
        <v>1000</v>
      </c>
      <c r="Y206" s="40"/>
      <c r="Z206" s="40"/>
      <c r="AA206" s="40"/>
      <c r="AB206" s="40"/>
      <c r="AC206" s="40">
        <f t="shared" si="215"/>
        <v>500</v>
      </c>
      <c r="AD206" s="40">
        <f t="shared" si="216"/>
        <v>500</v>
      </c>
      <c r="AE206" s="40">
        <f t="shared" si="217"/>
        <v>1000</v>
      </c>
      <c r="AF206" s="62">
        <f t="shared" si="166"/>
        <v>250</v>
      </c>
      <c r="AG206" s="62">
        <f t="shared" si="167"/>
        <v>250</v>
      </c>
      <c r="AH206" s="62">
        <f t="shared" si="168"/>
        <v>500</v>
      </c>
      <c r="AI206" s="62">
        <f t="shared" si="169"/>
        <v>750</v>
      </c>
      <c r="AJ206" s="62">
        <f t="shared" si="170"/>
        <v>250</v>
      </c>
      <c r="AK206" s="75">
        <f t="shared" si="171"/>
        <v>1000</v>
      </c>
      <c r="AL206" s="40"/>
      <c r="AM206" s="40"/>
      <c r="AN206" s="44"/>
      <c r="AO206" s="47"/>
      <c r="AP206" s="3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  <c r="BF206" s="5"/>
      <c r="BG206" s="5"/>
      <c r="BH206" s="5"/>
      <c r="BI206" s="5"/>
      <c r="BJ206" s="5"/>
      <c r="BK206" s="5"/>
      <c r="BL206" s="5"/>
      <c r="BM206" s="5"/>
      <c r="BN206" s="5"/>
      <c r="BO206" s="5"/>
      <c r="BP206" s="5"/>
      <c r="BQ206" s="5"/>
      <c r="BR206" s="5"/>
      <c r="BS206" s="5"/>
      <c r="BT206" s="5"/>
      <c r="BU206" s="5"/>
      <c r="BV206" s="5"/>
      <c r="BW206" s="5"/>
      <c r="BX206" s="5"/>
      <c r="BY206" s="5"/>
      <c r="BZ206" s="5"/>
      <c r="CA206" s="5"/>
      <c r="CB206" s="5"/>
      <c r="CC206" s="5"/>
      <c r="CD206" s="5"/>
      <c r="CE206" s="5"/>
      <c r="CF206" s="5"/>
      <c r="CG206" s="5"/>
      <c r="CH206" s="5"/>
      <c r="CI206" s="5"/>
      <c r="CJ206" s="5"/>
    </row>
    <row r="207" spans="1:88" s="27" customFormat="1" x14ac:dyDescent="0.15">
      <c r="A207" s="25">
        <v>0</v>
      </c>
      <c r="B207" s="11" t="s">
        <v>242</v>
      </c>
      <c r="C207" s="19" t="s">
        <v>52</v>
      </c>
      <c r="D207" s="40">
        <f t="shared" ref="D207:AN207" si="220">+D208</f>
        <v>0</v>
      </c>
      <c r="E207" s="40">
        <f t="shared" si="220"/>
        <v>0</v>
      </c>
      <c r="F207" s="40">
        <f t="shared" si="220"/>
        <v>0</v>
      </c>
      <c r="G207" s="40">
        <f t="shared" si="220"/>
        <v>0</v>
      </c>
      <c r="H207" s="62">
        <f t="shared" si="220"/>
        <v>0</v>
      </c>
      <c r="I207" s="40">
        <f t="shared" si="220"/>
        <v>0</v>
      </c>
      <c r="J207" s="40">
        <f t="shared" si="220"/>
        <v>0</v>
      </c>
      <c r="K207" s="40">
        <f t="shared" si="220"/>
        <v>0</v>
      </c>
      <c r="L207" s="40">
        <f t="shared" si="220"/>
        <v>0</v>
      </c>
      <c r="M207" s="40">
        <f t="shared" si="220"/>
        <v>0</v>
      </c>
      <c r="N207" s="40">
        <f t="shared" si="160"/>
        <v>0</v>
      </c>
      <c r="O207" s="40">
        <f t="shared" si="161"/>
        <v>0</v>
      </c>
      <c r="P207" s="62">
        <f t="shared" si="220"/>
        <v>0</v>
      </c>
      <c r="Q207" s="40">
        <f t="shared" si="220"/>
        <v>0</v>
      </c>
      <c r="R207" s="40">
        <f t="shared" si="162"/>
        <v>0</v>
      </c>
      <c r="S207" s="40">
        <f t="shared" si="163"/>
        <v>0</v>
      </c>
      <c r="T207" s="62">
        <f t="shared" si="220"/>
        <v>0</v>
      </c>
      <c r="U207" s="40">
        <f t="shared" si="220"/>
        <v>0</v>
      </c>
      <c r="V207" s="40">
        <f t="shared" si="164"/>
        <v>0</v>
      </c>
      <c r="W207" s="40">
        <f t="shared" si="165"/>
        <v>0</v>
      </c>
      <c r="X207" s="62">
        <f t="shared" si="220"/>
        <v>0</v>
      </c>
      <c r="Y207" s="40">
        <f t="shared" si="220"/>
        <v>0</v>
      </c>
      <c r="Z207" s="40">
        <f t="shared" si="220"/>
        <v>0</v>
      </c>
      <c r="AA207" s="40">
        <f t="shared" si="220"/>
        <v>0</v>
      </c>
      <c r="AB207" s="40">
        <f t="shared" si="220"/>
        <v>0</v>
      </c>
      <c r="AC207" s="40">
        <f t="shared" si="215"/>
        <v>0</v>
      </c>
      <c r="AD207" s="40">
        <f t="shared" si="216"/>
        <v>0</v>
      </c>
      <c r="AE207" s="40">
        <f t="shared" si="217"/>
        <v>0</v>
      </c>
      <c r="AF207" s="62">
        <f t="shared" si="166"/>
        <v>0</v>
      </c>
      <c r="AG207" s="62">
        <f t="shared" si="167"/>
        <v>0</v>
      </c>
      <c r="AH207" s="62">
        <f t="shared" si="168"/>
        <v>0</v>
      </c>
      <c r="AI207" s="62">
        <f t="shared" si="169"/>
        <v>0</v>
      </c>
      <c r="AJ207" s="62">
        <f t="shared" si="170"/>
        <v>0</v>
      </c>
      <c r="AK207" s="75">
        <f t="shared" si="171"/>
        <v>0</v>
      </c>
      <c r="AL207" s="40">
        <f t="shared" si="220"/>
        <v>0</v>
      </c>
      <c r="AM207" s="40">
        <f t="shared" si="220"/>
        <v>0</v>
      </c>
      <c r="AN207" s="44">
        <f t="shared" si="220"/>
        <v>0</v>
      </c>
      <c r="AO207" s="47"/>
      <c r="AP207" s="3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  <c r="BF207" s="5"/>
      <c r="BG207" s="5"/>
      <c r="BH207" s="5"/>
      <c r="BI207" s="5"/>
      <c r="BJ207" s="5"/>
      <c r="BK207" s="5"/>
      <c r="BL207" s="5"/>
      <c r="BM207" s="5"/>
      <c r="BN207" s="5"/>
      <c r="BO207" s="5"/>
      <c r="BP207" s="5"/>
      <c r="BQ207" s="5"/>
      <c r="BR207" s="5"/>
      <c r="BS207" s="5"/>
      <c r="BT207" s="5"/>
      <c r="BU207" s="5"/>
      <c r="BV207" s="5"/>
      <c r="BW207" s="5"/>
      <c r="BX207" s="5"/>
      <c r="BY207" s="5"/>
      <c r="BZ207" s="5"/>
      <c r="CA207" s="5"/>
      <c r="CB207" s="5"/>
      <c r="CC207" s="5"/>
      <c r="CD207" s="5"/>
      <c r="CE207" s="5"/>
      <c r="CF207" s="5"/>
      <c r="CG207" s="5"/>
      <c r="CH207" s="5"/>
      <c r="CI207" s="5"/>
      <c r="CJ207" s="5"/>
    </row>
    <row r="208" spans="1:88" s="27" customFormat="1" ht="17.25" customHeight="1" x14ac:dyDescent="0.15">
      <c r="A208" s="25">
        <v>4891</v>
      </c>
      <c r="B208" s="11" t="s">
        <v>243</v>
      </c>
      <c r="C208" s="19" t="s">
        <v>52</v>
      </c>
      <c r="D208" s="40"/>
      <c r="E208" s="40"/>
      <c r="F208" s="40"/>
      <c r="G208" s="40"/>
      <c r="H208" s="62"/>
      <c r="I208" s="40"/>
      <c r="J208" s="40"/>
      <c r="K208" s="40"/>
      <c r="L208" s="40"/>
      <c r="M208" s="40"/>
      <c r="N208" s="40">
        <f t="shared" si="160"/>
        <v>0</v>
      </c>
      <c r="O208" s="40">
        <f t="shared" si="161"/>
        <v>0</v>
      </c>
      <c r="P208" s="62"/>
      <c r="Q208" s="40"/>
      <c r="R208" s="40">
        <f t="shared" si="162"/>
        <v>0</v>
      </c>
      <c r="S208" s="40">
        <f t="shared" si="163"/>
        <v>0</v>
      </c>
      <c r="T208" s="62"/>
      <c r="U208" s="40"/>
      <c r="V208" s="40">
        <f t="shared" si="164"/>
        <v>0</v>
      </c>
      <c r="W208" s="40">
        <f t="shared" si="165"/>
        <v>0</v>
      </c>
      <c r="X208" s="62"/>
      <c r="Y208" s="40"/>
      <c r="Z208" s="40"/>
      <c r="AA208" s="40"/>
      <c r="AB208" s="40"/>
      <c r="AC208" s="40">
        <f t="shared" si="215"/>
        <v>0</v>
      </c>
      <c r="AD208" s="40">
        <f t="shared" si="216"/>
        <v>0</v>
      </c>
      <c r="AE208" s="40">
        <f t="shared" si="217"/>
        <v>0</v>
      </c>
      <c r="AF208" s="62">
        <f t="shared" si="166"/>
        <v>0</v>
      </c>
      <c r="AG208" s="62">
        <f t="shared" si="167"/>
        <v>0</v>
      </c>
      <c r="AH208" s="62">
        <f t="shared" si="168"/>
        <v>0</v>
      </c>
      <c r="AI208" s="62">
        <f t="shared" si="169"/>
        <v>0</v>
      </c>
      <c r="AJ208" s="62">
        <f t="shared" si="170"/>
        <v>0</v>
      </c>
      <c r="AK208" s="75">
        <f t="shared" si="171"/>
        <v>0</v>
      </c>
      <c r="AL208" s="40"/>
      <c r="AM208" s="40"/>
      <c r="AN208" s="44"/>
      <c r="AO208" s="47"/>
      <c r="AP208" s="3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  <c r="BF208" s="5"/>
      <c r="BG208" s="5"/>
      <c r="BH208" s="5"/>
      <c r="BI208" s="5"/>
      <c r="BJ208" s="5"/>
      <c r="BK208" s="5"/>
      <c r="BL208" s="5"/>
      <c r="BM208" s="5"/>
      <c r="BN208" s="5"/>
      <c r="BO208" s="5"/>
      <c r="BP208" s="5"/>
      <c r="BQ208" s="5"/>
      <c r="BR208" s="5"/>
      <c r="BS208" s="5"/>
      <c r="BT208" s="5"/>
      <c r="BU208" s="5"/>
      <c r="BV208" s="5"/>
      <c r="BW208" s="5"/>
      <c r="BX208" s="5"/>
      <c r="BY208" s="5"/>
      <c r="BZ208" s="5"/>
      <c r="CA208" s="5"/>
      <c r="CB208" s="5"/>
      <c r="CC208" s="5"/>
      <c r="CD208" s="5"/>
      <c r="CE208" s="5"/>
      <c r="CF208" s="5"/>
      <c r="CG208" s="5"/>
      <c r="CH208" s="5"/>
      <c r="CI208" s="5"/>
      <c r="CJ208" s="5"/>
    </row>
    <row r="209" spans="1:88" s="27" customFormat="1" ht="33.75" customHeight="1" x14ac:dyDescent="0.15">
      <c r="A209" s="25">
        <v>0</v>
      </c>
      <c r="B209" s="11" t="s">
        <v>244</v>
      </c>
      <c r="C209" s="19" t="s">
        <v>52</v>
      </c>
      <c r="D209" s="40">
        <f t="shared" ref="D209:AM209" si="221">+D210+D225+D234+D237+D246</f>
        <v>0</v>
      </c>
      <c r="E209" s="40">
        <f t="shared" si="221"/>
        <v>0</v>
      </c>
      <c r="F209" s="40">
        <f t="shared" si="221"/>
        <v>0</v>
      </c>
      <c r="G209" s="40">
        <f t="shared" si="221"/>
        <v>0</v>
      </c>
      <c r="H209" s="62">
        <f t="shared" si="221"/>
        <v>0</v>
      </c>
      <c r="I209" s="40">
        <f t="shared" si="221"/>
        <v>0</v>
      </c>
      <c r="J209" s="40">
        <f t="shared" si="221"/>
        <v>0</v>
      </c>
      <c r="K209" s="40">
        <f t="shared" si="221"/>
        <v>0</v>
      </c>
      <c r="L209" s="40">
        <f>+L210+L225+L234+L237+L246</f>
        <v>0</v>
      </c>
      <c r="M209" s="40">
        <f t="shared" si="221"/>
        <v>0</v>
      </c>
      <c r="N209" s="40">
        <f t="shared" si="160"/>
        <v>0</v>
      </c>
      <c r="O209" s="40">
        <f t="shared" si="161"/>
        <v>0</v>
      </c>
      <c r="P209" s="62">
        <f t="shared" ref="P209" si="222">+P210+P225+P234+P237+P246</f>
        <v>0</v>
      </c>
      <c r="Q209" s="40">
        <f t="shared" si="221"/>
        <v>0</v>
      </c>
      <c r="R209" s="40">
        <f t="shared" si="162"/>
        <v>0</v>
      </c>
      <c r="S209" s="40">
        <f t="shared" si="163"/>
        <v>0</v>
      </c>
      <c r="T209" s="62">
        <f t="shared" ref="T209" si="223">+T210+T225+T234+T237+T246</f>
        <v>0</v>
      </c>
      <c r="U209" s="40">
        <f t="shared" si="221"/>
        <v>0</v>
      </c>
      <c r="V209" s="40">
        <f t="shared" si="164"/>
        <v>0</v>
      </c>
      <c r="W209" s="40">
        <f t="shared" si="165"/>
        <v>0</v>
      </c>
      <c r="X209" s="62">
        <f t="shared" ref="X209" si="224">+X210+X225+X234+X237+X246</f>
        <v>0</v>
      </c>
      <c r="Y209" s="40">
        <f t="shared" si="221"/>
        <v>0</v>
      </c>
      <c r="Z209" s="40">
        <f t="shared" si="221"/>
        <v>0</v>
      </c>
      <c r="AA209" s="40">
        <f t="shared" si="221"/>
        <v>0</v>
      </c>
      <c r="AB209" s="40">
        <f t="shared" si="221"/>
        <v>0</v>
      </c>
      <c r="AC209" s="40">
        <f t="shared" si="215"/>
        <v>0</v>
      </c>
      <c r="AD209" s="40">
        <f t="shared" si="216"/>
        <v>0</v>
      </c>
      <c r="AE209" s="40">
        <f t="shared" si="217"/>
        <v>0</v>
      </c>
      <c r="AF209" s="62">
        <f t="shared" si="166"/>
        <v>0</v>
      </c>
      <c r="AG209" s="62">
        <f t="shared" si="167"/>
        <v>0</v>
      </c>
      <c r="AH209" s="62">
        <f t="shared" si="168"/>
        <v>0</v>
      </c>
      <c r="AI209" s="62">
        <f t="shared" si="169"/>
        <v>0</v>
      </c>
      <c r="AJ209" s="62">
        <f t="shared" si="170"/>
        <v>0</v>
      </c>
      <c r="AK209" s="75">
        <f t="shared" si="171"/>
        <v>0</v>
      </c>
      <c r="AL209" s="40">
        <f t="shared" si="221"/>
        <v>0</v>
      </c>
      <c r="AM209" s="40">
        <f t="shared" si="221"/>
        <v>0</v>
      </c>
      <c r="AN209" s="44">
        <f>+AN210+AN225+AN234+AN237+AN246</f>
        <v>0</v>
      </c>
      <c r="AO209" s="47"/>
      <c r="AP209" s="3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  <c r="BF209" s="5"/>
      <c r="BG209" s="5"/>
      <c r="BH209" s="5"/>
      <c r="BI209" s="5"/>
      <c r="BJ209" s="5"/>
      <c r="BK209" s="5"/>
      <c r="BL209" s="5"/>
      <c r="BM209" s="5"/>
      <c r="BN209" s="5"/>
      <c r="BO209" s="5"/>
      <c r="BP209" s="5"/>
      <c r="BQ209" s="5"/>
      <c r="BR209" s="5"/>
      <c r="BS209" s="5"/>
      <c r="BT209" s="5"/>
      <c r="BU209" s="5"/>
      <c r="BV209" s="5"/>
      <c r="BW209" s="5"/>
      <c r="BX209" s="5"/>
      <c r="BY209" s="5"/>
      <c r="BZ209" s="5"/>
      <c r="CA209" s="5"/>
      <c r="CB209" s="5"/>
      <c r="CC209" s="5"/>
      <c r="CD209" s="5"/>
      <c r="CE209" s="5"/>
      <c r="CF209" s="5"/>
      <c r="CG209" s="5"/>
      <c r="CH209" s="5"/>
      <c r="CI209" s="5"/>
      <c r="CJ209" s="5"/>
    </row>
    <row r="210" spans="1:88" s="27" customFormat="1" x14ac:dyDescent="0.15">
      <c r="A210" s="25">
        <v>0</v>
      </c>
      <c r="B210" s="11" t="s">
        <v>245</v>
      </c>
      <c r="C210" s="19" t="s">
        <v>52</v>
      </c>
      <c r="D210" s="40">
        <f t="shared" ref="D210:AM210" si="225">+D211+D215+D219</f>
        <v>0</v>
      </c>
      <c r="E210" s="40">
        <f t="shared" si="225"/>
        <v>0</v>
      </c>
      <c r="F210" s="40">
        <f t="shared" si="225"/>
        <v>0</v>
      </c>
      <c r="G210" s="40">
        <f t="shared" si="225"/>
        <v>0</v>
      </c>
      <c r="H210" s="62">
        <f t="shared" si="225"/>
        <v>0</v>
      </c>
      <c r="I210" s="40">
        <f t="shared" si="225"/>
        <v>0</v>
      </c>
      <c r="J210" s="40">
        <f t="shared" si="225"/>
        <v>0</v>
      </c>
      <c r="K210" s="40">
        <f t="shared" si="225"/>
        <v>0</v>
      </c>
      <c r="L210" s="40">
        <f>+L211+L215+L219</f>
        <v>0</v>
      </c>
      <c r="M210" s="40">
        <f t="shared" si="225"/>
        <v>0</v>
      </c>
      <c r="N210" s="40">
        <f t="shared" si="160"/>
        <v>0</v>
      </c>
      <c r="O210" s="40">
        <f t="shared" si="161"/>
        <v>0</v>
      </c>
      <c r="P210" s="62">
        <f t="shared" ref="P210" si="226">+P211+P215+P219</f>
        <v>0</v>
      </c>
      <c r="Q210" s="40">
        <f t="shared" si="225"/>
        <v>0</v>
      </c>
      <c r="R210" s="40">
        <f t="shared" si="162"/>
        <v>0</v>
      </c>
      <c r="S210" s="40">
        <f t="shared" si="163"/>
        <v>0</v>
      </c>
      <c r="T210" s="62">
        <f t="shared" ref="T210" si="227">+T211+T215+T219</f>
        <v>0</v>
      </c>
      <c r="U210" s="40">
        <f t="shared" si="225"/>
        <v>0</v>
      </c>
      <c r="V210" s="40">
        <f t="shared" si="164"/>
        <v>0</v>
      </c>
      <c r="W210" s="40">
        <f t="shared" si="165"/>
        <v>0</v>
      </c>
      <c r="X210" s="62">
        <f t="shared" ref="X210" si="228">+X211+X215+X219</f>
        <v>0</v>
      </c>
      <c r="Y210" s="40">
        <f t="shared" si="225"/>
        <v>0</v>
      </c>
      <c r="Z210" s="40">
        <f t="shared" si="225"/>
        <v>0</v>
      </c>
      <c r="AA210" s="40">
        <f t="shared" si="225"/>
        <v>0</v>
      </c>
      <c r="AB210" s="40">
        <f t="shared" si="225"/>
        <v>0</v>
      </c>
      <c r="AC210" s="40">
        <f t="shared" si="215"/>
        <v>0</v>
      </c>
      <c r="AD210" s="40">
        <f t="shared" si="216"/>
        <v>0</v>
      </c>
      <c r="AE210" s="40">
        <f t="shared" si="217"/>
        <v>0</v>
      </c>
      <c r="AF210" s="62">
        <f t="shared" si="166"/>
        <v>0</v>
      </c>
      <c r="AG210" s="62">
        <f t="shared" si="167"/>
        <v>0</v>
      </c>
      <c r="AH210" s="62">
        <f t="shared" si="168"/>
        <v>0</v>
      </c>
      <c r="AI210" s="62">
        <f t="shared" si="169"/>
        <v>0</v>
      </c>
      <c r="AJ210" s="62">
        <f t="shared" si="170"/>
        <v>0</v>
      </c>
      <c r="AK210" s="75">
        <f t="shared" si="171"/>
        <v>0</v>
      </c>
      <c r="AL210" s="40">
        <f t="shared" si="225"/>
        <v>0</v>
      </c>
      <c r="AM210" s="40">
        <f t="shared" si="225"/>
        <v>0</v>
      </c>
      <c r="AN210" s="44">
        <f>+AN211+AN215+AN219</f>
        <v>0</v>
      </c>
      <c r="AO210" s="47"/>
      <c r="AP210" s="3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  <c r="BF210" s="5"/>
      <c r="BG210" s="5"/>
      <c r="BH210" s="5"/>
      <c r="BI210" s="5"/>
      <c r="BJ210" s="5"/>
      <c r="BK210" s="5"/>
      <c r="BL210" s="5"/>
      <c r="BM210" s="5"/>
      <c r="BN210" s="5"/>
      <c r="BO210" s="5"/>
      <c r="BP210" s="5"/>
      <c r="BQ210" s="5"/>
      <c r="BR210" s="5"/>
      <c r="BS210" s="5"/>
      <c r="BT210" s="5"/>
      <c r="BU210" s="5"/>
      <c r="BV210" s="5"/>
      <c r="BW210" s="5"/>
      <c r="BX210" s="5"/>
      <c r="BY210" s="5"/>
      <c r="BZ210" s="5"/>
      <c r="CA210" s="5"/>
      <c r="CB210" s="5"/>
      <c r="CC210" s="5"/>
      <c r="CD210" s="5"/>
      <c r="CE210" s="5"/>
      <c r="CF210" s="5"/>
      <c r="CG210" s="5"/>
      <c r="CH210" s="5"/>
      <c r="CI210" s="5"/>
      <c r="CJ210" s="5"/>
    </row>
    <row r="211" spans="1:88" s="27" customFormat="1" x14ac:dyDescent="0.15">
      <c r="A211" s="25">
        <v>0</v>
      </c>
      <c r="B211" s="11" t="s">
        <v>246</v>
      </c>
      <c r="C211" s="19" t="s">
        <v>52</v>
      </c>
      <c r="D211" s="40">
        <f t="shared" ref="D211:AM211" si="229">+D212+D213+D214</f>
        <v>0</v>
      </c>
      <c r="E211" s="40">
        <f t="shared" si="229"/>
        <v>0</v>
      </c>
      <c r="F211" s="40">
        <f t="shared" si="229"/>
        <v>0</v>
      </c>
      <c r="G211" s="40">
        <f t="shared" si="229"/>
        <v>0</v>
      </c>
      <c r="H211" s="62">
        <f t="shared" si="229"/>
        <v>0</v>
      </c>
      <c r="I211" s="40">
        <f t="shared" si="229"/>
        <v>0</v>
      </c>
      <c r="J211" s="40">
        <f t="shared" si="229"/>
        <v>0</v>
      </c>
      <c r="K211" s="40">
        <f t="shared" si="229"/>
        <v>0</v>
      </c>
      <c r="L211" s="40">
        <f>+L212+L213+L214</f>
        <v>0</v>
      </c>
      <c r="M211" s="40">
        <f t="shared" si="229"/>
        <v>0</v>
      </c>
      <c r="N211" s="40">
        <f t="shared" si="160"/>
        <v>0</v>
      </c>
      <c r="O211" s="40">
        <f t="shared" si="161"/>
        <v>0</v>
      </c>
      <c r="P211" s="62">
        <f t="shared" ref="P211" si="230">+P212+P213+P214</f>
        <v>0</v>
      </c>
      <c r="Q211" s="40">
        <f t="shared" si="229"/>
        <v>0</v>
      </c>
      <c r="R211" s="40">
        <f t="shared" si="162"/>
        <v>0</v>
      </c>
      <c r="S211" s="40">
        <f t="shared" si="163"/>
        <v>0</v>
      </c>
      <c r="T211" s="62">
        <f t="shared" ref="T211" si="231">+T212+T213+T214</f>
        <v>0</v>
      </c>
      <c r="U211" s="40">
        <f t="shared" si="229"/>
        <v>0</v>
      </c>
      <c r="V211" s="40">
        <f t="shared" si="164"/>
        <v>0</v>
      </c>
      <c r="W211" s="40">
        <f t="shared" si="165"/>
        <v>0</v>
      </c>
      <c r="X211" s="62">
        <f t="shared" ref="X211" si="232">+X212+X213+X214</f>
        <v>0</v>
      </c>
      <c r="Y211" s="40">
        <f t="shared" si="229"/>
        <v>0</v>
      </c>
      <c r="Z211" s="40">
        <f t="shared" si="229"/>
        <v>0</v>
      </c>
      <c r="AA211" s="40">
        <f t="shared" si="229"/>
        <v>0</v>
      </c>
      <c r="AB211" s="40">
        <f t="shared" si="229"/>
        <v>0</v>
      </c>
      <c r="AC211" s="40">
        <f t="shared" si="215"/>
        <v>0</v>
      </c>
      <c r="AD211" s="40">
        <f t="shared" si="216"/>
        <v>0</v>
      </c>
      <c r="AE211" s="40">
        <f t="shared" si="217"/>
        <v>0</v>
      </c>
      <c r="AF211" s="62">
        <f t="shared" si="166"/>
        <v>0</v>
      </c>
      <c r="AG211" s="62">
        <f t="shared" si="167"/>
        <v>0</v>
      </c>
      <c r="AH211" s="62">
        <f t="shared" si="168"/>
        <v>0</v>
      </c>
      <c r="AI211" s="62">
        <f t="shared" si="169"/>
        <v>0</v>
      </c>
      <c r="AJ211" s="62">
        <f t="shared" si="170"/>
        <v>0</v>
      </c>
      <c r="AK211" s="75">
        <f t="shared" si="171"/>
        <v>0</v>
      </c>
      <c r="AL211" s="40">
        <f t="shared" si="229"/>
        <v>0</v>
      </c>
      <c r="AM211" s="40">
        <f t="shared" si="229"/>
        <v>0</v>
      </c>
      <c r="AN211" s="44">
        <f>+AN212+AN213+AN214</f>
        <v>0</v>
      </c>
      <c r="AO211" s="47"/>
      <c r="AP211" s="3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  <c r="BF211" s="5"/>
      <c r="BG211" s="5"/>
      <c r="BH211" s="5"/>
      <c r="BI211" s="5"/>
      <c r="BJ211" s="5"/>
      <c r="BK211" s="5"/>
      <c r="BL211" s="5"/>
      <c r="BM211" s="5"/>
      <c r="BN211" s="5"/>
      <c r="BO211" s="5"/>
      <c r="BP211" s="5"/>
      <c r="BQ211" s="5"/>
      <c r="BR211" s="5"/>
      <c r="BS211" s="5"/>
      <c r="BT211" s="5"/>
      <c r="BU211" s="5"/>
      <c r="BV211" s="5"/>
      <c r="BW211" s="5"/>
      <c r="BX211" s="5"/>
      <c r="BY211" s="5"/>
      <c r="BZ211" s="5"/>
      <c r="CA211" s="5"/>
      <c r="CB211" s="5"/>
      <c r="CC211" s="5"/>
      <c r="CD211" s="5"/>
      <c r="CE211" s="5"/>
      <c r="CF211" s="5"/>
      <c r="CG211" s="5"/>
      <c r="CH211" s="5"/>
      <c r="CI211" s="5"/>
      <c r="CJ211" s="5"/>
    </row>
    <row r="212" spans="1:88" s="27" customFormat="1" ht="21" x14ac:dyDescent="0.15">
      <c r="A212" s="25">
        <v>5111</v>
      </c>
      <c r="B212" s="11" t="s">
        <v>247</v>
      </c>
      <c r="C212" s="19" t="s">
        <v>52</v>
      </c>
      <c r="D212" s="40"/>
      <c r="E212" s="40"/>
      <c r="F212" s="40"/>
      <c r="G212" s="40"/>
      <c r="H212" s="62"/>
      <c r="I212" s="40"/>
      <c r="J212" s="40"/>
      <c r="K212" s="40"/>
      <c r="L212" s="40"/>
      <c r="M212" s="40"/>
      <c r="N212" s="40">
        <f t="shared" si="160"/>
        <v>0</v>
      </c>
      <c r="O212" s="40">
        <f t="shared" si="161"/>
        <v>0</v>
      </c>
      <c r="P212" s="62"/>
      <c r="Q212" s="40"/>
      <c r="R212" s="40">
        <f t="shared" si="162"/>
        <v>0</v>
      </c>
      <c r="S212" s="40">
        <f t="shared" si="163"/>
        <v>0</v>
      </c>
      <c r="T212" s="62"/>
      <c r="U212" s="40"/>
      <c r="V212" s="40">
        <f t="shared" si="164"/>
        <v>0</v>
      </c>
      <c r="W212" s="40">
        <f t="shared" si="165"/>
        <v>0</v>
      </c>
      <c r="X212" s="62"/>
      <c r="Y212" s="40"/>
      <c r="Z212" s="40"/>
      <c r="AA212" s="40"/>
      <c r="AB212" s="40"/>
      <c r="AC212" s="40">
        <f t="shared" si="215"/>
        <v>0</v>
      </c>
      <c r="AD212" s="40">
        <f t="shared" si="216"/>
        <v>0</v>
      </c>
      <c r="AE212" s="40">
        <f t="shared" si="217"/>
        <v>0</v>
      </c>
      <c r="AF212" s="62">
        <f t="shared" si="166"/>
        <v>0</v>
      </c>
      <c r="AG212" s="62">
        <f t="shared" si="167"/>
        <v>0</v>
      </c>
      <c r="AH212" s="62">
        <f t="shared" si="168"/>
        <v>0</v>
      </c>
      <c r="AI212" s="62">
        <f t="shared" si="169"/>
        <v>0</v>
      </c>
      <c r="AJ212" s="62">
        <f t="shared" si="170"/>
        <v>0</v>
      </c>
      <c r="AK212" s="75">
        <f t="shared" si="171"/>
        <v>0</v>
      </c>
      <c r="AL212" s="40"/>
      <c r="AM212" s="40"/>
      <c r="AN212" s="44"/>
      <c r="AO212" s="47"/>
      <c r="AP212" s="3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  <c r="BF212" s="5"/>
      <c r="BG212" s="5"/>
      <c r="BH212" s="5"/>
      <c r="BI212" s="5"/>
      <c r="BJ212" s="5"/>
      <c r="BK212" s="5"/>
      <c r="BL212" s="5"/>
      <c r="BM212" s="5"/>
      <c r="BN212" s="5"/>
      <c r="BO212" s="5"/>
      <c r="BP212" s="5"/>
      <c r="BQ212" s="5"/>
      <c r="BR212" s="5"/>
      <c r="BS212" s="5"/>
      <c r="BT212" s="5"/>
      <c r="BU212" s="5"/>
      <c r="BV212" s="5"/>
      <c r="BW212" s="5"/>
      <c r="BX212" s="5"/>
      <c r="BY212" s="5"/>
      <c r="BZ212" s="5"/>
      <c r="CA212" s="5"/>
      <c r="CB212" s="5"/>
      <c r="CC212" s="5"/>
      <c r="CD212" s="5"/>
      <c r="CE212" s="5"/>
      <c r="CF212" s="5"/>
      <c r="CG212" s="5"/>
      <c r="CH212" s="5"/>
      <c r="CI212" s="5"/>
      <c r="CJ212" s="5"/>
    </row>
    <row r="213" spans="1:88" s="27" customFormat="1" ht="21" x14ac:dyDescent="0.15">
      <c r="A213" s="25">
        <v>5112</v>
      </c>
      <c r="B213" s="11" t="s">
        <v>248</v>
      </c>
      <c r="C213" s="19" t="s">
        <v>52</v>
      </c>
      <c r="D213" s="40"/>
      <c r="E213" s="40"/>
      <c r="F213" s="40"/>
      <c r="G213" s="40"/>
      <c r="H213" s="62"/>
      <c r="I213" s="40"/>
      <c r="J213" s="40"/>
      <c r="K213" s="40"/>
      <c r="L213" s="40"/>
      <c r="M213" s="40"/>
      <c r="N213" s="40">
        <f t="shared" ref="N213:N253" si="233">P213*0.5</f>
        <v>0</v>
      </c>
      <c r="O213" s="40">
        <f t="shared" ref="O213:O253" si="234">P213-N213</f>
        <v>0</v>
      </c>
      <c r="P213" s="62"/>
      <c r="Q213" s="40"/>
      <c r="R213" s="40">
        <f t="shared" ref="R213:R253" si="235">T213*0.5</f>
        <v>0</v>
      </c>
      <c r="S213" s="40">
        <f t="shared" ref="S213:S253" si="236">T213-R213</f>
        <v>0</v>
      </c>
      <c r="T213" s="62"/>
      <c r="U213" s="40"/>
      <c r="V213" s="40">
        <f t="shared" ref="V213:V253" si="237">X213*0.5</f>
        <v>0</v>
      </c>
      <c r="W213" s="40">
        <f t="shared" ref="W213:W253" si="238">X213-V213</f>
        <v>0</v>
      </c>
      <c r="X213" s="62"/>
      <c r="Y213" s="40"/>
      <c r="Z213" s="40"/>
      <c r="AA213" s="40"/>
      <c r="AB213" s="40"/>
      <c r="AC213" s="40">
        <f t="shared" si="215"/>
        <v>0</v>
      </c>
      <c r="AD213" s="40">
        <f t="shared" si="216"/>
        <v>0</v>
      </c>
      <c r="AE213" s="40">
        <f t="shared" si="217"/>
        <v>0</v>
      </c>
      <c r="AF213" s="62">
        <f t="shared" ref="AF213:AF253" si="239">AE213*0.25</f>
        <v>0</v>
      </c>
      <c r="AG213" s="62">
        <f t="shared" ref="AG213:AG253" si="240">AH213-AF213</f>
        <v>0</v>
      </c>
      <c r="AH213" s="62">
        <f t="shared" ref="AH213:AH253" si="241">AC213</f>
        <v>0</v>
      </c>
      <c r="AI213" s="62">
        <f t="shared" ref="AI213:AI253" si="242">AE213-AJ213</f>
        <v>0</v>
      </c>
      <c r="AJ213" s="62">
        <f t="shared" ref="AJ213:AJ253" si="243">AE213*0.25</f>
        <v>0</v>
      </c>
      <c r="AK213" s="75">
        <f t="shared" ref="AK213:AK253" si="244">AJ213+AI213</f>
        <v>0</v>
      </c>
      <c r="AL213" s="40"/>
      <c r="AM213" s="40"/>
      <c r="AN213" s="44"/>
      <c r="AO213" s="47"/>
      <c r="AP213" s="3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  <c r="BF213" s="5"/>
      <c r="BG213" s="5"/>
      <c r="BH213" s="5"/>
      <c r="BI213" s="5"/>
      <c r="BJ213" s="5"/>
      <c r="BK213" s="5"/>
      <c r="BL213" s="5"/>
      <c r="BM213" s="5"/>
      <c r="BN213" s="5"/>
      <c r="BO213" s="5"/>
      <c r="BP213" s="5"/>
      <c r="BQ213" s="5"/>
      <c r="BR213" s="5"/>
      <c r="BS213" s="5"/>
      <c r="BT213" s="5"/>
      <c r="BU213" s="5"/>
      <c r="BV213" s="5"/>
      <c r="BW213" s="5"/>
      <c r="BX213" s="5"/>
      <c r="BY213" s="5"/>
      <c r="BZ213" s="5"/>
      <c r="CA213" s="5"/>
      <c r="CB213" s="5"/>
      <c r="CC213" s="5"/>
      <c r="CD213" s="5"/>
      <c r="CE213" s="5"/>
      <c r="CF213" s="5"/>
      <c r="CG213" s="5"/>
      <c r="CH213" s="5"/>
      <c r="CI213" s="5"/>
      <c r="CJ213" s="5"/>
    </row>
    <row r="214" spans="1:88" s="27" customFormat="1" ht="25.5" customHeight="1" x14ac:dyDescent="0.15">
      <c r="A214" s="25">
        <v>5113</v>
      </c>
      <c r="B214" s="11" t="s">
        <v>249</v>
      </c>
      <c r="C214" s="19" t="s">
        <v>52</v>
      </c>
      <c r="D214" s="40"/>
      <c r="E214" s="40"/>
      <c r="F214" s="40"/>
      <c r="G214" s="40"/>
      <c r="H214" s="62"/>
      <c r="I214" s="40"/>
      <c r="J214" s="40"/>
      <c r="K214" s="40"/>
      <c r="L214" s="40"/>
      <c r="M214" s="40"/>
      <c r="N214" s="40">
        <f t="shared" si="233"/>
        <v>0</v>
      </c>
      <c r="O214" s="40">
        <f t="shared" si="234"/>
        <v>0</v>
      </c>
      <c r="P214" s="62"/>
      <c r="Q214" s="40"/>
      <c r="R214" s="40">
        <f t="shared" si="235"/>
        <v>0</v>
      </c>
      <c r="S214" s="40">
        <f t="shared" si="236"/>
        <v>0</v>
      </c>
      <c r="T214" s="62"/>
      <c r="U214" s="40"/>
      <c r="V214" s="40">
        <f t="shared" si="237"/>
        <v>0</v>
      </c>
      <c r="W214" s="40">
        <f t="shared" si="238"/>
        <v>0</v>
      </c>
      <c r="X214" s="62"/>
      <c r="Y214" s="40"/>
      <c r="Z214" s="40"/>
      <c r="AA214" s="40"/>
      <c r="AB214" s="40"/>
      <c r="AC214" s="40">
        <f t="shared" si="215"/>
        <v>0</v>
      </c>
      <c r="AD214" s="40">
        <f t="shared" si="216"/>
        <v>0</v>
      </c>
      <c r="AE214" s="40">
        <f t="shared" si="217"/>
        <v>0</v>
      </c>
      <c r="AF214" s="62">
        <f t="shared" si="239"/>
        <v>0</v>
      </c>
      <c r="AG214" s="62">
        <f t="shared" si="240"/>
        <v>0</v>
      </c>
      <c r="AH214" s="62">
        <f t="shared" si="241"/>
        <v>0</v>
      </c>
      <c r="AI214" s="62">
        <f t="shared" si="242"/>
        <v>0</v>
      </c>
      <c r="AJ214" s="62">
        <f t="shared" si="243"/>
        <v>0</v>
      </c>
      <c r="AK214" s="75">
        <f t="shared" si="244"/>
        <v>0</v>
      </c>
      <c r="AL214" s="40"/>
      <c r="AM214" s="40"/>
      <c r="AN214" s="44"/>
      <c r="AO214" s="47"/>
      <c r="AP214" s="3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  <c r="BF214" s="5"/>
      <c r="BG214" s="5"/>
      <c r="BH214" s="5"/>
      <c r="BI214" s="5"/>
      <c r="BJ214" s="5"/>
      <c r="BK214" s="5"/>
      <c r="BL214" s="5"/>
      <c r="BM214" s="5"/>
      <c r="BN214" s="5"/>
      <c r="BO214" s="5"/>
      <c r="BP214" s="5"/>
      <c r="BQ214" s="5"/>
      <c r="BR214" s="5"/>
      <c r="BS214" s="5"/>
      <c r="BT214" s="5"/>
      <c r="BU214" s="5"/>
      <c r="BV214" s="5"/>
      <c r="BW214" s="5"/>
      <c r="BX214" s="5"/>
      <c r="BY214" s="5"/>
      <c r="BZ214" s="5"/>
      <c r="CA214" s="5"/>
      <c r="CB214" s="5"/>
      <c r="CC214" s="5"/>
      <c r="CD214" s="5"/>
      <c r="CE214" s="5"/>
      <c r="CF214" s="5"/>
      <c r="CG214" s="5"/>
      <c r="CH214" s="5"/>
      <c r="CI214" s="5"/>
      <c r="CJ214" s="5"/>
    </row>
    <row r="215" spans="1:88" s="27" customFormat="1" ht="21" x14ac:dyDescent="0.15">
      <c r="A215" s="25">
        <v>0</v>
      </c>
      <c r="B215" s="11" t="s">
        <v>250</v>
      </c>
      <c r="C215" s="19" t="s">
        <v>52</v>
      </c>
      <c r="D215" s="40">
        <f t="shared" ref="D215:AM215" si="245">+D216+D217+D218</f>
        <v>0</v>
      </c>
      <c r="E215" s="40">
        <f t="shared" si="245"/>
        <v>0</v>
      </c>
      <c r="F215" s="40">
        <f t="shared" si="245"/>
        <v>0</v>
      </c>
      <c r="G215" s="40">
        <f t="shared" si="245"/>
        <v>0</v>
      </c>
      <c r="H215" s="62">
        <f t="shared" si="245"/>
        <v>0</v>
      </c>
      <c r="I215" s="40">
        <f t="shared" si="245"/>
        <v>0</v>
      </c>
      <c r="J215" s="40">
        <f t="shared" si="245"/>
        <v>0</v>
      </c>
      <c r="K215" s="40">
        <f t="shared" si="245"/>
        <v>0</v>
      </c>
      <c r="L215" s="40">
        <f>+L216+L217+L218</f>
        <v>0</v>
      </c>
      <c r="M215" s="40">
        <f t="shared" si="245"/>
        <v>0</v>
      </c>
      <c r="N215" s="40">
        <f t="shared" si="233"/>
        <v>0</v>
      </c>
      <c r="O215" s="40">
        <f t="shared" si="234"/>
        <v>0</v>
      </c>
      <c r="P215" s="62">
        <f t="shared" ref="P215" si="246">+P216+P217+P218</f>
        <v>0</v>
      </c>
      <c r="Q215" s="40">
        <f t="shared" si="245"/>
        <v>0</v>
      </c>
      <c r="R215" s="40">
        <f t="shared" si="235"/>
        <v>0</v>
      </c>
      <c r="S215" s="40">
        <f t="shared" si="236"/>
        <v>0</v>
      </c>
      <c r="T215" s="62">
        <f t="shared" ref="T215" si="247">+T216+T217+T218</f>
        <v>0</v>
      </c>
      <c r="U215" s="40">
        <f t="shared" si="245"/>
        <v>0</v>
      </c>
      <c r="V215" s="40">
        <f t="shared" si="237"/>
        <v>0</v>
      </c>
      <c r="W215" s="40">
        <f t="shared" si="238"/>
        <v>0</v>
      </c>
      <c r="X215" s="62">
        <f t="shared" ref="X215" si="248">+X216+X217+X218</f>
        <v>0</v>
      </c>
      <c r="Y215" s="40">
        <f t="shared" si="245"/>
        <v>0</v>
      </c>
      <c r="Z215" s="40">
        <f t="shared" si="245"/>
        <v>0</v>
      </c>
      <c r="AA215" s="40">
        <f t="shared" si="245"/>
        <v>0</v>
      </c>
      <c r="AB215" s="40">
        <f t="shared" si="245"/>
        <v>0</v>
      </c>
      <c r="AC215" s="40">
        <f t="shared" si="215"/>
        <v>0</v>
      </c>
      <c r="AD215" s="40">
        <f t="shared" si="216"/>
        <v>0</v>
      </c>
      <c r="AE215" s="40">
        <f t="shared" si="217"/>
        <v>0</v>
      </c>
      <c r="AF215" s="62">
        <f t="shared" si="239"/>
        <v>0</v>
      </c>
      <c r="AG215" s="62">
        <f t="shared" si="240"/>
        <v>0</v>
      </c>
      <c r="AH215" s="62">
        <f t="shared" si="241"/>
        <v>0</v>
      </c>
      <c r="AI215" s="62">
        <f t="shared" si="242"/>
        <v>0</v>
      </c>
      <c r="AJ215" s="62">
        <f t="shared" si="243"/>
        <v>0</v>
      </c>
      <c r="AK215" s="75">
        <f t="shared" si="244"/>
        <v>0</v>
      </c>
      <c r="AL215" s="40">
        <f t="shared" si="245"/>
        <v>0</v>
      </c>
      <c r="AM215" s="40">
        <f t="shared" si="245"/>
        <v>0</v>
      </c>
      <c r="AN215" s="44">
        <f>+AN216+AN217+AN218</f>
        <v>0</v>
      </c>
      <c r="AO215" s="47"/>
      <c r="AP215" s="3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  <c r="BF215" s="5"/>
      <c r="BG215" s="5"/>
      <c r="BH215" s="5"/>
      <c r="BI215" s="5"/>
      <c r="BJ215" s="5"/>
      <c r="BK215" s="5"/>
      <c r="BL215" s="5"/>
      <c r="BM215" s="5"/>
      <c r="BN215" s="5"/>
      <c r="BO215" s="5"/>
      <c r="BP215" s="5"/>
      <c r="BQ215" s="5"/>
      <c r="BR215" s="5"/>
      <c r="BS215" s="5"/>
      <c r="BT215" s="5"/>
      <c r="BU215" s="5"/>
      <c r="BV215" s="5"/>
      <c r="BW215" s="5"/>
      <c r="BX215" s="5"/>
      <c r="BY215" s="5"/>
      <c r="BZ215" s="5"/>
      <c r="CA215" s="5"/>
      <c r="CB215" s="5"/>
      <c r="CC215" s="5"/>
      <c r="CD215" s="5"/>
      <c r="CE215" s="5"/>
      <c r="CF215" s="5"/>
      <c r="CG215" s="5"/>
      <c r="CH215" s="5"/>
      <c r="CI215" s="5"/>
      <c r="CJ215" s="5"/>
    </row>
    <row r="216" spans="1:88" s="27" customFormat="1" x14ac:dyDescent="0.15">
      <c r="A216" s="25">
        <v>5121</v>
      </c>
      <c r="B216" s="11" t="s">
        <v>251</v>
      </c>
      <c r="C216" s="19" t="s">
        <v>52</v>
      </c>
      <c r="D216" s="40"/>
      <c r="E216" s="40"/>
      <c r="F216" s="40"/>
      <c r="G216" s="40"/>
      <c r="H216" s="62"/>
      <c r="I216" s="40"/>
      <c r="J216" s="40"/>
      <c r="K216" s="40"/>
      <c r="L216" s="40"/>
      <c r="M216" s="40"/>
      <c r="N216" s="40">
        <f t="shared" si="233"/>
        <v>0</v>
      </c>
      <c r="O216" s="40">
        <f t="shared" si="234"/>
        <v>0</v>
      </c>
      <c r="P216" s="62"/>
      <c r="Q216" s="40"/>
      <c r="R216" s="40">
        <f t="shared" si="235"/>
        <v>0</v>
      </c>
      <c r="S216" s="40">
        <f t="shared" si="236"/>
        <v>0</v>
      </c>
      <c r="T216" s="62"/>
      <c r="U216" s="40"/>
      <c r="V216" s="40">
        <f t="shared" si="237"/>
        <v>0</v>
      </c>
      <c r="W216" s="40">
        <f t="shared" si="238"/>
        <v>0</v>
      </c>
      <c r="X216" s="62"/>
      <c r="Y216" s="40"/>
      <c r="Z216" s="40"/>
      <c r="AA216" s="40"/>
      <c r="AB216" s="40"/>
      <c r="AC216" s="40">
        <f t="shared" si="215"/>
        <v>0</v>
      </c>
      <c r="AD216" s="40">
        <f t="shared" si="216"/>
        <v>0</v>
      </c>
      <c r="AE216" s="40">
        <f t="shared" si="217"/>
        <v>0</v>
      </c>
      <c r="AF216" s="62">
        <f t="shared" si="239"/>
        <v>0</v>
      </c>
      <c r="AG216" s="62">
        <f t="shared" si="240"/>
        <v>0</v>
      </c>
      <c r="AH216" s="62">
        <f t="shared" si="241"/>
        <v>0</v>
      </c>
      <c r="AI216" s="62">
        <f t="shared" si="242"/>
        <v>0</v>
      </c>
      <c r="AJ216" s="62">
        <f t="shared" si="243"/>
        <v>0</v>
      </c>
      <c r="AK216" s="75">
        <f t="shared" si="244"/>
        <v>0</v>
      </c>
      <c r="AL216" s="40"/>
      <c r="AM216" s="40"/>
      <c r="AN216" s="44"/>
      <c r="AO216" s="47"/>
      <c r="AP216" s="3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  <c r="BF216" s="5"/>
      <c r="BG216" s="5"/>
      <c r="BH216" s="5"/>
      <c r="BI216" s="5"/>
      <c r="BJ216" s="5"/>
      <c r="BK216" s="5"/>
      <c r="BL216" s="5"/>
      <c r="BM216" s="5"/>
      <c r="BN216" s="5"/>
      <c r="BO216" s="5"/>
      <c r="BP216" s="5"/>
      <c r="BQ216" s="5"/>
      <c r="BR216" s="5"/>
      <c r="BS216" s="5"/>
      <c r="BT216" s="5"/>
      <c r="BU216" s="5"/>
      <c r="BV216" s="5"/>
      <c r="BW216" s="5"/>
      <c r="BX216" s="5"/>
      <c r="BY216" s="5"/>
      <c r="BZ216" s="5"/>
      <c r="CA216" s="5"/>
      <c r="CB216" s="5"/>
      <c r="CC216" s="5"/>
      <c r="CD216" s="5"/>
      <c r="CE216" s="5"/>
      <c r="CF216" s="5"/>
      <c r="CG216" s="5"/>
      <c r="CH216" s="5"/>
      <c r="CI216" s="5"/>
      <c r="CJ216" s="5"/>
    </row>
    <row r="217" spans="1:88" s="27" customFormat="1" x14ac:dyDescent="0.15">
      <c r="A217" s="25">
        <v>5122</v>
      </c>
      <c r="B217" s="11" t="s">
        <v>252</v>
      </c>
      <c r="C217" s="19" t="s">
        <v>52</v>
      </c>
      <c r="D217" s="40"/>
      <c r="E217" s="40"/>
      <c r="F217" s="40"/>
      <c r="G217" s="40"/>
      <c r="H217" s="62"/>
      <c r="I217" s="40"/>
      <c r="J217" s="40"/>
      <c r="K217" s="40"/>
      <c r="L217" s="40"/>
      <c r="M217" s="40"/>
      <c r="N217" s="40">
        <f t="shared" si="233"/>
        <v>0</v>
      </c>
      <c r="O217" s="40">
        <f t="shared" si="234"/>
        <v>0</v>
      </c>
      <c r="P217" s="62"/>
      <c r="Q217" s="40"/>
      <c r="R217" s="40">
        <f t="shared" si="235"/>
        <v>0</v>
      </c>
      <c r="S217" s="40">
        <f t="shared" si="236"/>
        <v>0</v>
      </c>
      <c r="T217" s="62"/>
      <c r="U217" s="40"/>
      <c r="V217" s="40">
        <f t="shared" si="237"/>
        <v>0</v>
      </c>
      <c r="W217" s="40">
        <f t="shared" si="238"/>
        <v>0</v>
      </c>
      <c r="X217" s="62"/>
      <c r="Y217" s="40"/>
      <c r="Z217" s="40"/>
      <c r="AA217" s="40"/>
      <c r="AB217" s="40"/>
      <c r="AC217" s="40">
        <f t="shared" si="215"/>
        <v>0</v>
      </c>
      <c r="AD217" s="40">
        <f t="shared" si="216"/>
        <v>0</v>
      </c>
      <c r="AE217" s="40">
        <f t="shared" si="217"/>
        <v>0</v>
      </c>
      <c r="AF217" s="62">
        <f t="shared" si="239"/>
        <v>0</v>
      </c>
      <c r="AG217" s="62">
        <f t="shared" si="240"/>
        <v>0</v>
      </c>
      <c r="AH217" s="62">
        <f t="shared" si="241"/>
        <v>0</v>
      </c>
      <c r="AI217" s="62">
        <f t="shared" si="242"/>
        <v>0</v>
      </c>
      <c r="AJ217" s="62">
        <f t="shared" si="243"/>
        <v>0</v>
      </c>
      <c r="AK217" s="75">
        <f t="shared" si="244"/>
        <v>0</v>
      </c>
      <c r="AL217" s="40"/>
      <c r="AM217" s="40"/>
      <c r="AN217" s="44"/>
      <c r="AO217" s="47"/>
      <c r="AP217" s="3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  <c r="BF217" s="5"/>
      <c r="BG217" s="5"/>
      <c r="BH217" s="5"/>
      <c r="BI217" s="5"/>
      <c r="BJ217" s="5"/>
      <c r="BK217" s="5"/>
      <c r="BL217" s="5"/>
      <c r="BM217" s="5"/>
      <c r="BN217" s="5"/>
      <c r="BO217" s="5"/>
      <c r="BP217" s="5"/>
      <c r="BQ217" s="5"/>
      <c r="BR217" s="5"/>
      <c r="BS217" s="5"/>
      <c r="BT217" s="5"/>
      <c r="BU217" s="5"/>
      <c r="BV217" s="5"/>
      <c r="BW217" s="5"/>
      <c r="BX217" s="5"/>
      <c r="BY217" s="5"/>
      <c r="BZ217" s="5"/>
      <c r="CA217" s="5"/>
      <c r="CB217" s="5"/>
      <c r="CC217" s="5"/>
      <c r="CD217" s="5"/>
      <c r="CE217" s="5"/>
      <c r="CF217" s="5"/>
      <c r="CG217" s="5"/>
      <c r="CH217" s="5"/>
      <c r="CI217" s="5"/>
      <c r="CJ217" s="5"/>
    </row>
    <row r="218" spans="1:88" s="27" customFormat="1" x14ac:dyDescent="0.15">
      <c r="A218" s="25">
        <v>5129</v>
      </c>
      <c r="B218" s="11" t="s">
        <v>253</v>
      </c>
      <c r="C218" s="19" t="s">
        <v>52</v>
      </c>
      <c r="D218" s="40"/>
      <c r="E218" s="40"/>
      <c r="F218" s="40"/>
      <c r="G218" s="40"/>
      <c r="H218" s="62"/>
      <c r="I218" s="40"/>
      <c r="J218" s="40"/>
      <c r="K218" s="40"/>
      <c r="L218" s="40"/>
      <c r="M218" s="40"/>
      <c r="N218" s="40">
        <f t="shared" si="233"/>
        <v>0</v>
      </c>
      <c r="O218" s="40">
        <f t="shared" si="234"/>
        <v>0</v>
      </c>
      <c r="P218" s="62"/>
      <c r="Q218" s="40"/>
      <c r="R218" s="40">
        <f t="shared" si="235"/>
        <v>0</v>
      </c>
      <c r="S218" s="40">
        <f t="shared" si="236"/>
        <v>0</v>
      </c>
      <c r="T218" s="62"/>
      <c r="U218" s="40"/>
      <c r="V218" s="40">
        <f t="shared" si="237"/>
        <v>0</v>
      </c>
      <c r="W218" s="40">
        <f t="shared" si="238"/>
        <v>0</v>
      </c>
      <c r="X218" s="62"/>
      <c r="Y218" s="40"/>
      <c r="Z218" s="40"/>
      <c r="AA218" s="40"/>
      <c r="AB218" s="40"/>
      <c r="AC218" s="40">
        <f t="shared" si="215"/>
        <v>0</v>
      </c>
      <c r="AD218" s="40">
        <f t="shared" si="216"/>
        <v>0</v>
      </c>
      <c r="AE218" s="40">
        <f t="shared" si="217"/>
        <v>0</v>
      </c>
      <c r="AF218" s="62">
        <f t="shared" si="239"/>
        <v>0</v>
      </c>
      <c r="AG218" s="62">
        <f t="shared" si="240"/>
        <v>0</v>
      </c>
      <c r="AH218" s="62">
        <f t="shared" si="241"/>
        <v>0</v>
      </c>
      <c r="AI218" s="62">
        <f t="shared" si="242"/>
        <v>0</v>
      </c>
      <c r="AJ218" s="62">
        <f t="shared" si="243"/>
        <v>0</v>
      </c>
      <c r="AK218" s="75">
        <f t="shared" si="244"/>
        <v>0</v>
      </c>
      <c r="AL218" s="40"/>
      <c r="AM218" s="40"/>
      <c r="AN218" s="44"/>
      <c r="AO218" s="47"/>
      <c r="AP218" s="3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  <c r="BF218" s="5"/>
      <c r="BG218" s="5"/>
      <c r="BH218" s="5"/>
      <c r="BI218" s="5"/>
      <c r="BJ218" s="5"/>
      <c r="BK218" s="5"/>
      <c r="BL218" s="5"/>
      <c r="BM218" s="5"/>
      <c r="BN218" s="5"/>
      <c r="BO218" s="5"/>
      <c r="BP218" s="5"/>
      <c r="BQ218" s="5"/>
      <c r="BR218" s="5"/>
      <c r="BS218" s="5"/>
      <c r="BT218" s="5"/>
      <c r="BU218" s="5"/>
      <c r="BV218" s="5"/>
      <c r="BW218" s="5"/>
      <c r="BX218" s="5"/>
      <c r="BY218" s="5"/>
      <c r="BZ218" s="5"/>
      <c r="CA218" s="5"/>
      <c r="CB218" s="5"/>
      <c r="CC218" s="5"/>
      <c r="CD218" s="5"/>
      <c r="CE218" s="5"/>
      <c r="CF218" s="5"/>
      <c r="CG218" s="5"/>
      <c r="CH218" s="5"/>
      <c r="CI218" s="5"/>
      <c r="CJ218" s="5"/>
    </row>
    <row r="219" spans="1:88" s="27" customFormat="1" x14ac:dyDescent="0.15">
      <c r="A219" s="25">
        <v>0</v>
      </c>
      <c r="B219" s="21" t="s">
        <v>254</v>
      </c>
      <c r="C219" s="19" t="s">
        <v>52</v>
      </c>
      <c r="D219" s="40">
        <f t="shared" ref="D219:AM219" si="249">+D220+D221+D222+D223+D224</f>
        <v>0</v>
      </c>
      <c r="E219" s="40">
        <f t="shared" si="249"/>
        <v>0</v>
      </c>
      <c r="F219" s="40">
        <f t="shared" si="249"/>
        <v>0</v>
      </c>
      <c r="G219" s="40">
        <f t="shared" si="249"/>
        <v>0</v>
      </c>
      <c r="H219" s="62">
        <f t="shared" si="249"/>
        <v>0</v>
      </c>
      <c r="I219" s="40">
        <f t="shared" si="249"/>
        <v>0</v>
      </c>
      <c r="J219" s="40">
        <f t="shared" si="249"/>
        <v>0</v>
      </c>
      <c r="K219" s="40">
        <f t="shared" si="249"/>
        <v>0</v>
      </c>
      <c r="L219" s="40">
        <f>+L220+L221+L222+L223+L224</f>
        <v>0</v>
      </c>
      <c r="M219" s="40">
        <f t="shared" si="249"/>
        <v>0</v>
      </c>
      <c r="N219" s="40">
        <f t="shared" si="233"/>
        <v>0</v>
      </c>
      <c r="O219" s="40">
        <f t="shared" si="234"/>
        <v>0</v>
      </c>
      <c r="P219" s="62">
        <f t="shared" ref="P219" si="250">+P220+P221+P222+P223+P224</f>
        <v>0</v>
      </c>
      <c r="Q219" s="40">
        <f t="shared" si="249"/>
        <v>0</v>
      </c>
      <c r="R219" s="40">
        <f t="shared" si="235"/>
        <v>0</v>
      </c>
      <c r="S219" s="40">
        <f t="shared" si="236"/>
        <v>0</v>
      </c>
      <c r="T219" s="62">
        <f t="shared" ref="T219" si="251">+T220+T221+T222+T223+T224</f>
        <v>0</v>
      </c>
      <c r="U219" s="40">
        <f t="shared" si="249"/>
        <v>0</v>
      </c>
      <c r="V219" s="40">
        <f t="shared" si="237"/>
        <v>0</v>
      </c>
      <c r="W219" s="40">
        <f t="shared" si="238"/>
        <v>0</v>
      </c>
      <c r="X219" s="62">
        <f t="shared" ref="X219" si="252">+X220+X221+X222+X223+X224</f>
        <v>0</v>
      </c>
      <c r="Y219" s="40">
        <f t="shared" si="249"/>
        <v>0</v>
      </c>
      <c r="Z219" s="40">
        <f t="shared" si="249"/>
        <v>0</v>
      </c>
      <c r="AA219" s="40">
        <f t="shared" si="249"/>
        <v>0</v>
      </c>
      <c r="AB219" s="40">
        <f t="shared" si="249"/>
        <v>0</v>
      </c>
      <c r="AC219" s="40">
        <f t="shared" si="215"/>
        <v>0</v>
      </c>
      <c r="AD219" s="40">
        <f t="shared" si="216"/>
        <v>0</v>
      </c>
      <c r="AE219" s="40">
        <f t="shared" si="217"/>
        <v>0</v>
      </c>
      <c r="AF219" s="62">
        <f t="shared" si="239"/>
        <v>0</v>
      </c>
      <c r="AG219" s="62">
        <f t="shared" si="240"/>
        <v>0</v>
      </c>
      <c r="AH219" s="62">
        <f t="shared" si="241"/>
        <v>0</v>
      </c>
      <c r="AI219" s="62">
        <f t="shared" si="242"/>
        <v>0</v>
      </c>
      <c r="AJ219" s="62">
        <f t="shared" si="243"/>
        <v>0</v>
      </c>
      <c r="AK219" s="75">
        <f t="shared" si="244"/>
        <v>0</v>
      </c>
      <c r="AL219" s="40">
        <f t="shared" si="249"/>
        <v>0</v>
      </c>
      <c r="AM219" s="40">
        <f t="shared" si="249"/>
        <v>0</v>
      </c>
      <c r="AN219" s="44">
        <f>+AN220+AN221+AN222+AN223+AN224</f>
        <v>0</v>
      </c>
      <c r="AO219" s="47"/>
      <c r="AP219" s="3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  <c r="BF219" s="5"/>
      <c r="BG219" s="5"/>
      <c r="BH219" s="5"/>
      <c r="BI219" s="5"/>
      <c r="BJ219" s="5"/>
      <c r="BK219" s="5"/>
      <c r="BL219" s="5"/>
      <c r="BM219" s="5"/>
      <c r="BN219" s="5"/>
      <c r="BO219" s="5"/>
      <c r="BP219" s="5"/>
      <c r="BQ219" s="5"/>
      <c r="BR219" s="5"/>
      <c r="BS219" s="5"/>
      <c r="BT219" s="5"/>
      <c r="BU219" s="5"/>
      <c r="BV219" s="5"/>
      <c r="BW219" s="5"/>
      <c r="BX219" s="5"/>
      <c r="BY219" s="5"/>
      <c r="BZ219" s="5"/>
      <c r="CA219" s="5"/>
      <c r="CB219" s="5"/>
      <c r="CC219" s="5"/>
      <c r="CD219" s="5"/>
      <c r="CE219" s="5"/>
      <c r="CF219" s="5"/>
      <c r="CG219" s="5"/>
      <c r="CH219" s="5"/>
      <c r="CI219" s="5"/>
      <c r="CJ219" s="5"/>
    </row>
    <row r="220" spans="1:88" s="27" customFormat="1" x14ac:dyDescent="0.15">
      <c r="A220" s="25">
        <v>5131</v>
      </c>
      <c r="B220" s="11" t="s">
        <v>255</v>
      </c>
      <c r="C220" s="19" t="s">
        <v>52</v>
      </c>
      <c r="D220" s="40"/>
      <c r="E220" s="40"/>
      <c r="F220" s="40"/>
      <c r="G220" s="40"/>
      <c r="H220" s="62"/>
      <c r="I220" s="40"/>
      <c r="J220" s="40"/>
      <c r="K220" s="40"/>
      <c r="L220" s="40"/>
      <c r="M220" s="40"/>
      <c r="N220" s="40">
        <f t="shared" si="233"/>
        <v>0</v>
      </c>
      <c r="O220" s="40">
        <f t="shared" si="234"/>
        <v>0</v>
      </c>
      <c r="P220" s="62"/>
      <c r="Q220" s="40"/>
      <c r="R220" s="40">
        <f t="shared" si="235"/>
        <v>0</v>
      </c>
      <c r="S220" s="40">
        <f t="shared" si="236"/>
        <v>0</v>
      </c>
      <c r="T220" s="62"/>
      <c r="U220" s="40"/>
      <c r="V220" s="40">
        <f t="shared" si="237"/>
        <v>0</v>
      </c>
      <c r="W220" s="40">
        <f t="shared" si="238"/>
        <v>0</v>
      </c>
      <c r="X220" s="62"/>
      <c r="Y220" s="40"/>
      <c r="Z220" s="40"/>
      <c r="AA220" s="40"/>
      <c r="AB220" s="40"/>
      <c r="AC220" s="40">
        <f t="shared" si="215"/>
        <v>0</v>
      </c>
      <c r="AD220" s="40">
        <f t="shared" si="216"/>
        <v>0</v>
      </c>
      <c r="AE220" s="40">
        <f t="shared" si="217"/>
        <v>0</v>
      </c>
      <c r="AF220" s="62">
        <f t="shared" si="239"/>
        <v>0</v>
      </c>
      <c r="AG220" s="62">
        <f t="shared" si="240"/>
        <v>0</v>
      </c>
      <c r="AH220" s="62">
        <f t="shared" si="241"/>
        <v>0</v>
      </c>
      <c r="AI220" s="62">
        <f t="shared" si="242"/>
        <v>0</v>
      </c>
      <c r="AJ220" s="62">
        <f t="shared" si="243"/>
        <v>0</v>
      </c>
      <c r="AK220" s="75">
        <f t="shared" si="244"/>
        <v>0</v>
      </c>
      <c r="AL220" s="40"/>
      <c r="AM220" s="40"/>
      <c r="AN220" s="44"/>
      <c r="AO220" s="47"/>
      <c r="AP220" s="3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  <c r="BF220" s="5"/>
      <c r="BG220" s="5"/>
      <c r="BH220" s="5"/>
      <c r="BI220" s="5"/>
      <c r="BJ220" s="5"/>
      <c r="BK220" s="5"/>
      <c r="BL220" s="5"/>
      <c r="BM220" s="5"/>
      <c r="BN220" s="5"/>
      <c r="BO220" s="5"/>
      <c r="BP220" s="5"/>
      <c r="BQ220" s="5"/>
      <c r="BR220" s="5"/>
      <c r="BS220" s="5"/>
      <c r="BT220" s="5"/>
      <c r="BU220" s="5"/>
      <c r="BV220" s="5"/>
      <c r="BW220" s="5"/>
      <c r="BX220" s="5"/>
      <c r="BY220" s="5"/>
      <c r="BZ220" s="5"/>
      <c r="CA220" s="5"/>
      <c r="CB220" s="5"/>
      <c r="CC220" s="5"/>
      <c r="CD220" s="5"/>
      <c r="CE220" s="5"/>
      <c r="CF220" s="5"/>
      <c r="CG220" s="5"/>
      <c r="CH220" s="5"/>
      <c r="CI220" s="5"/>
      <c r="CJ220" s="5"/>
    </row>
    <row r="221" spans="1:88" s="27" customFormat="1" x14ac:dyDescent="0.15">
      <c r="A221" s="25">
        <v>5132</v>
      </c>
      <c r="B221" s="11" t="s">
        <v>256</v>
      </c>
      <c r="C221" s="19" t="s">
        <v>52</v>
      </c>
      <c r="D221" s="40"/>
      <c r="E221" s="40"/>
      <c r="F221" s="40"/>
      <c r="G221" s="40"/>
      <c r="H221" s="62"/>
      <c r="I221" s="40"/>
      <c r="J221" s="40"/>
      <c r="K221" s="40"/>
      <c r="L221" s="40"/>
      <c r="M221" s="40"/>
      <c r="N221" s="40">
        <f t="shared" si="233"/>
        <v>0</v>
      </c>
      <c r="O221" s="40">
        <f t="shared" si="234"/>
        <v>0</v>
      </c>
      <c r="P221" s="62"/>
      <c r="Q221" s="40"/>
      <c r="R221" s="40">
        <f t="shared" si="235"/>
        <v>0</v>
      </c>
      <c r="S221" s="40">
        <f t="shared" si="236"/>
        <v>0</v>
      </c>
      <c r="T221" s="62"/>
      <c r="U221" s="40"/>
      <c r="V221" s="40">
        <f t="shared" si="237"/>
        <v>0</v>
      </c>
      <c r="W221" s="40">
        <f t="shared" si="238"/>
        <v>0</v>
      </c>
      <c r="X221" s="62"/>
      <c r="Y221" s="40"/>
      <c r="Z221" s="40"/>
      <c r="AA221" s="40"/>
      <c r="AB221" s="40"/>
      <c r="AC221" s="40">
        <f t="shared" si="215"/>
        <v>0</v>
      </c>
      <c r="AD221" s="40">
        <f t="shared" si="216"/>
        <v>0</v>
      </c>
      <c r="AE221" s="40">
        <f t="shared" si="217"/>
        <v>0</v>
      </c>
      <c r="AF221" s="62">
        <f t="shared" si="239"/>
        <v>0</v>
      </c>
      <c r="AG221" s="62">
        <f t="shared" si="240"/>
        <v>0</v>
      </c>
      <c r="AH221" s="62">
        <f t="shared" si="241"/>
        <v>0</v>
      </c>
      <c r="AI221" s="62">
        <f t="shared" si="242"/>
        <v>0</v>
      </c>
      <c r="AJ221" s="62">
        <f t="shared" si="243"/>
        <v>0</v>
      </c>
      <c r="AK221" s="75">
        <f t="shared" si="244"/>
        <v>0</v>
      </c>
      <c r="AL221" s="40"/>
      <c r="AM221" s="40"/>
      <c r="AN221" s="44"/>
      <c r="AO221" s="47"/>
      <c r="AP221" s="3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  <c r="BF221" s="5"/>
      <c r="BG221" s="5"/>
      <c r="BH221" s="5"/>
      <c r="BI221" s="5"/>
      <c r="BJ221" s="5"/>
      <c r="BK221" s="5"/>
      <c r="BL221" s="5"/>
      <c r="BM221" s="5"/>
      <c r="BN221" s="5"/>
      <c r="BO221" s="5"/>
      <c r="BP221" s="5"/>
      <c r="BQ221" s="5"/>
      <c r="BR221" s="5"/>
      <c r="BS221" s="5"/>
      <c r="BT221" s="5"/>
      <c r="BU221" s="5"/>
      <c r="BV221" s="5"/>
      <c r="BW221" s="5"/>
      <c r="BX221" s="5"/>
      <c r="BY221" s="5"/>
      <c r="BZ221" s="5"/>
      <c r="CA221" s="5"/>
      <c r="CB221" s="5"/>
      <c r="CC221" s="5"/>
      <c r="CD221" s="5"/>
      <c r="CE221" s="5"/>
      <c r="CF221" s="5"/>
      <c r="CG221" s="5"/>
      <c r="CH221" s="5"/>
      <c r="CI221" s="5"/>
      <c r="CJ221" s="5"/>
    </row>
    <row r="222" spans="1:88" s="27" customFormat="1" ht="21" x14ac:dyDescent="0.15">
      <c r="A222" s="25">
        <v>5133</v>
      </c>
      <c r="B222" s="11" t="s">
        <v>257</v>
      </c>
      <c r="C222" s="19" t="s">
        <v>52</v>
      </c>
      <c r="D222" s="40"/>
      <c r="E222" s="40"/>
      <c r="F222" s="40"/>
      <c r="G222" s="40"/>
      <c r="H222" s="62"/>
      <c r="I222" s="40"/>
      <c r="J222" s="40"/>
      <c r="K222" s="40"/>
      <c r="L222" s="40"/>
      <c r="M222" s="40"/>
      <c r="N222" s="40">
        <f t="shared" si="233"/>
        <v>0</v>
      </c>
      <c r="O222" s="40">
        <f t="shared" si="234"/>
        <v>0</v>
      </c>
      <c r="P222" s="62"/>
      <c r="Q222" s="40"/>
      <c r="R222" s="40">
        <f t="shared" si="235"/>
        <v>0</v>
      </c>
      <c r="S222" s="40">
        <f t="shared" si="236"/>
        <v>0</v>
      </c>
      <c r="T222" s="62"/>
      <c r="U222" s="40"/>
      <c r="V222" s="40">
        <f t="shared" si="237"/>
        <v>0</v>
      </c>
      <c r="W222" s="40">
        <f t="shared" si="238"/>
        <v>0</v>
      </c>
      <c r="X222" s="62"/>
      <c r="Y222" s="40"/>
      <c r="Z222" s="40"/>
      <c r="AA222" s="40"/>
      <c r="AB222" s="40"/>
      <c r="AC222" s="40">
        <f t="shared" si="215"/>
        <v>0</v>
      </c>
      <c r="AD222" s="40">
        <f t="shared" si="216"/>
        <v>0</v>
      </c>
      <c r="AE222" s="40">
        <f t="shared" si="217"/>
        <v>0</v>
      </c>
      <c r="AF222" s="62">
        <f t="shared" si="239"/>
        <v>0</v>
      </c>
      <c r="AG222" s="62">
        <f t="shared" si="240"/>
        <v>0</v>
      </c>
      <c r="AH222" s="62">
        <f t="shared" si="241"/>
        <v>0</v>
      </c>
      <c r="AI222" s="62">
        <f t="shared" si="242"/>
        <v>0</v>
      </c>
      <c r="AJ222" s="62">
        <f t="shared" si="243"/>
        <v>0</v>
      </c>
      <c r="AK222" s="75">
        <f t="shared" si="244"/>
        <v>0</v>
      </c>
      <c r="AL222" s="40"/>
      <c r="AM222" s="40"/>
      <c r="AN222" s="44"/>
      <c r="AO222" s="47"/>
      <c r="AP222" s="3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  <c r="BF222" s="5"/>
      <c r="BG222" s="5"/>
      <c r="BH222" s="5"/>
      <c r="BI222" s="5"/>
      <c r="BJ222" s="5"/>
      <c r="BK222" s="5"/>
      <c r="BL222" s="5"/>
      <c r="BM222" s="5"/>
      <c r="BN222" s="5"/>
      <c r="BO222" s="5"/>
      <c r="BP222" s="5"/>
      <c r="BQ222" s="5"/>
      <c r="BR222" s="5"/>
      <c r="BS222" s="5"/>
      <c r="BT222" s="5"/>
      <c r="BU222" s="5"/>
      <c r="BV222" s="5"/>
      <c r="BW222" s="5"/>
      <c r="BX222" s="5"/>
      <c r="BY222" s="5"/>
      <c r="BZ222" s="5"/>
      <c r="CA222" s="5"/>
      <c r="CB222" s="5"/>
      <c r="CC222" s="5"/>
      <c r="CD222" s="5"/>
      <c r="CE222" s="5"/>
      <c r="CF222" s="5"/>
      <c r="CG222" s="5"/>
      <c r="CH222" s="5"/>
      <c r="CI222" s="5"/>
      <c r="CJ222" s="5"/>
    </row>
    <row r="223" spans="1:88" s="27" customFormat="1" ht="21" x14ac:dyDescent="0.15">
      <c r="A223" s="25">
        <v>5134</v>
      </c>
      <c r="B223" s="11" t="s">
        <v>258</v>
      </c>
      <c r="C223" s="19" t="s">
        <v>52</v>
      </c>
      <c r="D223" s="40"/>
      <c r="E223" s="40"/>
      <c r="F223" s="40"/>
      <c r="G223" s="40"/>
      <c r="H223" s="62"/>
      <c r="I223" s="40"/>
      <c r="J223" s="40"/>
      <c r="K223" s="40"/>
      <c r="L223" s="40"/>
      <c r="M223" s="40"/>
      <c r="N223" s="40">
        <f t="shared" si="233"/>
        <v>0</v>
      </c>
      <c r="O223" s="40">
        <f t="shared" si="234"/>
        <v>0</v>
      </c>
      <c r="P223" s="62"/>
      <c r="Q223" s="40"/>
      <c r="R223" s="40">
        <f t="shared" si="235"/>
        <v>0</v>
      </c>
      <c r="S223" s="40">
        <f t="shared" si="236"/>
        <v>0</v>
      </c>
      <c r="T223" s="62"/>
      <c r="U223" s="40"/>
      <c r="V223" s="40">
        <f t="shared" si="237"/>
        <v>0</v>
      </c>
      <c r="W223" s="40">
        <f t="shared" si="238"/>
        <v>0</v>
      </c>
      <c r="X223" s="62"/>
      <c r="Y223" s="40"/>
      <c r="Z223" s="40"/>
      <c r="AA223" s="40"/>
      <c r="AB223" s="40"/>
      <c r="AC223" s="40">
        <f t="shared" si="215"/>
        <v>0</v>
      </c>
      <c r="AD223" s="40">
        <f t="shared" si="216"/>
        <v>0</v>
      </c>
      <c r="AE223" s="40">
        <f t="shared" si="217"/>
        <v>0</v>
      </c>
      <c r="AF223" s="62">
        <f t="shared" si="239"/>
        <v>0</v>
      </c>
      <c r="AG223" s="62">
        <f t="shared" si="240"/>
        <v>0</v>
      </c>
      <c r="AH223" s="62">
        <f t="shared" si="241"/>
        <v>0</v>
      </c>
      <c r="AI223" s="62">
        <f t="shared" si="242"/>
        <v>0</v>
      </c>
      <c r="AJ223" s="62">
        <f t="shared" si="243"/>
        <v>0</v>
      </c>
      <c r="AK223" s="75">
        <f t="shared" si="244"/>
        <v>0</v>
      </c>
      <c r="AL223" s="40"/>
      <c r="AM223" s="40"/>
      <c r="AN223" s="44"/>
      <c r="AO223" s="47"/>
      <c r="AP223" s="3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  <c r="BF223" s="5"/>
      <c r="BG223" s="5"/>
      <c r="BH223" s="5"/>
      <c r="BI223" s="5"/>
      <c r="BJ223" s="5"/>
      <c r="BK223" s="5"/>
      <c r="BL223" s="5"/>
      <c r="BM223" s="5"/>
      <c r="BN223" s="5"/>
      <c r="BO223" s="5"/>
      <c r="BP223" s="5"/>
      <c r="BQ223" s="5"/>
      <c r="BR223" s="5"/>
      <c r="BS223" s="5"/>
      <c r="BT223" s="5"/>
      <c r="BU223" s="5"/>
      <c r="BV223" s="5"/>
      <c r="BW223" s="5"/>
      <c r="BX223" s="5"/>
      <c r="BY223" s="5"/>
      <c r="BZ223" s="5"/>
      <c r="CA223" s="5"/>
      <c r="CB223" s="5"/>
      <c r="CC223" s="5"/>
      <c r="CD223" s="5"/>
      <c r="CE223" s="5"/>
      <c r="CF223" s="5"/>
      <c r="CG223" s="5"/>
      <c r="CH223" s="5"/>
      <c r="CI223" s="5"/>
      <c r="CJ223" s="5"/>
    </row>
    <row r="224" spans="1:88" s="27" customFormat="1" ht="42.75" customHeight="1" x14ac:dyDescent="0.15">
      <c r="A224" s="25">
        <v>5135</v>
      </c>
      <c r="B224" s="11" t="s">
        <v>259</v>
      </c>
      <c r="C224" s="19" t="s">
        <v>52</v>
      </c>
      <c r="D224" s="40"/>
      <c r="E224" s="40"/>
      <c r="F224" s="40"/>
      <c r="G224" s="40"/>
      <c r="H224" s="62"/>
      <c r="I224" s="40"/>
      <c r="J224" s="40"/>
      <c r="K224" s="40"/>
      <c r="L224" s="40"/>
      <c r="M224" s="40"/>
      <c r="N224" s="40">
        <f t="shared" si="233"/>
        <v>0</v>
      </c>
      <c r="O224" s="40">
        <f t="shared" si="234"/>
        <v>0</v>
      </c>
      <c r="P224" s="62"/>
      <c r="Q224" s="40"/>
      <c r="R224" s="40">
        <f t="shared" si="235"/>
        <v>0</v>
      </c>
      <c r="S224" s="40">
        <f t="shared" si="236"/>
        <v>0</v>
      </c>
      <c r="T224" s="62"/>
      <c r="U224" s="40"/>
      <c r="V224" s="40">
        <f t="shared" si="237"/>
        <v>0</v>
      </c>
      <c r="W224" s="40">
        <f t="shared" si="238"/>
        <v>0</v>
      </c>
      <c r="X224" s="62"/>
      <c r="Y224" s="40"/>
      <c r="Z224" s="40"/>
      <c r="AA224" s="40"/>
      <c r="AB224" s="40"/>
      <c r="AC224" s="40">
        <f t="shared" si="215"/>
        <v>0</v>
      </c>
      <c r="AD224" s="40">
        <f t="shared" si="216"/>
        <v>0</v>
      </c>
      <c r="AE224" s="40">
        <f t="shared" si="217"/>
        <v>0</v>
      </c>
      <c r="AF224" s="62">
        <f t="shared" si="239"/>
        <v>0</v>
      </c>
      <c r="AG224" s="62">
        <f t="shared" si="240"/>
        <v>0</v>
      </c>
      <c r="AH224" s="62">
        <f t="shared" si="241"/>
        <v>0</v>
      </c>
      <c r="AI224" s="62">
        <f t="shared" si="242"/>
        <v>0</v>
      </c>
      <c r="AJ224" s="62">
        <f t="shared" si="243"/>
        <v>0</v>
      </c>
      <c r="AK224" s="75">
        <f t="shared" si="244"/>
        <v>0</v>
      </c>
      <c r="AL224" s="40"/>
      <c r="AM224" s="40"/>
      <c r="AN224" s="44"/>
      <c r="AO224" s="47"/>
      <c r="AP224" s="3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  <c r="BF224" s="5"/>
      <c r="BG224" s="5"/>
      <c r="BH224" s="5"/>
      <c r="BI224" s="5"/>
      <c r="BJ224" s="5"/>
      <c r="BK224" s="5"/>
      <c r="BL224" s="5"/>
      <c r="BM224" s="5"/>
      <c r="BN224" s="5"/>
      <c r="BO224" s="5"/>
      <c r="BP224" s="5"/>
      <c r="BQ224" s="5"/>
      <c r="BR224" s="5"/>
      <c r="BS224" s="5"/>
      <c r="BT224" s="5"/>
      <c r="BU224" s="5"/>
      <c r="BV224" s="5"/>
      <c r="BW224" s="5"/>
      <c r="BX224" s="5"/>
      <c r="BY224" s="5"/>
      <c r="BZ224" s="5"/>
      <c r="CA224" s="5"/>
      <c r="CB224" s="5"/>
      <c r="CC224" s="5"/>
      <c r="CD224" s="5"/>
      <c r="CE224" s="5"/>
      <c r="CF224" s="5"/>
      <c r="CG224" s="5"/>
      <c r="CH224" s="5"/>
      <c r="CI224" s="5"/>
      <c r="CJ224" s="5"/>
    </row>
    <row r="225" spans="1:88" s="27" customFormat="1" x14ac:dyDescent="0.15">
      <c r="A225" s="25">
        <v>0</v>
      </c>
      <c r="B225" s="11" t="s">
        <v>260</v>
      </c>
      <c r="C225" s="19" t="s">
        <v>52</v>
      </c>
      <c r="D225" s="40">
        <f t="shared" ref="D225:AM225" si="253">+D226+D228+D230+D232</f>
        <v>0</v>
      </c>
      <c r="E225" s="40">
        <f t="shared" si="253"/>
        <v>0</v>
      </c>
      <c r="F225" s="40">
        <f t="shared" si="253"/>
        <v>0</v>
      </c>
      <c r="G225" s="40">
        <f t="shared" si="253"/>
        <v>0</v>
      </c>
      <c r="H225" s="62">
        <f t="shared" si="253"/>
        <v>0</v>
      </c>
      <c r="I225" s="40">
        <f t="shared" si="253"/>
        <v>0</v>
      </c>
      <c r="J225" s="40">
        <f t="shared" si="253"/>
        <v>0</v>
      </c>
      <c r="K225" s="40">
        <f t="shared" si="253"/>
        <v>0</v>
      </c>
      <c r="L225" s="40">
        <f>+L226+L228+L230+L232</f>
        <v>0</v>
      </c>
      <c r="M225" s="40">
        <f t="shared" si="253"/>
        <v>0</v>
      </c>
      <c r="N225" s="40">
        <f t="shared" si="233"/>
        <v>0</v>
      </c>
      <c r="O225" s="40">
        <f t="shared" si="234"/>
        <v>0</v>
      </c>
      <c r="P225" s="62">
        <f t="shared" ref="P225" si="254">+P226+P228+P230+P232</f>
        <v>0</v>
      </c>
      <c r="Q225" s="40">
        <f t="shared" si="253"/>
        <v>0</v>
      </c>
      <c r="R225" s="40">
        <f t="shared" si="235"/>
        <v>0</v>
      </c>
      <c r="S225" s="40">
        <f t="shared" si="236"/>
        <v>0</v>
      </c>
      <c r="T225" s="62">
        <f t="shared" ref="T225" si="255">+T226+T228+T230+T232</f>
        <v>0</v>
      </c>
      <c r="U225" s="40">
        <f t="shared" si="253"/>
        <v>0</v>
      </c>
      <c r="V225" s="40">
        <f t="shared" si="237"/>
        <v>0</v>
      </c>
      <c r="W225" s="40">
        <f t="shared" si="238"/>
        <v>0</v>
      </c>
      <c r="X225" s="62">
        <f t="shared" ref="X225" si="256">+X226+X228+X230+X232</f>
        <v>0</v>
      </c>
      <c r="Y225" s="40">
        <f t="shared" si="253"/>
        <v>0</v>
      </c>
      <c r="Z225" s="40">
        <f t="shared" si="253"/>
        <v>0</v>
      </c>
      <c r="AA225" s="40">
        <f t="shared" si="253"/>
        <v>0</v>
      </c>
      <c r="AB225" s="40">
        <f t="shared" si="253"/>
        <v>0</v>
      </c>
      <c r="AC225" s="40">
        <f t="shared" si="215"/>
        <v>0</v>
      </c>
      <c r="AD225" s="40">
        <f t="shared" si="216"/>
        <v>0</v>
      </c>
      <c r="AE225" s="40">
        <f t="shared" si="217"/>
        <v>0</v>
      </c>
      <c r="AF225" s="62">
        <f t="shared" si="239"/>
        <v>0</v>
      </c>
      <c r="AG225" s="62">
        <f t="shared" si="240"/>
        <v>0</v>
      </c>
      <c r="AH225" s="62">
        <f t="shared" si="241"/>
        <v>0</v>
      </c>
      <c r="AI225" s="62">
        <f t="shared" si="242"/>
        <v>0</v>
      </c>
      <c r="AJ225" s="62">
        <f t="shared" si="243"/>
        <v>0</v>
      </c>
      <c r="AK225" s="75">
        <f t="shared" si="244"/>
        <v>0</v>
      </c>
      <c r="AL225" s="40">
        <f t="shared" si="253"/>
        <v>0</v>
      </c>
      <c r="AM225" s="40">
        <f t="shared" si="253"/>
        <v>0</v>
      </c>
      <c r="AN225" s="44">
        <f>+AN226+AN228+AN230+AN232</f>
        <v>0</v>
      </c>
      <c r="AO225" s="47"/>
      <c r="AP225" s="3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  <c r="BF225" s="5"/>
      <c r="BG225" s="5"/>
      <c r="BH225" s="5"/>
      <c r="BI225" s="5"/>
      <c r="BJ225" s="5"/>
      <c r="BK225" s="5"/>
      <c r="BL225" s="5"/>
      <c r="BM225" s="5"/>
      <c r="BN225" s="5"/>
      <c r="BO225" s="5"/>
      <c r="BP225" s="5"/>
      <c r="BQ225" s="5"/>
      <c r="BR225" s="5"/>
      <c r="BS225" s="5"/>
      <c r="BT225" s="5"/>
      <c r="BU225" s="5"/>
      <c r="BV225" s="5"/>
      <c r="BW225" s="5"/>
      <c r="BX225" s="5"/>
      <c r="BY225" s="5"/>
      <c r="BZ225" s="5"/>
      <c r="CA225" s="5"/>
      <c r="CB225" s="5"/>
      <c r="CC225" s="5"/>
      <c r="CD225" s="5"/>
      <c r="CE225" s="5"/>
      <c r="CF225" s="5"/>
      <c r="CG225" s="5"/>
      <c r="CH225" s="5"/>
      <c r="CI225" s="5"/>
      <c r="CJ225" s="5"/>
    </row>
    <row r="226" spans="1:88" s="27" customFormat="1" x14ac:dyDescent="0.15">
      <c r="A226" s="25">
        <v>0</v>
      </c>
      <c r="B226" s="11" t="s">
        <v>261</v>
      </c>
      <c r="C226" s="19" t="s">
        <v>52</v>
      </c>
      <c r="D226" s="40">
        <f t="shared" ref="D226:AN226" si="257">+D227</f>
        <v>0</v>
      </c>
      <c r="E226" s="40">
        <f t="shared" si="257"/>
        <v>0</v>
      </c>
      <c r="F226" s="40">
        <f t="shared" si="257"/>
        <v>0</v>
      </c>
      <c r="G226" s="40">
        <f t="shared" si="257"/>
        <v>0</v>
      </c>
      <c r="H226" s="62">
        <f t="shared" si="257"/>
        <v>0</v>
      </c>
      <c r="I226" s="40">
        <f t="shared" si="257"/>
        <v>0</v>
      </c>
      <c r="J226" s="40">
        <f t="shared" si="257"/>
        <v>0</v>
      </c>
      <c r="K226" s="40">
        <f t="shared" si="257"/>
        <v>0</v>
      </c>
      <c r="L226" s="40">
        <f t="shared" si="257"/>
        <v>0</v>
      </c>
      <c r="M226" s="40">
        <f t="shared" si="257"/>
        <v>0</v>
      </c>
      <c r="N226" s="40">
        <f t="shared" si="233"/>
        <v>0</v>
      </c>
      <c r="O226" s="40">
        <f t="shared" si="234"/>
        <v>0</v>
      </c>
      <c r="P226" s="62">
        <f t="shared" si="257"/>
        <v>0</v>
      </c>
      <c r="Q226" s="40">
        <f t="shared" si="257"/>
        <v>0</v>
      </c>
      <c r="R226" s="40">
        <f t="shared" si="235"/>
        <v>0</v>
      </c>
      <c r="S226" s="40">
        <f t="shared" si="236"/>
        <v>0</v>
      </c>
      <c r="T226" s="62">
        <f t="shared" si="257"/>
        <v>0</v>
      </c>
      <c r="U226" s="40">
        <f t="shared" si="257"/>
        <v>0</v>
      </c>
      <c r="V226" s="40">
        <f t="shared" si="237"/>
        <v>0</v>
      </c>
      <c r="W226" s="40">
        <f t="shared" si="238"/>
        <v>0</v>
      </c>
      <c r="X226" s="62">
        <f t="shared" si="257"/>
        <v>0</v>
      </c>
      <c r="Y226" s="40">
        <f t="shared" si="257"/>
        <v>0</v>
      </c>
      <c r="Z226" s="40">
        <f t="shared" si="257"/>
        <v>0</v>
      </c>
      <c r="AA226" s="40">
        <f t="shared" si="257"/>
        <v>0</v>
      </c>
      <c r="AB226" s="40">
        <f t="shared" si="257"/>
        <v>0</v>
      </c>
      <c r="AC226" s="40">
        <f t="shared" si="215"/>
        <v>0</v>
      </c>
      <c r="AD226" s="40">
        <f t="shared" si="216"/>
        <v>0</v>
      </c>
      <c r="AE226" s="40">
        <f t="shared" si="217"/>
        <v>0</v>
      </c>
      <c r="AF226" s="62">
        <f t="shared" si="239"/>
        <v>0</v>
      </c>
      <c r="AG226" s="62">
        <f t="shared" si="240"/>
        <v>0</v>
      </c>
      <c r="AH226" s="62">
        <f t="shared" si="241"/>
        <v>0</v>
      </c>
      <c r="AI226" s="62">
        <f t="shared" si="242"/>
        <v>0</v>
      </c>
      <c r="AJ226" s="62">
        <f t="shared" si="243"/>
        <v>0</v>
      </c>
      <c r="AK226" s="75">
        <f t="shared" si="244"/>
        <v>0</v>
      </c>
      <c r="AL226" s="40">
        <f t="shared" si="257"/>
        <v>0</v>
      </c>
      <c r="AM226" s="40">
        <f t="shared" si="257"/>
        <v>0</v>
      </c>
      <c r="AN226" s="44">
        <f t="shared" si="257"/>
        <v>0</v>
      </c>
      <c r="AO226" s="47"/>
      <c r="AP226" s="3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  <c r="BF226" s="5"/>
      <c r="BG226" s="5"/>
      <c r="BH226" s="5"/>
      <c r="BI226" s="5"/>
      <c r="BJ226" s="5"/>
      <c r="BK226" s="5"/>
      <c r="BL226" s="5"/>
      <c r="BM226" s="5"/>
      <c r="BN226" s="5"/>
      <c r="BO226" s="5"/>
      <c r="BP226" s="5"/>
      <c r="BQ226" s="5"/>
      <c r="BR226" s="5"/>
      <c r="BS226" s="5"/>
      <c r="BT226" s="5"/>
      <c r="BU226" s="5"/>
      <c r="BV226" s="5"/>
      <c r="BW226" s="5"/>
      <c r="BX226" s="5"/>
      <c r="BY226" s="5"/>
      <c r="BZ226" s="5"/>
      <c r="CA226" s="5"/>
      <c r="CB226" s="5"/>
      <c r="CC226" s="5"/>
      <c r="CD226" s="5"/>
      <c r="CE226" s="5"/>
      <c r="CF226" s="5"/>
      <c r="CG226" s="5"/>
      <c r="CH226" s="5"/>
      <c r="CI226" s="5"/>
      <c r="CJ226" s="5"/>
    </row>
    <row r="227" spans="1:88" s="27" customFormat="1" x14ac:dyDescent="0.15">
      <c r="A227" s="25">
        <v>5211</v>
      </c>
      <c r="B227" s="11" t="s">
        <v>262</v>
      </c>
      <c r="C227" s="19" t="s">
        <v>52</v>
      </c>
      <c r="D227" s="40"/>
      <c r="E227" s="40"/>
      <c r="F227" s="40"/>
      <c r="G227" s="40"/>
      <c r="H227" s="62"/>
      <c r="I227" s="40"/>
      <c r="J227" s="40"/>
      <c r="K227" s="40"/>
      <c r="L227" s="40"/>
      <c r="M227" s="40"/>
      <c r="N227" s="40">
        <f t="shared" si="233"/>
        <v>0</v>
      </c>
      <c r="O227" s="40">
        <f t="shared" si="234"/>
        <v>0</v>
      </c>
      <c r="P227" s="62"/>
      <c r="Q227" s="40"/>
      <c r="R227" s="40">
        <f t="shared" si="235"/>
        <v>0</v>
      </c>
      <c r="S227" s="40">
        <f t="shared" si="236"/>
        <v>0</v>
      </c>
      <c r="T227" s="62"/>
      <c r="U227" s="40"/>
      <c r="V227" s="40">
        <f t="shared" si="237"/>
        <v>0</v>
      </c>
      <c r="W227" s="40">
        <f t="shared" si="238"/>
        <v>0</v>
      </c>
      <c r="X227" s="62"/>
      <c r="Y227" s="40"/>
      <c r="Z227" s="40"/>
      <c r="AA227" s="40"/>
      <c r="AB227" s="40"/>
      <c r="AC227" s="40">
        <f t="shared" si="215"/>
        <v>0</v>
      </c>
      <c r="AD227" s="40">
        <f t="shared" si="216"/>
        <v>0</v>
      </c>
      <c r="AE227" s="40">
        <f t="shared" si="217"/>
        <v>0</v>
      </c>
      <c r="AF227" s="62">
        <f t="shared" si="239"/>
        <v>0</v>
      </c>
      <c r="AG227" s="62">
        <f t="shared" si="240"/>
        <v>0</v>
      </c>
      <c r="AH227" s="62">
        <f t="shared" si="241"/>
        <v>0</v>
      </c>
      <c r="AI227" s="62">
        <f t="shared" si="242"/>
        <v>0</v>
      </c>
      <c r="AJ227" s="62">
        <f t="shared" si="243"/>
        <v>0</v>
      </c>
      <c r="AK227" s="75">
        <f t="shared" si="244"/>
        <v>0</v>
      </c>
      <c r="AL227" s="40"/>
      <c r="AM227" s="40"/>
      <c r="AN227" s="44"/>
      <c r="AO227" s="47"/>
      <c r="AP227" s="3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  <c r="BF227" s="5"/>
      <c r="BG227" s="5"/>
      <c r="BH227" s="5"/>
      <c r="BI227" s="5"/>
      <c r="BJ227" s="5"/>
      <c r="BK227" s="5"/>
      <c r="BL227" s="5"/>
      <c r="BM227" s="5"/>
      <c r="BN227" s="5"/>
      <c r="BO227" s="5"/>
      <c r="BP227" s="5"/>
      <c r="BQ227" s="5"/>
      <c r="BR227" s="5"/>
      <c r="BS227" s="5"/>
      <c r="BT227" s="5"/>
      <c r="BU227" s="5"/>
      <c r="BV227" s="5"/>
      <c r="BW227" s="5"/>
      <c r="BX227" s="5"/>
      <c r="BY227" s="5"/>
      <c r="BZ227" s="5"/>
      <c r="CA227" s="5"/>
      <c r="CB227" s="5"/>
      <c r="CC227" s="5"/>
      <c r="CD227" s="5"/>
      <c r="CE227" s="5"/>
      <c r="CF227" s="5"/>
      <c r="CG227" s="5"/>
      <c r="CH227" s="5"/>
      <c r="CI227" s="5"/>
      <c r="CJ227" s="5"/>
    </row>
    <row r="228" spans="1:88" s="27" customFormat="1" ht="21" x14ac:dyDescent="0.15">
      <c r="A228" s="25">
        <v>0</v>
      </c>
      <c r="B228" s="11" t="s">
        <v>263</v>
      </c>
      <c r="C228" s="19" t="s">
        <v>52</v>
      </c>
      <c r="D228" s="40">
        <f t="shared" ref="D228:AN228" si="258">+D229</f>
        <v>0</v>
      </c>
      <c r="E228" s="40">
        <f t="shared" si="258"/>
        <v>0</v>
      </c>
      <c r="F228" s="40">
        <f t="shared" si="258"/>
        <v>0</v>
      </c>
      <c r="G228" s="40">
        <f t="shared" si="258"/>
        <v>0</v>
      </c>
      <c r="H228" s="62">
        <f t="shared" si="258"/>
        <v>0</v>
      </c>
      <c r="I228" s="40">
        <f t="shared" si="258"/>
        <v>0</v>
      </c>
      <c r="J228" s="40">
        <f t="shared" si="258"/>
        <v>0</v>
      </c>
      <c r="K228" s="40">
        <f t="shared" si="258"/>
        <v>0</v>
      </c>
      <c r="L228" s="40">
        <f t="shared" si="258"/>
        <v>0</v>
      </c>
      <c r="M228" s="40">
        <f t="shared" si="258"/>
        <v>0</v>
      </c>
      <c r="N228" s="40">
        <f t="shared" si="233"/>
        <v>0</v>
      </c>
      <c r="O228" s="40">
        <f t="shared" si="234"/>
        <v>0</v>
      </c>
      <c r="P228" s="62">
        <f t="shared" si="258"/>
        <v>0</v>
      </c>
      <c r="Q228" s="40">
        <f t="shared" si="258"/>
        <v>0</v>
      </c>
      <c r="R228" s="40">
        <f t="shared" si="235"/>
        <v>0</v>
      </c>
      <c r="S228" s="40">
        <f t="shared" si="236"/>
        <v>0</v>
      </c>
      <c r="T228" s="62">
        <f t="shared" si="258"/>
        <v>0</v>
      </c>
      <c r="U228" s="40">
        <f t="shared" si="258"/>
        <v>0</v>
      </c>
      <c r="V228" s="40">
        <f t="shared" si="237"/>
        <v>0</v>
      </c>
      <c r="W228" s="40">
        <f t="shared" si="238"/>
        <v>0</v>
      </c>
      <c r="X228" s="62">
        <f t="shared" si="258"/>
        <v>0</v>
      </c>
      <c r="Y228" s="40">
        <f t="shared" si="258"/>
        <v>0</v>
      </c>
      <c r="Z228" s="40">
        <f t="shared" si="258"/>
        <v>0</v>
      </c>
      <c r="AA228" s="40">
        <f t="shared" si="258"/>
        <v>0</v>
      </c>
      <c r="AB228" s="40">
        <f t="shared" si="258"/>
        <v>0</v>
      </c>
      <c r="AC228" s="40">
        <f t="shared" si="215"/>
        <v>0</v>
      </c>
      <c r="AD228" s="40">
        <f t="shared" si="216"/>
        <v>0</v>
      </c>
      <c r="AE228" s="40">
        <f t="shared" si="217"/>
        <v>0</v>
      </c>
      <c r="AF228" s="62">
        <f t="shared" si="239"/>
        <v>0</v>
      </c>
      <c r="AG228" s="62">
        <f t="shared" si="240"/>
        <v>0</v>
      </c>
      <c r="AH228" s="62">
        <f t="shared" si="241"/>
        <v>0</v>
      </c>
      <c r="AI228" s="62">
        <f t="shared" si="242"/>
        <v>0</v>
      </c>
      <c r="AJ228" s="62">
        <f t="shared" si="243"/>
        <v>0</v>
      </c>
      <c r="AK228" s="75">
        <f t="shared" si="244"/>
        <v>0</v>
      </c>
      <c r="AL228" s="40">
        <f t="shared" si="258"/>
        <v>0</v>
      </c>
      <c r="AM228" s="40">
        <f t="shared" si="258"/>
        <v>0</v>
      </c>
      <c r="AN228" s="44">
        <f t="shared" si="258"/>
        <v>0</v>
      </c>
      <c r="AO228" s="47"/>
      <c r="AP228" s="3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  <c r="BF228" s="5"/>
      <c r="BG228" s="5"/>
      <c r="BH228" s="5"/>
      <c r="BI228" s="5"/>
      <c r="BJ228" s="5"/>
      <c r="BK228" s="5"/>
      <c r="BL228" s="5"/>
      <c r="BM228" s="5"/>
      <c r="BN228" s="5"/>
      <c r="BO228" s="5"/>
      <c r="BP228" s="5"/>
      <c r="BQ228" s="5"/>
      <c r="BR228" s="5"/>
      <c r="BS228" s="5"/>
      <c r="BT228" s="5"/>
      <c r="BU228" s="5"/>
      <c r="BV228" s="5"/>
      <c r="BW228" s="5"/>
      <c r="BX228" s="5"/>
      <c r="BY228" s="5"/>
      <c r="BZ228" s="5"/>
      <c r="CA228" s="5"/>
      <c r="CB228" s="5"/>
      <c r="CC228" s="5"/>
      <c r="CD228" s="5"/>
      <c r="CE228" s="5"/>
      <c r="CF228" s="5"/>
      <c r="CG228" s="5"/>
      <c r="CH228" s="5"/>
      <c r="CI228" s="5"/>
      <c r="CJ228" s="5"/>
    </row>
    <row r="229" spans="1:88" s="27" customFormat="1" x14ac:dyDescent="0.15">
      <c r="A229" s="25">
        <v>5221</v>
      </c>
      <c r="B229" s="11" t="s">
        <v>264</v>
      </c>
      <c r="C229" s="19" t="s">
        <v>52</v>
      </c>
      <c r="D229" s="40"/>
      <c r="E229" s="40"/>
      <c r="F229" s="40"/>
      <c r="G229" s="40"/>
      <c r="H229" s="62"/>
      <c r="I229" s="40"/>
      <c r="J229" s="40"/>
      <c r="K229" s="40"/>
      <c r="L229" s="40"/>
      <c r="M229" s="40"/>
      <c r="N229" s="40">
        <f t="shared" si="233"/>
        <v>0</v>
      </c>
      <c r="O229" s="40">
        <f t="shared" si="234"/>
        <v>0</v>
      </c>
      <c r="P229" s="62"/>
      <c r="Q229" s="40"/>
      <c r="R229" s="40">
        <f t="shared" si="235"/>
        <v>0</v>
      </c>
      <c r="S229" s="40">
        <f t="shared" si="236"/>
        <v>0</v>
      </c>
      <c r="T229" s="62"/>
      <c r="U229" s="40"/>
      <c r="V229" s="40">
        <f t="shared" si="237"/>
        <v>0</v>
      </c>
      <c r="W229" s="40">
        <f t="shared" si="238"/>
        <v>0</v>
      </c>
      <c r="X229" s="62"/>
      <c r="Y229" s="40"/>
      <c r="Z229" s="40"/>
      <c r="AA229" s="40"/>
      <c r="AB229" s="40"/>
      <c r="AC229" s="40">
        <f t="shared" si="215"/>
        <v>0</v>
      </c>
      <c r="AD229" s="40">
        <f t="shared" si="216"/>
        <v>0</v>
      </c>
      <c r="AE229" s="40">
        <f t="shared" si="217"/>
        <v>0</v>
      </c>
      <c r="AF229" s="62">
        <f t="shared" si="239"/>
        <v>0</v>
      </c>
      <c r="AG229" s="62">
        <f t="shared" si="240"/>
        <v>0</v>
      </c>
      <c r="AH229" s="62">
        <f t="shared" si="241"/>
        <v>0</v>
      </c>
      <c r="AI229" s="62">
        <f t="shared" si="242"/>
        <v>0</v>
      </c>
      <c r="AJ229" s="62">
        <f t="shared" si="243"/>
        <v>0</v>
      </c>
      <c r="AK229" s="75">
        <f t="shared" si="244"/>
        <v>0</v>
      </c>
      <c r="AL229" s="40"/>
      <c r="AM229" s="40"/>
      <c r="AN229" s="44"/>
      <c r="AO229" s="47"/>
      <c r="AP229" s="3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  <c r="BF229" s="5"/>
      <c r="BG229" s="5"/>
      <c r="BH229" s="5"/>
      <c r="BI229" s="5"/>
      <c r="BJ229" s="5"/>
      <c r="BK229" s="5"/>
      <c r="BL229" s="5"/>
      <c r="BM229" s="5"/>
      <c r="BN229" s="5"/>
      <c r="BO229" s="5"/>
      <c r="BP229" s="5"/>
      <c r="BQ229" s="5"/>
      <c r="BR229" s="5"/>
      <c r="BS229" s="5"/>
      <c r="BT229" s="5"/>
      <c r="BU229" s="5"/>
      <c r="BV229" s="5"/>
      <c r="BW229" s="5"/>
      <c r="BX229" s="5"/>
      <c r="BY229" s="5"/>
      <c r="BZ229" s="5"/>
      <c r="CA229" s="5"/>
      <c r="CB229" s="5"/>
      <c r="CC229" s="5"/>
      <c r="CD229" s="5"/>
      <c r="CE229" s="5"/>
      <c r="CF229" s="5"/>
      <c r="CG229" s="5"/>
      <c r="CH229" s="5"/>
      <c r="CI229" s="5"/>
      <c r="CJ229" s="5"/>
    </row>
    <row r="230" spans="1:88" s="27" customFormat="1" ht="21" x14ac:dyDescent="0.15">
      <c r="A230" s="25">
        <v>0</v>
      </c>
      <c r="B230" s="11" t="s">
        <v>265</v>
      </c>
      <c r="C230" s="19" t="s">
        <v>52</v>
      </c>
      <c r="D230" s="40">
        <f t="shared" ref="D230:AN230" si="259">+D231</f>
        <v>0</v>
      </c>
      <c r="E230" s="40">
        <f t="shared" si="259"/>
        <v>0</v>
      </c>
      <c r="F230" s="40">
        <f t="shared" si="259"/>
        <v>0</v>
      </c>
      <c r="G230" s="40">
        <f t="shared" si="259"/>
        <v>0</v>
      </c>
      <c r="H230" s="62">
        <f t="shared" si="259"/>
        <v>0</v>
      </c>
      <c r="I230" s="40">
        <f t="shared" si="259"/>
        <v>0</v>
      </c>
      <c r="J230" s="40">
        <f t="shared" si="259"/>
        <v>0</v>
      </c>
      <c r="K230" s="40">
        <f t="shared" si="259"/>
        <v>0</v>
      </c>
      <c r="L230" s="40">
        <f t="shared" si="259"/>
        <v>0</v>
      </c>
      <c r="M230" s="40">
        <f t="shared" si="259"/>
        <v>0</v>
      </c>
      <c r="N230" s="40">
        <f t="shared" si="233"/>
        <v>0</v>
      </c>
      <c r="O230" s="40">
        <f t="shared" si="234"/>
        <v>0</v>
      </c>
      <c r="P230" s="62">
        <f t="shared" si="259"/>
        <v>0</v>
      </c>
      <c r="Q230" s="40">
        <f t="shared" si="259"/>
        <v>0</v>
      </c>
      <c r="R230" s="40">
        <f t="shared" si="235"/>
        <v>0</v>
      </c>
      <c r="S230" s="40">
        <f t="shared" si="236"/>
        <v>0</v>
      </c>
      <c r="T230" s="62">
        <f t="shared" si="259"/>
        <v>0</v>
      </c>
      <c r="U230" s="40">
        <f t="shared" si="259"/>
        <v>0</v>
      </c>
      <c r="V230" s="40">
        <f t="shared" si="237"/>
        <v>0</v>
      </c>
      <c r="W230" s="40">
        <f t="shared" si="238"/>
        <v>0</v>
      </c>
      <c r="X230" s="62">
        <f t="shared" si="259"/>
        <v>0</v>
      </c>
      <c r="Y230" s="40">
        <f t="shared" si="259"/>
        <v>0</v>
      </c>
      <c r="Z230" s="40">
        <f t="shared" si="259"/>
        <v>0</v>
      </c>
      <c r="AA230" s="40">
        <f t="shared" si="259"/>
        <v>0</v>
      </c>
      <c r="AB230" s="40">
        <f t="shared" si="259"/>
        <v>0</v>
      </c>
      <c r="AC230" s="40">
        <f t="shared" si="215"/>
        <v>0</v>
      </c>
      <c r="AD230" s="40">
        <f t="shared" si="216"/>
        <v>0</v>
      </c>
      <c r="AE230" s="40">
        <f t="shared" si="217"/>
        <v>0</v>
      </c>
      <c r="AF230" s="62">
        <f t="shared" si="239"/>
        <v>0</v>
      </c>
      <c r="AG230" s="62">
        <f t="shared" si="240"/>
        <v>0</v>
      </c>
      <c r="AH230" s="62">
        <f t="shared" si="241"/>
        <v>0</v>
      </c>
      <c r="AI230" s="62">
        <f t="shared" si="242"/>
        <v>0</v>
      </c>
      <c r="AJ230" s="62">
        <f t="shared" si="243"/>
        <v>0</v>
      </c>
      <c r="AK230" s="75">
        <f t="shared" si="244"/>
        <v>0</v>
      </c>
      <c r="AL230" s="40">
        <f t="shared" si="259"/>
        <v>0</v>
      </c>
      <c r="AM230" s="40">
        <f t="shared" si="259"/>
        <v>0</v>
      </c>
      <c r="AN230" s="44">
        <f t="shared" si="259"/>
        <v>0</v>
      </c>
      <c r="AO230" s="47"/>
      <c r="AP230" s="3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  <c r="BF230" s="5"/>
      <c r="BG230" s="5"/>
      <c r="BH230" s="5"/>
      <c r="BI230" s="5"/>
      <c r="BJ230" s="5"/>
      <c r="BK230" s="5"/>
      <c r="BL230" s="5"/>
      <c r="BM230" s="5"/>
      <c r="BN230" s="5"/>
      <c r="BO230" s="5"/>
      <c r="BP230" s="5"/>
      <c r="BQ230" s="5"/>
      <c r="BR230" s="5"/>
      <c r="BS230" s="5"/>
      <c r="BT230" s="5"/>
      <c r="BU230" s="5"/>
      <c r="BV230" s="5"/>
      <c r="BW230" s="5"/>
      <c r="BX230" s="5"/>
      <c r="BY230" s="5"/>
      <c r="BZ230" s="5"/>
      <c r="CA230" s="5"/>
      <c r="CB230" s="5"/>
      <c r="CC230" s="5"/>
      <c r="CD230" s="5"/>
      <c r="CE230" s="5"/>
      <c r="CF230" s="5"/>
      <c r="CG230" s="5"/>
      <c r="CH230" s="5"/>
      <c r="CI230" s="5"/>
      <c r="CJ230" s="5"/>
    </row>
    <row r="231" spans="1:88" s="27" customFormat="1" ht="21" x14ac:dyDescent="0.15">
      <c r="A231" s="25">
        <v>5231</v>
      </c>
      <c r="B231" s="11" t="s">
        <v>266</v>
      </c>
      <c r="C231" s="19" t="s">
        <v>52</v>
      </c>
      <c r="D231" s="40"/>
      <c r="E231" s="40"/>
      <c r="F231" s="40"/>
      <c r="G231" s="40"/>
      <c r="H231" s="62"/>
      <c r="I231" s="40"/>
      <c r="J231" s="40"/>
      <c r="K231" s="40"/>
      <c r="L231" s="40"/>
      <c r="M231" s="40"/>
      <c r="N231" s="40">
        <f t="shared" si="233"/>
        <v>0</v>
      </c>
      <c r="O231" s="40">
        <f t="shared" si="234"/>
        <v>0</v>
      </c>
      <c r="P231" s="62"/>
      <c r="Q231" s="40"/>
      <c r="R231" s="40">
        <f t="shared" si="235"/>
        <v>0</v>
      </c>
      <c r="S231" s="40">
        <f t="shared" si="236"/>
        <v>0</v>
      </c>
      <c r="T231" s="62"/>
      <c r="U231" s="40"/>
      <c r="V231" s="40">
        <f t="shared" si="237"/>
        <v>0</v>
      </c>
      <c r="W231" s="40">
        <f t="shared" si="238"/>
        <v>0</v>
      </c>
      <c r="X231" s="62"/>
      <c r="Y231" s="40"/>
      <c r="Z231" s="40"/>
      <c r="AA231" s="40"/>
      <c r="AB231" s="40"/>
      <c r="AC231" s="40">
        <f t="shared" si="215"/>
        <v>0</v>
      </c>
      <c r="AD231" s="40">
        <f t="shared" si="216"/>
        <v>0</v>
      </c>
      <c r="AE231" s="40">
        <f t="shared" si="217"/>
        <v>0</v>
      </c>
      <c r="AF231" s="62">
        <f t="shared" si="239"/>
        <v>0</v>
      </c>
      <c r="AG231" s="62">
        <f t="shared" si="240"/>
        <v>0</v>
      </c>
      <c r="AH231" s="62">
        <f t="shared" si="241"/>
        <v>0</v>
      </c>
      <c r="AI231" s="62">
        <f t="shared" si="242"/>
        <v>0</v>
      </c>
      <c r="AJ231" s="62">
        <f t="shared" si="243"/>
        <v>0</v>
      </c>
      <c r="AK231" s="75">
        <f t="shared" si="244"/>
        <v>0</v>
      </c>
      <c r="AL231" s="40"/>
      <c r="AM231" s="40"/>
      <c r="AN231" s="44"/>
      <c r="AO231" s="47"/>
      <c r="AP231" s="3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  <c r="BF231" s="5"/>
      <c r="BG231" s="5"/>
      <c r="BH231" s="5"/>
      <c r="BI231" s="5"/>
      <c r="BJ231" s="5"/>
      <c r="BK231" s="5"/>
      <c r="BL231" s="5"/>
      <c r="BM231" s="5"/>
      <c r="BN231" s="5"/>
      <c r="BO231" s="5"/>
      <c r="BP231" s="5"/>
      <c r="BQ231" s="5"/>
      <c r="BR231" s="5"/>
      <c r="BS231" s="5"/>
      <c r="BT231" s="5"/>
      <c r="BU231" s="5"/>
      <c r="BV231" s="5"/>
      <c r="BW231" s="5"/>
      <c r="BX231" s="5"/>
      <c r="BY231" s="5"/>
      <c r="BZ231" s="5"/>
      <c r="CA231" s="5"/>
      <c r="CB231" s="5"/>
      <c r="CC231" s="5"/>
      <c r="CD231" s="5"/>
      <c r="CE231" s="5"/>
      <c r="CF231" s="5"/>
      <c r="CG231" s="5"/>
      <c r="CH231" s="5"/>
      <c r="CI231" s="5"/>
      <c r="CJ231" s="5"/>
    </row>
    <row r="232" spans="1:88" s="27" customFormat="1" ht="21" x14ac:dyDescent="0.15">
      <c r="A232" s="25">
        <v>0</v>
      </c>
      <c r="B232" s="11" t="s">
        <v>267</v>
      </c>
      <c r="C232" s="19" t="s">
        <v>52</v>
      </c>
      <c r="D232" s="40">
        <f t="shared" ref="D232:AN232" si="260">+D233</f>
        <v>0</v>
      </c>
      <c r="E232" s="40">
        <f t="shared" si="260"/>
        <v>0</v>
      </c>
      <c r="F232" s="40">
        <f t="shared" si="260"/>
        <v>0</v>
      </c>
      <c r="G232" s="40">
        <f t="shared" si="260"/>
        <v>0</v>
      </c>
      <c r="H232" s="62">
        <f t="shared" si="260"/>
        <v>0</v>
      </c>
      <c r="I232" s="40">
        <f t="shared" si="260"/>
        <v>0</v>
      </c>
      <c r="J232" s="40">
        <f t="shared" si="260"/>
        <v>0</v>
      </c>
      <c r="K232" s="40">
        <f t="shared" si="260"/>
        <v>0</v>
      </c>
      <c r="L232" s="40">
        <f t="shared" si="260"/>
        <v>0</v>
      </c>
      <c r="M232" s="40">
        <f t="shared" si="260"/>
        <v>0</v>
      </c>
      <c r="N232" s="40">
        <f t="shared" si="233"/>
        <v>0</v>
      </c>
      <c r="O232" s="40">
        <f t="shared" si="234"/>
        <v>0</v>
      </c>
      <c r="P232" s="62">
        <f t="shared" si="260"/>
        <v>0</v>
      </c>
      <c r="Q232" s="40">
        <f t="shared" si="260"/>
        <v>0</v>
      </c>
      <c r="R232" s="40">
        <f t="shared" si="235"/>
        <v>0</v>
      </c>
      <c r="S232" s="40">
        <f t="shared" si="236"/>
        <v>0</v>
      </c>
      <c r="T232" s="62">
        <f t="shared" si="260"/>
        <v>0</v>
      </c>
      <c r="U232" s="40">
        <f t="shared" si="260"/>
        <v>0</v>
      </c>
      <c r="V232" s="40">
        <f t="shared" si="237"/>
        <v>0</v>
      </c>
      <c r="W232" s="40">
        <f t="shared" si="238"/>
        <v>0</v>
      </c>
      <c r="X232" s="62">
        <f t="shared" si="260"/>
        <v>0</v>
      </c>
      <c r="Y232" s="40">
        <f t="shared" si="260"/>
        <v>0</v>
      </c>
      <c r="Z232" s="40">
        <f t="shared" si="260"/>
        <v>0</v>
      </c>
      <c r="AA232" s="40">
        <f t="shared" si="260"/>
        <v>0</v>
      </c>
      <c r="AB232" s="40">
        <f t="shared" si="260"/>
        <v>0</v>
      </c>
      <c r="AC232" s="40">
        <f t="shared" si="215"/>
        <v>0</v>
      </c>
      <c r="AD232" s="40">
        <f t="shared" si="216"/>
        <v>0</v>
      </c>
      <c r="AE232" s="40">
        <f t="shared" si="217"/>
        <v>0</v>
      </c>
      <c r="AF232" s="62">
        <f t="shared" si="239"/>
        <v>0</v>
      </c>
      <c r="AG232" s="62">
        <f t="shared" si="240"/>
        <v>0</v>
      </c>
      <c r="AH232" s="62">
        <f t="shared" si="241"/>
        <v>0</v>
      </c>
      <c r="AI232" s="62">
        <f t="shared" si="242"/>
        <v>0</v>
      </c>
      <c r="AJ232" s="62">
        <f t="shared" si="243"/>
        <v>0</v>
      </c>
      <c r="AK232" s="75">
        <f t="shared" si="244"/>
        <v>0</v>
      </c>
      <c r="AL232" s="40">
        <f t="shared" si="260"/>
        <v>0</v>
      </c>
      <c r="AM232" s="40">
        <f t="shared" si="260"/>
        <v>0</v>
      </c>
      <c r="AN232" s="44">
        <f t="shared" si="260"/>
        <v>0</v>
      </c>
      <c r="AO232" s="47"/>
      <c r="AP232" s="3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  <c r="BF232" s="5"/>
      <c r="BG232" s="5"/>
      <c r="BH232" s="5"/>
      <c r="BI232" s="5"/>
      <c r="BJ232" s="5"/>
      <c r="BK232" s="5"/>
      <c r="BL232" s="5"/>
      <c r="BM232" s="5"/>
      <c r="BN232" s="5"/>
      <c r="BO232" s="5"/>
      <c r="BP232" s="5"/>
      <c r="BQ232" s="5"/>
      <c r="BR232" s="5"/>
      <c r="BS232" s="5"/>
      <c r="BT232" s="5"/>
      <c r="BU232" s="5"/>
      <c r="BV232" s="5"/>
      <c r="BW232" s="5"/>
      <c r="BX232" s="5"/>
      <c r="BY232" s="5"/>
      <c r="BZ232" s="5"/>
      <c r="CA232" s="5"/>
      <c r="CB232" s="5"/>
      <c r="CC232" s="5"/>
      <c r="CD232" s="5"/>
      <c r="CE232" s="5"/>
      <c r="CF232" s="5"/>
      <c r="CG232" s="5"/>
      <c r="CH232" s="5"/>
      <c r="CI232" s="5"/>
      <c r="CJ232" s="5"/>
    </row>
    <row r="233" spans="1:88" s="27" customFormat="1" ht="21" x14ac:dyDescent="0.15">
      <c r="A233" s="25">
        <v>5241</v>
      </c>
      <c r="B233" s="11" t="s">
        <v>268</v>
      </c>
      <c r="C233" s="19" t="s">
        <v>52</v>
      </c>
      <c r="D233" s="40"/>
      <c r="E233" s="40"/>
      <c r="F233" s="40"/>
      <c r="G233" s="40"/>
      <c r="H233" s="62"/>
      <c r="I233" s="40"/>
      <c r="J233" s="40"/>
      <c r="K233" s="40"/>
      <c r="L233" s="40"/>
      <c r="M233" s="40"/>
      <c r="N233" s="40">
        <f t="shared" si="233"/>
        <v>0</v>
      </c>
      <c r="O233" s="40">
        <f t="shared" si="234"/>
        <v>0</v>
      </c>
      <c r="P233" s="62"/>
      <c r="Q233" s="40"/>
      <c r="R233" s="40">
        <f t="shared" si="235"/>
        <v>0</v>
      </c>
      <c r="S233" s="40">
        <f t="shared" si="236"/>
        <v>0</v>
      </c>
      <c r="T233" s="62"/>
      <c r="U233" s="40"/>
      <c r="V233" s="40">
        <f t="shared" si="237"/>
        <v>0</v>
      </c>
      <c r="W233" s="40">
        <f t="shared" si="238"/>
        <v>0</v>
      </c>
      <c r="X233" s="62"/>
      <c r="Y233" s="40"/>
      <c r="Z233" s="40"/>
      <c r="AA233" s="40"/>
      <c r="AB233" s="40"/>
      <c r="AC233" s="40">
        <f t="shared" si="215"/>
        <v>0</v>
      </c>
      <c r="AD233" s="40">
        <f t="shared" si="216"/>
        <v>0</v>
      </c>
      <c r="AE233" s="40">
        <f t="shared" si="217"/>
        <v>0</v>
      </c>
      <c r="AF233" s="62">
        <f t="shared" si="239"/>
        <v>0</v>
      </c>
      <c r="AG233" s="62">
        <f t="shared" si="240"/>
        <v>0</v>
      </c>
      <c r="AH233" s="62">
        <f t="shared" si="241"/>
        <v>0</v>
      </c>
      <c r="AI233" s="62">
        <f t="shared" si="242"/>
        <v>0</v>
      </c>
      <c r="AJ233" s="62">
        <f t="shared" si="243"/>
        <v>0</v>
      </c>
      <c r="AK233" s="75">
        <f t="shared" si="244"/>
        <v>0</v>
      </c>
      <c r="AL233" s="40"/>
      <c r="AM233" s="40"/>
      <c r="AN233" s="44"/>
      <c r="AO233" s="47"/>
      <c r="AP233" s="3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  <c r="BF233" s="5"/>
      <c r="BG233" s="5"/>
      <c r="BH233" s="5"/>
      <c r="BI233" s="5"/>
      <c r="BJ233" s="5"/>
      <c r="BK233" s="5"/>
      <c r="BL233" s="5"/>
      <c r="BM233" s="5"/>
      <c r="BN233" s="5"/>
      <c r="BO233" s="5"/>
      <c r="BP233" s="5"/>
      <c r="BQ233" s="5"/>
      <c r="BR233" s="5"/>
      <c r="BS233" s="5"/>
      <c r="BT233" s="5"/>
      <c r="BU233" s="5"/>
      <c r="BV233" s="5"/>
      <c r="BW233" s="5"/>
      <c r="BX233" s="5"/>
      <c r="BY233" s="5"/>
      <c r="BZ233" s="5"/>
      <c r="CA233" s="5"/>
      <c r="CB233" s="5"/>
      <c r="CC233" s="5"/>
      <c r="CD233" s="5"/>
      <c r="CE233" s="5"/>
      <c r="CF233" s="5"/>
      <c r="CG233" s="5"/>
      <c r="CH233" s="5"/>
      <c r="CI233" s="5"/>
      <c r="CJ233" s="5"/>
    </row>
    <row r="234" spans="1:88" s="27" customFormat="1" x14ac:dyDescent="0.15">
      <c r="A234" s="25">
        <v>0</v>
      </c>
      <c r="B234" s="11" t="s">
        <v>269</v>
      </c>
      <c r="C234" s="19" t="s">
        <v>52</v>
      </c>
      <c r="D234" s="40">
        <f t="shared" ref="D234:T235" si="261">+D235</f>
        <v>0</v>
      </c>
      <c r="E234" s="40">
        <f t="shared" si="261"/>
        <v>0</v>
      </c>
      <c r="F234" s="40">
        <f t="shared" si="261"/>
        <v>0</v>
      </c>
      <c r="G234" s="40">
        <f t="shared" si="261"/>
        <v>0</v>
      </c>
      <c r="H234" s="62">
        <f t="shared" si="261"/>
        <v>0</v>
      </c>
      <c r="I234" s="40">
        <f t="shared" si="261"/>
        <v>0</v>
      </c>
      <c r="J234" s="40">
        <f t="shared" si="261"/>
        <v>0</v>
      </c>
      <c r="K234" s="40">
        <f t="shared" si="261"/>
        <v>0</v>
      </c>
      <c r="L234" s="40">
        <f t="shared" si="261"/>
        <v>0</v>
      </c>
      <c r="M234" s="40">
        <f t="shared" si="261"/>
        <v>0</v>
      </c>
      <c r="N234" s="40">
        <f t="shared" si="233"/>
        <v>0</v>
      </c>
      <c r="O234" s="40">
        <f t="shared" si="234"/>
        <v>0</v>
      </c>
      <c r="P234" s="62">
        <f t="shared" si="261"/>
        <v>0</v>
      </c>
      <c r="Q234" s="40">
        <f t="shared" si="261"/>
        <v>0</v>
      </c>
      <c r="R234" s="40">
        <f t="shared" si="235"/>
        <v>0</v>
      </c>
      <c r="S234" s="40">
        <f t="shared" si="236"/>
        <v>0</v>
      </c>
      <c r="T234" s="62">
        <f t="shared" si="261"/>
        <v>0</v>
      </c>
      <c r="U234" s="40">
        <f t="shared" ref="U234:AN235" si="262">+U235</f>
        <v>0</v>
      </c>
      <c r="V234" s="40">
        <f t="shared" si="237"/>
        <v>0</v>
      </c>
      <c r="W234" s="40">
        <f t="shared" si="238"/>
        <v>0</v>
      </c>
      <c r="X234" s="62">
        <f t="shared" ref="X234:X235" si="263">+X235</f>
        <v>0</v>
      </c>
      <c r="Y234" s="40">
        <f t="shared" si="262"/>
        <v>0</v>
      </c>
      <c r="Z234" s="40">
        <f t="shared" si="262"/>
        <v>0</v>
      </c>
      <c r="AA234" s="40">
        <f t="shared" si="262"/>
        <v>0</v>
      </c>
      <c r="AB234" s="40">
        <f t="shared" si="262"/>
        <v>0</v>
      </c>
      <c r="AC234" s="40">
        <f t="shared" si="215"/>
        <v>0</v>
      </c>
      <c r="AD234" s="40">
        <f t="shared" si="216"/>
        <v>0</v>
      </c>
      <c r="AE234" s="40">
        <f t="shared" si="217"/>
        <v>0</v>
      </c>
      <c r="AF234" s="62">
        <f t="shared" si="239"/>
        <v>0</v>
      </c>
      <c r="AG234" s="62">
        <f t="shared" si="240"/>
        <v>0</v>
      </c>
      <c r="AH234" s="62">
        <f t="shared" si="241"/>
        <v>0</v>
      </c>
      <c r="AI234" s="62">
        <f t="shared" si="242"/>
        <v>0</v>
      </c>
      <c r="AJ234" s="62">
        <f t="shared" si="243"/>
        <v>0</v>
      </c>
      <c r="AK234" s="75">
        <f t="shared" si="244"/>
        <v>0</v>
      </c>
      <c r="AL234" s="40">
        <f t="shared" si="262"/>
        <v>0</v>
      </c>
      <c r="AM234" s="40">
        <f t="shared" si="262"/>
        <v>0</v>
      </c>
      <c r="AN234" s="44">
        <f t="shared" si="262"/>
        <v>0</v>
      </c>
      <c r="AO234" s="47"/>
      <c r="AP234" s="3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  <c r="BF234" s="5"/>
      <c r="BG234" s="5"/>
      <c r="BH234" s="5"/>
      <c r="BI234" s="5"/>
      <c r="BJ234" s="5"/>
      <c r="BK234" s="5"/>
      <c r="BL234" s="5"/>
      <c r="BM234" s="5"/>
      <c r="BN234" s="5"/>
      <c r="BO234" s="5"/>
      <c r="BP234" s="5"/>
      <c r="BQ234" s="5"/>
      <c r="BR234" s="5"/>
      <c r="BS234" s="5"/>
      <c r="BT234" s="5"/>
      <c r="BU234" s="5"/>
      <c r="BV234" s="5"/>
      <c r="BW234" s="5"/>
      <c r="BX234" s="5"/>
      <c r="BY234" s="5"/>
      <c r="BZ234" s="5"/>
      <c r="CA234" s="5"/>
      <c r="CB234" s="5"/>
      <c r="CC234" s="5"/>
      <c r="CD234" s="5"/>
      <c r="CE234" s="5"/>
      <c r="CF234" s="5"/>
      <c r="CG234" s="5"/>
      <c r="CH234" s="5"/>
      <c r="CI234" s="5"/>
      <c r="CJ234" s="5"/>
    </row>
    <row r="235" spans="1:88" s="27" customFormat="1" x14ac:dyDescent="0.15">
      <c r="A235" s="25">
        <v>0</v>
      </c>
      <c r="B235" s="11" t="s">
        <v>270</v>
      </c>
      <c r="C235" s="19" t="s">
        <v>52</v>
      </c>
      <c r="D235" s="40">
        <f t="shared" si="261"/>
        <v>0</v>
      </c>
      <c r="E235" s="40">
        <f t="shared" si="261"/>
        <v>0</v>
      </c>
      <c r="F235" s="40">
        <f t="shared" si="261"/>
        <v>0</v>
      </c>
      <c r="G235" s="40">
        <f t="shared" si="261"/>
        <v>0</v>
      </c>
      <c r="H235" s="62">
        <f t="shared" si="261"/>
        <v>0</v>
      </c>
      <c r="I235" s="40">
        <f t="shared" si="261"/>
        <v>0</v>
      </c>
      <c r="J235" s="40">
        <f t="shared" si="261"/>
        <v>0</v>
      </c>
      <c r="K235" s="40">
        <f t="shared" si="261"/>
        <v>0</v>
      </c>
      <c r="L235" s="40">
        <f t="shared" si="261"/>
        <v>0</v>
      </c>
      <c r="M235" s="40">
        <f t="shared" si="261"/>
        <v>0</v>
      </c>
      <c r="N235" s="40">
        <f t="shared" si="233"/>
        <v>0</v>
      </c>
      <c r="O235" s="40">
        <f t="shared" si="234"/>
        <v>0</v>
      </c>
      <c r="P235" s="62">
        <f t="shared" si="261"/>
        <v>0</v>
      </c>
      <c r="Q235" s="40">
        <f t="shared" si="261"/>
        <v>0</v>
      </c>
      <c r="R235" s="40">
        <f t="shared" si="235"/>
        <v>0</v>
      </c>
      <c r="S235" s="40">
        <f t="shared" si="236"/>
        <v>0</v>
      </c>
      <c r="T235" s="62">
        <f t="shared" si="261"/>
        <v>0</v>
      </c>
      <c r="U235" s="40">
        <f t="shared" si="262"/>
        <v>0</v>
      </c>
      <c r="V235" s="40">
        <f t="shared" si="237"/>
        <v>0</v>
      </c>
      <c r="W235" s="40">
        <f t="shared" si="238"/>
        <v>0</v>
      </c>
      <c r="X235" s="62">
        <f t="shared" si="263"/>
        <v>0</v>
      </c>
      <c r="Y235" s="40">
        <f t="shared" si="262"/>
        <v>0</v>
      </c>
      <c r="Z235" s="40">
        <f t="shared" si="262"/>
        <v>0</v>
      </c>
      <c r="AA235" s="40">
        <f t="shared" si="262"/>
        <v>0</v>
      </c>
      <c r="AB235" s="40">
        <f t="shared" si="262"/>
        <v>0</v>
      </c>
      <c r="AC235" s="40">
        <f t="shared" si="215"/>
        <v>0</v>
      </c>
      <c r="AD235" s="40">
        <f t="shared" si="216"/>
        <v>0</v>
      </c>
      <c r="AE235" s="40">
        <f t="shared" si="217"/>
        <v>0</v>
      </c>
      <c r="AF235" s="62">
        <f t="shared" si="239"/>
        <v>0</v>
      </c>
      <c r="AG235" s="62">
        <f t="shared" si="240"/>
        <v>0</v>
      </c>
      <c r="AH235" s="62">
        <f t="shared" si="241"/>
        <v>0</v>
      </c>
      <c r="AI235" s="62">
        <f t="shared" si="242"/>
        <v>0</v>
      </c>
      <c r="AJ235" s="62">
        <f t="shared" si="243"/>
        <v>0</v>
      </c>
      <c r="AK235" s="75">
        <f t="shared" si="244"/>
        <v>0</v>
      </c>
      <c r="AL235" s="40">
        <f t="shared" si="262"/>
        <v>0</v>
      </c>
      <c r="AM235" s="40">
        <f t="shared" si="262"/>
        <v>0</v>
      </c>
      <c r="AN235" s="44">
        <f t="shared" si="262"/>
        <v>0</v>
      </c>
      <c r="AO235" s="47"/>
      <c r="AP235" s="3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  <c r="BF235" s="5"/>
      <c r="BG235" s="5"/>
      <c r="BH235" s="5"/>
      <c r="BI235" s="5"/>
      <c r="BJ235" s="5"/>
      <c r="BK235" s="5"/>
      <c r="BL235" s="5"/>
      <c r="BM235" s="5"/>
      <c r="BN235" s="5"/>
      <c r="BO235" s="5"/>
      <c r="BP235" s="5"/>
      <c r="BQ235" s="5"/>
      <c r="BR235" s="5"/>
      <c r="BS235" s="5"/>
      <c r="BT235" s="5"/>
      <c r="BU235" s="5"/>
      <c r="BV235" s="5"/>
      <c r="BW235" s="5"/>
      <c r="BX235" s="5"/>
      <c r="BY235" s="5"/>
      <c r="BZ235" s="5"/>
      <c r="CA235" s="5"/>
      <c r="CB235" s="5"/>
      <c r="CC235" s="5"/>
      <c r="CD235" s="5"/>
      <c r="CE235" s="5"/>
      <c r="CF235" s="5"/>
      <c r="CG235" s="5"/>
      <c r="CH235" s="5"/>
      <c r="CI235" s="5"/>
      <c r="CJ235" s="5"/>
    </row>
    <row r="236" spans="1:88" s="27" customFormat="1" x14ac:dyDescent="0.15">
      <c r="A236" s="25">
        <v>5311</v>
      </c>
      <c r="B236" s="11" t="s">
        <v>271</v>
      </c>
      <c r="C236" s="19" t="s">
        <v>52</v>
      </c>
      <c r="D236" s="40"/>
      <c r="E236" s="40"/>
      <c r="F236" s="40"/>
      <c r="G236" s="40"/>
      <c r="H236" s="62"/>
      <c r="I236" s="40"/>
      <c r="J236" s="40"/>
      <c r="K236" s="40"/>
      <c r="L236" s="40"/>
      <c r="M236" s="40"/>
      <c r="N236" s="40">
        <f t="shared" si="233"/>
        <v>0</v>
      </c>
      <c r="O236" s="40">
        <f t="shared" si="234"/>
        <v>0</v>
      </c>
      <c r="P236" s="62"/>
      <c r="Q236" s="40"/>
      <c r="R236" s="40">
        <f t="shared" si="235"/>
        <v>0</v>
      </c>
      <c r="S236" s="40">
        <f t="shared" si="236"/>
        <v>0</v>
      </c>
      <c r="T236" s="62"/>
      <c r="U236" s="40"/>
      <c r="V236" s="40">
        <f t="shared" si="237"/>
        <v>0</v>
      </c>
      <c r="W236" s="40">
        <f t="shared" si="238"/>
        <v>0</v>
      </c>
      <c r="X236" s="62"/>
      <c r="Y236" s="40"/>
      <c r="Z236" s="40"/>
      <c r="AA236" s="40"/>
      <c r="AB236" s="40"/>
      <c r="AC236" s="40">
        <f t="shared" si="215"/>
        <v>0</v>
      </c>
      <c r="AD236" s="40">
        <f t="shared" si="216"/>
        <v>0</v>
      </c>
      <c r="AE236" s="40">
        <f t="shared" si="217"/>
        <v>0</v>
      </c>
      <c r="AF236" s="62">
        <f t="shared" si="239"/>
        <v>0</v>
      </c>
      <c r="AG236" s="62">
        <f t="shared" si="240"/>
        <v>0</v>
      </c>
      <c r="AH236" s="62">
        <f t="shared" si="241"/>
        <v>0</v>
      </c>
      <c r="AI236" s="62">
        <f t="shared" si="242"/>
        <v>0</v>
      </c>
      <c r="AJ236" s="62">
        <f t="shared" si="243"/>
        <v>0</v>
      </c>
      <c r="AK236" s="75">
        <f t="shared" si="244"/>
        <v>0</v>
      </c>
      <c r="AL236" s="40"/>
      <c r="AM236" s="40"/>
      <c r="AN236" s="44"/>
      <c r="AO236" s="47"/>
      <c r="AP236" s="3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  <c r="BF236" s="5"/>
      <c r="BG236" s="5"/>
      <c r="BH236" s="5"/>
      <c r="BI236" s="5"/>
      <c r="BJ236" s="5"/>
      <c r="BK236" s="5"/>
      <c r="BL236" s="5"/>
      <c r="BM236" s="5"/>
      <c r="BN236" s="5"/>
      <c r="BO236" s="5"/>
      <c r="BP236" s="5"/>
      <c r="BQ236" s="5"/>
      <c r="BR236" s="5"/>
      <c r="BS236" s="5"/>
      <c r="BT236" s="5"/>
      <c r="BU236" s="5"/>
      <c r="BV236" s="5"/>
      <c r="BW236" s="5"/>
      <c r="BX236" s="5"/>
      <c r="BY236" s="5"/>
      <c r="BZ236" s="5"/>
      <c r="CA236" s="5"/>
      <c r="CB236" s="5"/>
      <c r="CC236" s="5"/>
      <c r="CD236" s="5"/>
      <c r="CE236" s="5"/>
      <c r="CF236" s="5"/>
      <c r="CG236" s="5"/>
      <c r="CH236" s="5"/>
      <c r="CI236" s="5"/>
      <c r="CJ236" s="5"/>
    </row>
    <row r="237" spans="1:88" s="27" customFormat="1" x14ac:dyDescent="0.15">
      <c r="A237" s="25">
        <v>0</v>
      </c>
      <c r="B237" s="11" t="s">
        <v>272</v>
      </c>
      <c r="C237" s="19" t="s">
        <v>52</v>
      </c>
      <c r="D237" s="40">
        <f t="shared" ref="D237:AM237" si="264">+D238+D240+D242+D244</f>
        <v>0</v>
      </c>
      <c r="E237" s="40">
        <f t="shared" si="264"/>
        <v>0</v>
      </c>
      <c r="F237" s="40">
        <f t="shared" si="264"/>
        <v>0</v>
      </c>
      <c r="G237" s="40">
        <f t="shared" si="264"/>
        <v>0</v>
      </c>
      <c r="H237" s="62">
        <f t="shared" si="264"/>
        <v>0</v>
      </c>
      <c r="I237" s="40">
        <f t="shared" si="264"/>
        <v>0</v>
      </c>
      <c r="J237" s="40">
        <f t="shared" si="264"/>
        <v>0</v>
      </c>
      <c r="K237" s="40">
        <f t="shared" si="264"/>
        <v>0</v>
      </c>
      <c r="L237" s="40">
        <f>+L238+L240+L242+L244</f>
        <v>0</v>
      </c>
      <c r="M237" s="40">
        <f t="shared" si="264"/>
        <v>0</v>
      </c>
      <c r="N237" s="40">
        <f t="shared" si="233"/>
        <v>0</v>
      </c>
      <c r="O237" s="40">
        <f t="shared" si="234"/>
        <v>0</v>
      </c>
      <c r="P237" s="62">
        <f t="shared" ref="P237" si="265">+P238+P240+P242+P244</f>
        <v>0</v>
      </c>
      <c r="Q237" s="40">
        <f t="shared" si="264"/>
        <v>0</v>
      </c>
      <c r="R237" s="40">
        <f t="shared" si="235"/>
        <v>0</v>
      </c>
      <c r="S237" s="40">
        <f t="shared" si="236"/>
        <v>0</v>
      </c>
      <c r="T237" s="62">
        <f t="shared" ref="T237" si="266">+T238+T240+T242+T244</f>
        <v>0</v>
      </c>
      <c r="U237" s="40">
        <f t="shared" si="264"/>
        <v>0</v>
      </c>
      <c r="V237" s="40">
        <f t="shared" si="237"/>
        <v>0</v>
      </c>
      <c r="W237" s="40">
        <f t="shared" si="238"/>
        <v>0</v>
      </c>
      <c r="X237" s="62">
        <f t="shared" ref="X237" si="267">+X238+X240+X242+X244</f>
        <v>0</v>
      </c>
      <c r="Y237" s="40">
        <f t="shared" si="264"/>
        <v>0</v>
      </c>
      <c r="Z237" s="40">
        <f t="shared" si="264"/>
        <v>0</v>
      </c>
      <c r="AA237" s="40">
        <f t="shared" si="264"/>
        <v>0</v>
      </c>
      <c r="AB237" s="40">
        <f t="shared" si="264"/>
        <v>0</v>
      </c>
      <c r="AC237" s="40">
        <f t="shared" si="215"/>
        <v>0</v>
      </c>
      <c r="AD237" s="40">
        <f t="shared" si="216"/>
        <v>0</v>
      </c>
      <c r="AE237" s="40">
        <f t="shared" si="217"/>
        <v>0</v>
      </c>
      <c r="AF237" s="62">
        <f t="shared" si="239"/>
        <v>0</v>
      </c>
      <c r="AG237" s="62">
        <f t="shared" si="240"/>
        <v>0</v>
      </c>
      <c r="AH237" s="62">
        <f t="shared" si="241"/>
        <v>0</v>
      </c>
      <c r="AI237" s="62">
        <f t="shared" si="242"/>
        <v>0</v>
      </c>
      <c r="AJ237" s="62">
        <f t="shared" si="243"/>
        <v>0</v>
      </c>
      <c r="AK237" s="75">
        <f t="shared" si="244"/>
        <v>0</v>
      </c>
      <c r="AL237" s="40">
        <f t="shared" si="264"/>
        <v>0</v>
      </c>
      <c r="AM237" s="40">
        <f t="shared" si="264"/>
        <v>0</v>
      </c>
      <c r="AN237" s="44">
        <f>+AN238+AN240+AN242+AN244</f>
        <v>0</v>
      </c>
      <c r="AO237" s="47"/>
      <c r="AP237" s="3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  <c r="BF237" s="5"/>
      <c r="BG237" s="5"/>
      <c r="BH237" s="5"/>
      <c r="BI237" s="5"/>
      <c r="BJ237" s="5"/>
      <c r="BK237" s="5"/>
      <c r="BL237" s="5"/>
      <c r="BM237" s="5"/>
      <c r="BN237" s="5"/>
      <c r="BO237" s="5"/>
      <c r="BP237" s="5"/>
      <c r="BQ237" s="5"/>
      <c r="BR237" s="5"/>
      <c r="BS237" s="5"/>
      <c r="BT237" s="5"/>
      <c r="BU237" s="5"/>
      <c r="BV237" s="5"/>
      <c r="BW237" s="5"/>
      <c r="BX237" s="5"/>
      <c r="BY237" s="5"/>
      <c r="BZ237" s="5"/>
      <c r="CA237" s="5"/>
      <c r="CB237" s="5"/>
      <c r="CC237" s="5"/>
      <c r="CD237" s="5"/>
      <c r="CE237" s="5"/>
      <c r="CF237" s="5"/>
      <c r="CG237" s="5"/>
      <c r="CH237" s="5"/>
      <c r="CI237" s="5"/>
      <c r="CJ237" s="5"/>
    </row>
    <row r="238" spans="1:88" s="27" customFormat="1" x14ac:dyDescent="0.15">
      <c r="A238" s="25">
        <v>0</v>
      </c>
      <c r="B238" s="11" t="s">
        <v>273</v>
      </c>
      <c r="C238" s="19" t="s">
        <v>52</v>
      </c>
      <c r="D238" s="40">
        <f t="shared" ref="D238:AN238" si="268">+D239</f>
        <v>0</v>
      </c>
      <c r="E238" s="40">
        <f t="shared" si="268"/>
        <v>0</v>
      </c>
      <c r="F238" s="40">
        <f t="shared" si="268"/>
        <v>0</v>
      </c>
      <c r="G238" s="40">
        <f t="shared" si="268"/>
        <v>0</v>
      </c>
      <c r="H238" s="62">
        <f t="shared" si="268"/>
        <v>0</v>
      </c>
      <c r="I238" s="40">
        <f t="shared" si="268"/>
        <v>0</v>
      </c>
      <c r="J238" s="40">
        <f t="shared" si="268"/>
        <v>0</v>
      </c>
      <c r="K238" s="40">
        <f t="shared" si="268"/>
        <v>0</v>
      </c>
      <c r="L238" s="40">
        <f t="shared" si="268"/>
        <v>0</v>
      </c>
      <c r="M238" s="40">
        <f t="shared" si="268"/>
        <v>0</v>
      </c>
      <c r="N238" s="40">
        <f t="shared" si="233"/>
        <v>0</v>
      </c>
      <c r="O238" s="40">
        <f t="shared" si="234"/>
        <v>0</v>
      </c>
      <c r="P238" s="62">
        <f t="shared" si="268"/>
        <v>0</v>
      </c>
      <c r="Q238" s="40">
        <f t="shared" si="268"/>
        <v>0</v>
      </c>
      <c r="R238" s="40">
        <f t="shared" si="235"/>
        <v>0</v>
      </c>
      <c r="S238" s="40">
        <f t="shared" si="236"/>
        <v>0</v>
      </c>
      <c r="T238" s="62">
        <f t="shared" si="268"/>
        <v>0</v>
      </c>
      <c r="U238" s="40">
        <f t="shared" si="268"/>
        <v>0</v>
      </c>
      <c r="V238" s="40">
        <f t="shared" si="237"/>
        <v>0</v>
      </c>
      <c r="W238" s="40">
        <f t="shared" si="238"/>
        <v>0</v>
      </c>
      <c r="X238" s="62">
        <f t="shared" si="268"/>
        <v>0</v>
      </c>
      <c r="Y238" s="40">
        <f t="shared" si="268"/>
        <v>0</v>
      </c>
      <c r="Z238" s="40">
        <f t="shared" si="268"/>
        <v>0</v>
      </c>
      <c r="AA238" s="40">
        <f t="shared" si="268"/>
        <v>0</v>
      </c>
      <c r="AB238" s="40">
        <f t="shared" si="268"/>
        <v>0</v>
      </c>
      <c r="AC238" s="40">
        <f t="shared" si="215"/>
        <v>0</v>
      </c>
      <c r="AD238" s="40">
        <f t="shared" si="216"/>
        <v>0</v>
      </c>
      <c r="AE238" s="40">
        <f t="shared" si="217"/>
        <v>0</v>
      </c>
      <c r="AF238" s="62">
        <f t="shared" si="239"/>
        <v>0</v>
      </c>
      <c r="AG238" s="62">
        <f t="shared" si="240"/>
        <v>0</v>
      </c>
      <c r="AH238" s="62">
        <f t="shared" si="241"/>
        <v>0</v>
      </c>
      <c r="AI238" s="62">
        <f t="shared" si="242"/>
        <v>0</v>
      </c>
      <c r="AJ238" s="62">
        <f t="shared" si="243"/>
        <v>0</v>
      </c>
      <c r="AK238" s="75">
        <f t="shared" si="244"/>
        <v>0</v>
      </c>
      <c r="AL238" s="40">
        <f t="shared" si="268"/>
        <v>0</v>
      </c>
      <c r="AM238" s="40">
        <f t="shared" si="268"/>
        <v>0</v>
      </c>
      <c r="AN238" s="44">
        <f t="shared" si="268"/>
        <v>0</v>
      </c>
      <c r="AO238" s="47"/>
      <c r="AP238" s="3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  <c r="BF238" s="5"/>
      <c r="BG238" s="5"/>
      <c r="BH238" s="5"/>
      <c r="BI238" s="5"/>
      <c r="BJ238" s="5"/>
      <c r="BK238" s="5"/>
      <c r="BL238" s="5"/>
      <c r="BM238" s="5"/>
      <c r="BN238" s="5"/>
      <c r="BO238" s="5"/>
      <c r="BP238" s="5"/>
      <c r="BQ238" s="5"/>
      <c r="BR238" s="5"/>
      <c r="BS238" s="5"/>
      <c r="BT238" s="5"/>
      <c r="BU238" s="5"/>
      <c r="BV238" s="5"/>
      <c r="BW238" s="5"/>
      <c r="BX238" s="5"/>
      <c r="BY238" s="5"/>
      <c r="BZ238" s="5"/>
      <c r="CA238" s="5"/>
      <c r="CB238" s="5"/>
      <c r="CC238" s="5"/>
      <c r="CD238" s="5"/>
      <c r="CE238" s="5"/>
      <c r="CF238" s="5"/>
      <c r="CG238" s="5"/>
      <c r="CH238" s="5"/>
      <c r="CI238" s="5"/>
      <c r="CJ238" s="5"/>
    </row>
    <row r="239" spans="1:88" s="27" customFormat="1" x14ac:dyDescent="0.15">
      <c r="A239" s="25">
        <v>5411</v>
      </c>
      <c r="B239" s="11" t="s">
        <v>274</v>
      </c>
      <c r="C239" s="19" t="s">
        <v>52</v>
      </c>
      <c r="D239" s="40"/>
      <c r="E239" s="40"/>
      <c r="F239" s="40"/>
      <c r="G239" s="40"/>
      <c r="H239" s="62"/>
      <c r="I239" s="40"/>
      <c r="J239" s="40"/>
      <c r="K239" s="40"/>
      <c r="L239" s="40"/>
      <c r="M239" s="40"/>
      <c r="N239" s="40">
        <f t="shared" si="233"/>
        <v>0</v>
      </c>
      <c r="O239" s="40">
        <f t="shared" si="234"/>
        <v>0</v>
      </c>
      <c r="P239" s="62"/>
      <c r="Q239" s="40"/>
      <c r="R239" s="40">
        <f t="shared" si="235"/>
        <v>0</v>
      </c>
      <c r="S239" s="40">
        <f t="shared" si="236"/>
        <v>0</v>
      </c>
      <c r="T239" s="62"/>
      <c r="U239" s="40"/>
      <c r="V239" s="40">
        <f t="shared" si="237"/>
        <v>0</v>
      </c>
      <c r="W239" s="40">
        <f t="shared" si="238"/>
        <v>0</v>
      </c>
      <c r="X239" s="62"/>
      <c r="Y239" s="40"/>
      <c r="Z239" s="40"/>
      <c r="AA239" s="40"/>
      <c r="AB239" s="40"/>
      <c r="AC239" s="40">
        <f t="shared" si="215"/>
        <v>0</v>
      </c>
      <c r="AD239" s="40">
        <f t="shared" si="216"/>
        <v>0</v>
      </c>
      <c r="AE239" s="40">
        <f t="shared" si="217"/>
        <v>0</v>
      </c>
      <c r="AF239" s="62">
        <f t="shared" si="239"/>
        <v>0</v>
      </c>
      <c r="AG239" s="62">
        <f t="shared" si="240"/>
        <v>0</v>
      </c>
      <c r="AH239" s="62">
        <f t="shared" si="241"/>
        <v>0</v>
      </c>
      <c r="AI239" s="62">
        <f t="shared" si="242"/>
        <v>0</v>
      </c>
      <c r="AJ239" s="62">
        <f t="shared" si="243"/>
        <v>0</v>
      </c>
      <c r="AK239" s="75">
        <f t="shared" si="244"/>
        <v>0</v>
      </c>
      <c r="AL239" s="40"/>
      <c r="AM239" s="40"/>
      <c r="AN239" s="44"/>
      <c r="AO239" s="47"/>
      <c r="AP239" s="3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  <c r="BF239" s="5"/>
      <c r="BG239" s="5"/>
      <c r="BH239" s="5"/>
      <c r="BI239" s="5"/>
      <c r="BJ239" s="5"/>
      <c r="BK239" s="5"/>
      <c r="BL239" s="5"/>
      <c r="BM239" s="5"/>
      <c r="BN239" s="5"/>
      <c r="BO239" s="5"/>
      <c r="BP239" s="5"/>
      <c r="BQ239" s="5"/>
      <c r="BR239" s="5"/>
      <c r="BS239" s="5"/>
      <c r="BT239" s="5"/>
      <c r="BU239" s="5"/>
      <c r="BV239" s="5"/>
      <c r="BW239" s="5"/>
      <c r="BX239" s="5"/>
      <c r="BY239" s="5"/>
      <c r="BZ239" s="5"/>
      <c r="CA239" s="5"/>
      <c r="CB239" s="5"/>
      <c r="CC239" s="5"/>
      <c r="CD239" s="5"/>
      <c r="CE239" s="5"/>
      <c r="CF239" s="5"/>
      <c r="CG239" s="5"/>
      <c r="CH239" s="5"/>
      <c r="CI239" s="5"/>
      <c r="CJ239" s="5"/>
    </row>
    <row r="240" spans="1:88" s="27" customFormat="1" x14ac:dyDescent="0.15">
      <c r="A240" s="25">
        <v>0</v>
      </c>
      <c r="B240" s="11" t="s">
        <v>275</v>
      </c>
      <c r="C240" s="19" t="s">
        <v>52</v>
      </c>
      <c r="D240" s="40">
        <f t="shared" ref="D240:AN240" si="269">+D241</f>
        <v>0</v>
      </c>
      <c r="E240" s="40">
        <f t="shared" si="269"/>
        <v>0</v>
      </c>
      <c r="F240" s="40">
        <f t="shared" si="269"/>
        <v>0</v>
      </c>
      <c r="G240" s="40">
        <f t="shared" si="269"/>
        <v>0</v>
      </c>
      <c r="H240" s="62">
        <f t="shared" si="269"/>
        <v>0</v>
      </c>
      <c r="I240" s="40">
        <f t="shared" si="269"/>
        <v>0</v>
      </c>
      <c r="J240" s="40">
        <f t="shared" si="269"/>
        <v>0</v>
      </c>
      <c r="K240" s="40">
        <f t="shared" si="269"/>
        <v>0</v>
      </c>
      <c r="L240" s="40">
        <f t="shared" si="269"/>
        <v>0</v>
      </c>
      <c r="M240" s="40">
        <f t="shared" si="269"/>
        <v>0</v>
      </c>
      <c r="N240" s="40">
        <f t="shared" si="233"/>
        <v>0</v>
      </c>
      <c r="O240" s="40">
        <f t="shared" si="234"/>
        <v>0</v>
      </c>
      <c r="P240" s="62">
        <f t="shared" si="269"/>
        <v>0</v>
      </c>
      <c r="Q240" s="40">
        <f t="shared" si="269"/>
        <v>0</v>
      </c>
      <c r="R240" s="40">
        <f t="shared" si="235"/>
        <v>0</v>
      </c>
      <c r="S240" s="40">
        <f t="shared" si="236"/>
        <v>0</v>
      </c>
      <c r="T240" s="62">
        <f t="shared" si="269"/>
        <v>0</v>
      </c>
      <c r="U240" s="40">
        <f t="shared" si="269"/>
        <v>0</v>
      </c>
      <c r="V240" s="40">
        <f t="shared" si="237"/>
        <v>0</v>
      </c>
      <c r="W240" s="40">
        <f t="shared" si="238"/>
        <v>0</v>
      </c>
      <c r="X240" s="62">
        <f t="shared" si="269"/>
        <v>0</v>
      </c>
      <c r="Y240" s="40">
        <f t="shared" si="269"/>
        <v>0</v>
      </c>
      <c r="Z240" s="40">
        <f t="shared" si="269"/>
        <v>0</v>
      </c>
      <c r="AA240" s="40">
        <f t="shared" si="269"/>
        <v>0</v>
      </c>
      <c r="AB240" s="40">
        <f t="shared" si="269"/>
        <v>0</v>
      </c>
      <c r="AC240" s="40">
        <f t="shared" si="215"/>
        <v>0</v>
      </c>
      <c r="AD240" s="40">
        <f t="shared" si="216"/>
        <v>0</v>
      </c>
      <c r="AE240" s="40">
        <f t="shared" si="217"/>
        <v>0</v>
      </c>
      <c r="AF240" s="62">
        <f t="shared" si="239"/>
        <v>0</v>
      </c>
      <c r="AG240" s="62">
        <f t="shared" si="240"/>
        <v>0</v>
      </c>
      <c r="AH240" s="62">
        <f t="shared" si="241"/>
        <v>0</v>
      </c>
      <c r="AI240" s="62">
        <f t="shared" si="242"/>
        <v>0</v>
      </c>
      <c r="AJ240" s="62">
        <f t="shared" si="243"/>
        <v>0</v>
      </c>
      <c r="AK240" s="75">
        <f t="shared" si="244"/>
        <v>0</v>
      </c>
      <c r="AL240" s="40">
        <f t="shared" si="269"/>
        <v>0</v>
      </c>
      <c r="AM240" s="40">
        <f t="shared" si="269"/>
        <v>0</v>
      </c>
      <c r="AN240" s="44">
        <f t="shared" si="269"/>
        <v>0</v>
      </c>
      <c r="AO240" s="47"/>
      <c r="AP240" s="3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  <c r="BF240" s="5"/>
      <c r="BG240" s="5"/>
      <c r="BH240" s="5"/>
      <c r="BI240" s="5"/>
      <c r="BJ240" s="5"/>
      <c r="BK240" s="5"/>
      <c r="BL240" s="5"/>
      <c r="BM240" s="5"/>
      <c r="BN240" s="5"/>
      <c r="BO240" s="5"/>
      <c r="BP240" s="5"/>
      <c r="BQ240" s="5"/>
      <c r="BR240" s="5"/>
      <c r="BS240" s="5"/>
      <c r="BT240" s="5"/>
      <c r="BU240" s="5"/>
      <c r="BV240" s="5"/>
      <c r="BW240" s="5"/>
      <c r="BX240" s="5"/>
      <c r="BY240" s="5"/>
      <c r="BZ240" s="5"/>
      <c r="CA240" s="5"/>
      <c r="CB240" s="5"/>
      <c r="CC240" s="5"/>
      <c r="CD240" s="5"/>
      <c r="CE240" s="5"/>
      <c r="CF240" s="5"/>
      <c r="CG240" s="5"/>
      <c r="CH240" s="5"/>
      <c r="CI240" s="5"/>
      <c r="CJ240" s="5"/>
    </row>
    <row r="241" spans="1:88" s="27" customFormat="1" x14ac:dyDescent="0.15">
      <c r="A241" s="25">
        <v>5421</v>
      </c>
      <c r="B241" s="11" t="s">
        <v>276</v>
      </c>
      <c r="C241" s="19" t="s">
        <v>52</v>
      </c>
      <c r="D241" s="40"/>
      <c r="E241" s="40"/>
      <c r="F241" s="40"/>
      <c r="G241" s="40"/>
      <c r="H241" s="62"/>
      <c r="I241" s="40"/>
      <c r="J241" s="40"/>
      <c r="K241" s="40"/>
      <c r="L241" s="40"/>
      <c r="M241" s="40"/>
      <c r="N241" s="40">
        <f t="shared" si="233"/>
        <v>0</v>
      </c>
      <c r="O241" s="40">
        <f t="shared" si="234"/>
        <v>0</v>
      </c>
      <c r="P241" s="62"/>
      <c r="Q241" s="40"/>
      <c r="R241" s="40">
        <f t="shared" si="235"/>
        <v>0</v>
      </c>
      <c r="S241" s="40">
        <f t="shared" si="236"/>
        <v>0</v>
      </c>
      <c r="T241" s="62"/>
      <c r="U241" s="40"/>
      <c r="V241" s="40">
        <f t="shared" si="237"/>
        <v>0</v>
      </c>
      <c r="W241" s="40">
        <f t="shared" si="238"/>
        <v>0</v>
      </c>
      <c r="X241" s="62"/>
      <c r="Y241" s="40"/>
      <c r="Z241" s="40"/>
      <c r="AA241" s="40"/>
      <c r="AB241" s="40"/>
      <c r="AC241" s="40">
        <f t="shared" si="215"/>
        <v>0</v>
      </c>
      <c r="AD241" s="40">
        <f t="shared" si="216"/>
        <v>0</v>
      </c>
      <c r="AE241" s="40">
        <f t="shared" si="217"/>
        <v>0</v>
      </c>
      <c r="AF241" s="62">
        <f t="shared" si="239"/>
        <v>0</v>
      </c>
      <c r="AG241" s="62">
        <f t="shared" si="240"/>
        <v>0</v>
      </c>
      <c r="AH241" s="62">
        <f t="shared" si="241"/>
        <v>0</v>
      </c>
      <c r="AI241" s="62">
        <f t="shared" si="242"/>
        <v>0</v>
      </c>
      <c r="AJ241" s="62">
        <f t="shared" si="243"/>
        <v>0</v>
      </c>
      <c r="AK241" s="75">
        <f t="shared" si="244"/>
        <v>0</v>
      </c>
      <c r="AL241" s="40"/>
      <c r="AM241" s="40"/>
      <c r="AN241" s="44"/>
      <c r="AO241" s="47"/>
      <c r="AP241" s="3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  <c r="BF241" s="5"/>
      <c r="BG241" s="5"/>
      <c r="BH241" s="5"/>
      <c r="BI241" s="5"/>
      <c r="BJ241" s="5"/>
      <c r="BK241" s="5"/>
      <c r="BL241" s="5"/>
      <c r="BM241" s="5"/>
      <c r="BN241" s="5"/>
      <c r="BO241" s="5"/>
      <c r="BP241" s="5"/>
      <c r="BQ241" s="5"/>
      <c r="BR241" s="5"/>
      <c r="BS241" s="5"/>
      <c r="BT241" s="5"/>
      <c r="BU241" s="5"/>
      <c r="BV241" s="5"/>
      <c r="BW241" s="5"/>
      <c r="BX241" s="5"/>
      <c r="BY241" s="5"/>
      <c r="BZ241" s="5"/>
      <c r="CA241" s="5"/>
      <c r="CB241" s="5"/>
      <c r="CC241" s="5"/>
      <c r="CD241" s="5"/>
      <c r="CE241" s="5"/>
      <c r="CF241" s="5"/>
      <c r="CG241" s="5"/>
      <c r="CH241" s="5"/>
      <c r="CI241" s="5"/>
      <c r="CJ241" s="5"/>
    </row>
    <row r="242" spans="1:88" s="27" customFormat="1" ht="21" x14ac:dyDescent="0.15">
      <c r="A242" s="25">
        <v>0</v>
      </c>
      <c r="B242" s="11" t="s">
        <v>277</v>
      </c>
      <c r="C242" s="19" t="s">
        <v>52</v>
      </c>
      <c r="D242" s="40">
        <f t="shared" ref="D242:AN242" si="270">+D243</f>
        <v>0</v>
      </c>
      <c r="E242" s="40">
        <f t="shared" si="270"/>
        <v>0</v>
      </c>
      <c r="F242" s="40">
        <f t="shared" si="270"/>
        <v>0</v>
      </c>
      <c r="G242" s="40">
        <f t="shared" si="270"/>
        <v>0</v>
      </c>
      <c r="H242" s="62">
        <f t="shared" si="270"/>
        <v>0</v>
      </c>
      <c r="I242" s="40">
        <f t="shared" si="270"/>
        <v>0</v>
      </c>
      <c r="J242" s="40">
        <f t="shared" si="270"/>
        <v>0</v>
      </c>
      <c r="K242" s="40">
        <f t="shared" si="270"/>
        <v>0</v>
      </c>
      <c r="L242" s="40">
        <f t="shared" si="270"/>
        <v>0</v>
      </c>
      <c r="M242" s="40">
        <f t="shared" si="270"/>
        <v>0</v>
      </c>
      <c r="N242" s="40">
        <f t="shared" si="233"/>
        <v>0</v>
      </c>
      <c r="O242" s="40">
        <f t="shared" si="234"/>
        <v>0</v>
      </c>
      <c r="P242" s="62">
        <f t="shared" si="270"/>
        <v>0</v>
      </c>
      <c r="Q242" s="40">
        <f t="shared" si="270"/>
        <v>0</v>
      </c>
      <c r="R242" s="40">
        <f t="shared" si="235"/>
        <v>0</v>
      </c>
      <c r="S242" s="40">
        <f t="shared" si="236"/>
        <v>0</v>
      </c>
      <c r="T242" s="62">
        <f t="shared" si="270"/>
        <v>0</v>
      </c>
      <c r="U242" s="40">
        <f t="shared" si="270"/>
        <v>0</v>
      </c>
      <c r="V242" s="40">
        <f t="shared" si="237"/>
        <v>0</v>
      </c>
      <c r="W242" s="40">
        <f t="shared" si="238"/>
        <v>0</v>
      </c>
      <c r="X242" s="62">
        <f t="shared" si="270"/>
        <v>0</v>
      </c>
      <c r="Y242" s="40">
        <f t="shared" si="270"/>
        <v>0</v>
      </c>
      <c r="Z242" s="40">
        <f t="shared" si="270"/>
        <v>0</v>
      </c>
      <c r="AA242" s="40">
        <f t="shared" si="270"/>
        <v>0</v>
      </c>
      <c r="AB242" s="40">
        <f t="shared" si="270"/>
        <v>0</v>
      </c>
      <c r="AC242" s="40">
        <f t="shared" si="215"/>
        <v>0</v>
      </c>
      <c r="AD242" s="40">
        <f t="shared" si="216"/>
        <v>0</v>
      </c>
      <c r="AE242" s="40">
        <f t="shared" si="217"/>
        <v>0</v>
      </c>
      <c r="AF242" s="62">
        <f t="shared" si="239"/>
        <v>0</v>
      </c>
      <c r="AG242" s="62">
        <f t="shared" si="240"/>
        <v>0</v>
      </c>
      <c r="AH242" s="62">
        <f t="shared" si="241"/>
        <v>0</v>
      </c>
      <c r="AI242" s="62">
        <f t="shared" si="242"/>
        <v>0</v>
      </c>
      <c r="AJ242" s="62">
        <f t="shared" si="243"/>
        <v>0</v>
      </c>
      <c r="AK242" s="75">
        <f t="shared" si="244"/>
        <v>0</v>
      </c>
      <c r="AL242" s="40">
        <f t="shared" si="270"/>
        <v>0</v>
      </c>
      <c r="AM242" s="40">
        <f t="shared" si="270"/>
        <v>0</v>
      </c>
      <c r="AN242" s="44">
        <f t="shared" si="270"/>
        <v>0</v>
      </c>
      <c r="AO242" s="47"/>
      <c r="AP242" s="3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  <c r="BF242" s="5"/>
      <c r="BG242" s="5"/>
      <c r="BH242" s="5"/>
      <c r="BI242" s="5"/>
      <c r="BJ242" s="5"/>
      <c r="BK242" s="5"/>
      <c r="BL242" s="5"/>
      <c r="BM242" s="5"/>
      <c r="BN242" s="5"/>
      <c r="BO242" s="5"/>
      <c r="BP242" s="5"/>
      <c r="BQ242" s="5"/>
      <c r="BR242" s="5"/>
      <c r="BS242" s="5"/>
      <c r="BT242" s="5"/>
      <c r="BU242" s="5"/>
      <c r="BV242" s="5"/>
      <c r="BW242" s="5"/>
      <c r="BX242" s="5"/>
      <c r="BY242" s="5"/>
      <c r="BZ242" s="5"/>
      <c r="CA242" s="5"/>
      <c r="CB242" s="5"/>
      <c r="CC242" s="5"/>
      <c r="CD242" s="5"/>
      <c r="CE242" s="5"/>
      <c r="CF242" s="5"/>
      <c r="CG242" s="5"/>
      <c r="CH242" s="5"/>
      <c r="CI242" s="5"/>
      <c r="CJ242" s="5"/>
    </row>
    <row r="243" spans="1:88" s="27" customFormat="1" ht="21" x14ac:dyDescent="0.15">
      <c r="A243" s="25">
        <v>5431</v>
      </c>
      <c r="B243" s="11" t="s">
        <v>278</v>
      </c>
      <c r="C243" s="19" t="s">
        <v>52</v>
      </c>
      <c r="D243" s="40"/>
      <c r="E243" s="40"/>
      <c r="F243" s="40"/>
      <c r="G243" s="40"/>
      <c r="H243" s="62"/>
      <c r="I243" s="40"/>
      <c r="J243" s="40"/>
      <c r="K243" s="40"/>
      <c r="L243" s="40"/>
      <c r="M243" s="40"/>
      <c r="N243" s="40">
        <f t="shared" si="233"/>
        <v>0</v>
      </c>
      <c r="O243" s="40">
        <f t="shared" si="234"/>
        <v>0</v>
      </c>
      <c r="P243" s="62"/>
      <c r="Q243" s="40"/>
      <c r="R243" s="40">
        <f t="shared" si="235"/>
        <v>0</v>
      </c>
      <c r="S243" s="40">
        <f t="shared" si="236"/>
        <v>0</v>
      </c>
      <c r="T243" s="62"/>
      <c r="U243" s="40"/>
      <c r="V243" s="40">
        <f t="shared" si="237"/>
        <v>0</v>
      </c>
      <c r="W243" s="40">
        <f t="shared" si="238"/>
        <v>0</v>
      </c>
      <c r="X243" s="62"/>
      <c r="Y243" s="40"/>
      <c r="Z243" s="40"/>
      <c r="AA243" s="40"/>
      <c r="AB243" s="40"/>
      <c r="AC243" s="40">
        <f t="shared" si="215"/>
        <v>0</v>
      </c>
      <c r="AD243" s="40">
        <f t="shared" si="216"/>
        <v>0</v>
      </c>
      <c r="AE243" s="40">
        <f t="shared" si="217"/>
        <v>0</v>
      </c>
      <c r="AF243" s="62">
        <f t="shared" si="239"/>
        <v>0</v>
      </c>
      <c r="AG243" s="62">
        <f t="shared" si="240"/>
        <v>0</v>
      </c>
      <c r="AH243" s="62">
        <f t="shared" si="241"/>
        <v>0</v>
      </c>
      <c r="AI243" s="62">
        <f t="shared" si="242"/>
        <v>0</v>
      </c>
      <c r="AJ243" s="62">
        <f t="shared" si="243"/>
        <v>0</v>
      </c>
      <c r="AK243" s="75">
        <f t="shared" si="244"/>
        <v>0</v>
      </c>
      <c r="AL243" s="40"/>
      <c r="AM243" s="40"/>
      <c r="AN243" s="44"/>
      <c r="AO243" s="47"/>
      <c r="AP243" s="3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  <c r="BF243" s="5"/>
      <c r="BG243" s="5"/>
      <c r="BH243" s="5"/>
      <c r="BI243" s="5"/>
      <c r="BJ243" s="5"/>
      <c r="BK243" s="5"/>
      <c r="BL243" s="5"/>
      <c r="BM243" s="5"/>
      <c r="BN243" s="5"/>
      <c r="BO243" s="5"/>
      <c r="BP243" s="5"/>
      <c r="BQ243" s="5"/>
      <c r="BR243" s="5"/>
      <c r="BS243" s="5"/>
      <c r="BT243" s="5"/>
      <c r="BU243" s="5"/>
      <c r="BV243" s="5"/>
      <c r="BW243" s="5"/>
      <c r="BX243" s="5"/>
      <c r="BY243" s="5"/>
      <c r="BZ243" s="5"/>
      <c r="CA243" s="5"/>
      <c r="CB243" s="5"/>
      <c r="CC243" s="5"/>
      <c r="CD243" s="5"/>
      <c r="CE243" s="5"/>
      <c r="CF243" s="5"/>
      <c r="CG243" s="5"/>
      <c r="CH243" s="5"/>
      <c r="CI243" s="5"/>
      <c r="CJ243" s="5"/>
    </row>
    <row r="244" spans="1:88" s="27" customFormat="1" ht="21" x14ac:dyDescent="0.15">
      <c r="A244" s="25">
        <v>0</v>
      </c>
      <c r="B244" s="11" t="s">
        <v>279</v>
      </c>
      <c r="C244" s="19" t="s">
        <v>52</v>
      </c>
      <c r="D244" s="40">
        <f t="shared" ref="D244:AN244" si="271">+D245</f>
        <v>0</v>
      </c>
      <c r="E244" s="40">
        <f t="shared" si="271"/>
        <v>0</v>
      </c>
      <c r="F244" s="40">
        <f t="shared" si="271"/>
        <v>0</v>
      </c>
      <c r="G244" s="40">
        <f t="shared" si="271"/>
        <v>0</v>
      </c>
      <c r="H244" s="62">
        <f t="shared" si="271"/>
        <v>0</v>
      </c>
      <c r="I244" s="40">
        <f t="shared" si="271"/>
        <v>0</v>
      </c>
      <c r="J244" s="40">
        <f t="shared" si="271"/>
        <v>0</v>
      </c>
      <c r="K244" s="40">
        <f t="shared" si="271"/>
        <v>0</v>
      </c>
      <c r="L244" s="40">
        <f t="shared" si="271"/>
        <v>0</v>
      </c>
      <c r="M244" s="40">
        <f t="shared" si="271"/>
        <v>0</v>
      </c>
      <c r="N244" s="40">
        <f t="shared" si="233"/>
        <v>0</v>
      </c>
      <c r="O244" s="40">
        <f t="shared" si="234"/>
        <v>0</v>
      </c>
      <c r="P244" s="62">
        <f t="shared" si="271"/>
        <v>0</v>
      </c>
      <c r="Q244" s="40">
        <f t="shared" si="271"/>
        <v>0</v>
      </c>
      <c r="R244" s="40">
        <f t="shared" si="235"/>
        <v>0</v>
      </c>
      <c r="S244" s="40">
        <f t="shared" si="236"/>
        <v>0</v>
      </c>
      <c r="T244" s="62">
        <f t="shared" si="271"/>
        <v>0</v>
      </c>
      <c r="U244" s="40">
        <f t="shared" si="271"/>
        <v>0</v>
      </c>
      <c r="V244" s="40">
        <f t="shared" si="237"/>
        <v>0</v>
      </c>
      <c r="W244" s="40">
        <f t="shared" si="238"/>
        <v>0</v>
      </c>
      <c r="X244" s="62">
        <f t="shared" si="271"/>
        <v>0</v>
      </c>
      <c r="Y244" s="40">
        <f t="shared" si="271"/>
        <v>0</v>
      </c>
      <c r="Z244" s="40">
        <f t="shared" si="271"/>
        <v>0</v>
      </c>
      <c r="AA244" s="40">
        <f t="shared" si="271"/>
        <v>0</v>
      </c>
      <c r="AB244" s="40">
        <f t="shared" si="271"/>
        <v>0</v>
      </c>
      <c r="AC244" s="40">
        <f t="shared" si="215"/>
        <v>0</v>
      </c>
      <c r="AD244" s="40">
        <f t="shared" si="216"/>
        <v>0</v>
      </c>
      <c r="AE244" s="40">
        <f t="shared" si="217"/>
        <v>0</v>
      </c>
      <c r="AF244" s="62">
        <f t="shared" si="239"/>
        <v>0</v>
      </c>
      <c r="AG244" s="62">
        <f t="shared" si="240"/>
        <v>0</v>
      </c>
      <c r="AH244" s="62">
        <f t="shared" si="241"/>
        <v>0</v>
      </c>
      <c r="AI244" s="62">
        <f t="shared" si="242"/>
        <v>0</v>
      </c>
      <c r="AJ244" s="62">
        <f t="shared" si="243"/>
        <v>0</v>
      </c>
      <c r="AK244" s="75">
        <f t="shared" si="244"/>
        <v>0</v>
      </c>
      <c r="AL244" s="40">
        <f t="shared" si="271"/>
        <v>0</v>
      </c>
      <c r="AM244" s="40">
        <f t="shared" si="271"/>
        <v>0</v>
      </c>
      <c r="AN244" s="44">
        <f t="shared" si="271"/>
        <v>0</v>
      </c>
      <c r="AO244" s="47"/>
      <c r="AP244" s="3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  <c r="BF244" s="5"/>
      <c r="BG244" s="5"/>
      <c r="BH244" s="5"/>
      <c r="BI244" s="5"/>
      <c r="BJ244" s="5"/>
      <c r="BK244" s="5"/>
      <c r="BL244" s="5"/>
      <c r="BM244" s="5"/>
      <c r="BN244" s="5"/>
      <c r="BO244" s="5"/>
      <c r="BP244" s="5"/>
      <c r="BQ244" s="5"/>
      <c r="BR244" s="5"/>
      <c r="BS244" s="5"/>
      <c r="BT244" s="5"/>
      <c r="BU244" s="5"/>
      <c r="BV244" s="5"/>
      <c r="BW244" s="5"/>
      <c r="BX244" s="5"/>
      <c r="BY244" s="5"/>
      <c r="BZ244" s="5"/>
      <c r="CA244" s="5"/>
      <c r="CB244" s="5"/>
      <c r="CC244" s="5"/>
      <c r="CD244" s="5"/>
      <c r="CE244" s="5"/>
      <c r="CF244" s="5"/>
      <c r="CG244" s="5"/>
      <c r="CH244" s="5"/>
      <c r="CI244" s="5"/>
      <c r="CJ244" s="5"/>
    </row>
    <row r="245" spans="1:88" s="27" customFormat="1" ht="21" x14ac:dyDescent="0.15">
      <c r="A245" s="25">
        <v>5441</v>
      </c>
      <c r="B245" s="11" t="s">
        <v>280</v>
      </c>
      <c r="C245" s="19" t="s">
        <v>52</v>
      </c>
      <c r="D245" s="40"/>
      <c r="E245" s="40"/>
      <c r="F245" s="40"/>
      <c r="G245" s="40"/>
      <c r="H245" s="62"/>
      <c r="I245" s="40"/>
      <c r="J245" s="40"/>
      <c r="K245" s="40"/>
      <c r="L245" s="40"/>
      <c r="M245" s="40"/>
      <c r="N245" s="40">
        <f t="shared" si="233"/>
        <v>0</v>
      </c>
      <c r="O245" s="40">
        <f t="shared" si="234"/>
        <v>0</v>
      </c>
      <c r="P245" s="62"/>
      <c r="Q245" s="40"/>
      <c r="R245" s="40">
        <f t="shared" si="235"/>
        <v>0</v>
      </c>
      <c r="S245" s="40">
        <f t="shared" si="236"/>
        <v>0</v>
      </c>
      <c r="T245" s="62"/>
      <c r="U245" s="40"/>
      <c r="V245" s="40">
        <f t="shared" si="237"/>
        <v>0</v>
      </c>
      <c r="W245" s="40">
        <f t="shared" si="238"/>
        <v>0</v>
      </c>
      <c r="X245" s="62"/>
      <c r="Y245" s="40"/>
      <c r="Z245" s="40"/>
      <c r="AA245" s="40"/>
      <c r="AB245" s="40"/>
      <c r="AC245" s="40">
        <f t="shared" si="215"/>
        <v>0</v>
      </c>
      <c r="AD245" s="40">
        <f t="shared" si="216"/>
        <v>0</v>
      </c>
      <c r="AE245" s="40">
        <f t="shared" si="217"/>
        <v>0</v>
      </c>
      <c r="AF245" s="62">
        <f t="shared" si="239"/>
        <v>0</v>
      </c>
      <c r="AG245" s="62">
        <f t="shared" si="240"/>
        <v>0</v>
      </c>
      <c r="AH245" s="62">
        <f t="shared" si="241"/>
        <v>0</v>
      </c>
      <c r="AI245" s="62">
        <f t="shared" si="242"/>
        <v>0</v>
      </c>
      <c r="AJ245" s="62">
        <f t="shared" si="243"/>
        <v>0</v>
      </c>
      <c r="AK245" s="75">
        <f t="shared" si="244"/>
        <v>0</v>
      </c>
      <c r="AL245" s="40"/>
      <c r="AM245" s="40"/>
      <c r="AN245" s="44"/>
      <c r="AO245" s="47"/>
      <c r="AP245" s="3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  <c r="BF245" s="5"/>
      <c r="BG245" s="5"/>
      <c r="BH245" s="5"/>
      <c r="BI245" s="5"/>
      <c r="BJ245" s="5"/>
      <c r="BK245" s="5"/>
      <c r="BL245" s="5"/>
      <c r="BM245" s="5"/>
      <c r="BN245" s="5"/>
      <c r="BO245" s="5"/>
      <c r="BP245" s="5"/>
      <c r="BQ245" s="5"/>
      <c r="BR245" s="5"/>
      <c r="BS245" s="5"/>
      <c r="BT245" s="5"/>
      <c r="BU245" s="5"/>
      <c r="BV245" s="5"/>
      <c r="BW245" s="5"/>
      <c r="BX245" s="5"/>
      <c r="BY245" s="5"/>
      <c r="BZ245" s="5"/>
      <c r="CA245" s="5"/>
      <c r="CB245" s="5"/>
      <c r="CC245" s="5"/>
      <c r="CD245" s="5"/>
      <c r="CE245" s="5"/>
      <c r="CF245" s="5"/>
      <c r="CG245" s="5"/>
      <c r="CH245" s="5"/>
      <c r="CI245" s="5"/>
      <c r="CJ245" s="5"/>
    </row>
    <row r="246" spans="1:88" s="27" customFormat="1" ht="31.5" x14ac:dyDescent="0.15">
      <c r="A246" s="25">
        <v>0</v>
      </c>
      <c r="B246" s="11" t="s">
        <v>281</v>
      </c>
      <c r="C246" s="19" t="s">
        <v>52</v>
      </c>
      <c r="D246" s="40">
        <f t="shared" ref="D246:T247" si="272">+D247</f>
        <v>0</v>
      </c>
      <c r="E246" s="40">
        <f t="shared" si="272"/>
        <v>0</v>
      </c>
      <c r="F246" s="40">
        <f t="shared" si="272"/>
        <v>0</v>
      </c>
      <c r="G246" s="40">
        <f t="shared" si="272"/>
        <v>0</v>
      </c>
      <c r="H246" s="62">
        <f t="shared" si="272"/>
        <v>0</v>
      </c>
      <c r="I246" s="40">
        <f t="shared" si="272"/>
        <v>0</v>
      </c>
      <c r="J246" s="40">
        <f t="shared" si="272"/>
        <v>0</v>
      </c>
      <c r="K246" s="40">
        <f t="shared" si="272"/>
        <v>0</v>
      </c>
      <c r="L246" s="40">
        <f t="shared" si="272"/>
        <v>0</v>
      </c>
      <c r="M246" s="40">
        <f t="shared" si="272"/>
        <v>0</v>
      </c>
      <c r="N246" s="40">
        <f t="shared" si="233"/>
        <v>0</v>
      </c>
      <c r="O246" s="40">
        <f t="shared" si="234"/>
        <v>0</v>
      </c>
      <c r="P246" s="62">
        <f t="shared" si="272"/>
        <v>0</v>
      </c>
      <c r="Q246" s="40">
        <f t="shared" si="272"/>
        <v>0</v>
      </c>
      <c r="R246" s="40">
        <f t="shared" si="235"/>
        <v>0</v>
      </c>
      <c r="S246" s="40">
        <f t="shared" si="236"/>
        <v>0</v>
      </c>
      <c r="T246" s="62">
        <f t="shared" si="272"/>
        <v>0</v>
      </c>
      <c r="U246" s="40">
        <f t="shared" ref="U246:AN247" si="273">+U247</f>
        <v>0</v>
      </c>
      <c r="V246" s="40">
        <f t="shared" si="237"/>
        <v>0</v>
      </c>
      <c r="W246" s="40">
        <f t="shared" si="238"/>
        <v>0</v>
      </c>
      <c r="X246" s="62">
        <f t="shared" ref="X246:X247" si="274">+X247</f>
        <v>0</v>
      </c>
      <c r="Y246" s="40">
        <f t="shared" si="273"/>
        <v>0</v>
      </c>
      <c r="Z246" s="40">
        <f t="shared" si="273"/>
        <v>0</v>
      </c>
      <c r="AA246" s="40">
        <f t="shared" si="273"/>
        <v>0</v>
      </c>
      <c r="AB246" s="40">
        <f t="shared" si="273"/>
        <v>0</v>
      </c>
      <c r="AC246" s="40">
        <f t="shared" si="215"/>
        <v>0</v>
      </c>
      <c r="AD246" s="40">
        <f t="shared" si="216"/>
        <v>0</v>
      </c>
      <c r="AE246" s="40">
        <f t="shared" si="217"/>
        <v>0</v>
      </c>
      <c r="AF246" s="62">
        <f t="shared" si="239"/>
        <v>0</v>
      </c>
      <c r="AG246" s="62">
        <f t="shared" si="240"/>
        <v>0</v>
      </c>
      <c r="AH246" s="62">
        <f t="shared" si="241"/>
        <v>0</v>
      </c>
      <c r="AI246" s="62">
        <f t="shared" si="242"/>
        <v>0</v>
      </c>
      <c r="AJ246" s="62">
        <f t="shared" si="243"/>
        <v>0</v>
      </c>
      <c r="AK246" s="75">
        <f t="shared" si="244"/>
        <v>0</v>
      </c>
      <c r="AL246" s="40">
        <f t="shared" si="273"/>
        <v>0</v>
      </c>
      <c r="AM246" s="40">
        <f t="shared" si="273"/>
        <v>0</v>
      </c>
      <c r="AN246" s="44">
        <f t="shared" si="273"/>
        <v>0</v>
      </c>
      <c r="AO246" s="47"/>
      <c r="AP246" s="3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  <c r="BF246" s="5"/>
      <c r="BG246" s="5"/>
      <c r="BH246" s="5"/>
      <c r="BI246" s="5"/>
      <c r="BJ246" s="5"/>
      <c r="BK246" s="5"/>
      <c r="BL246" s="5"/>
      <c r="BM246" s="5"/>
      <c r="BN246" s="5"/>
      <c r="BO246" s="5"/>
      <c r="BP246" s="5"/>
      <c r="BQ246" s="5"/>
      <c r="BR246" s="5"/>
      <c r="BS246" s="5"/>
      <c r="BT246" s="5"/>
      <c r="BU246" s="5"/>
      <c r="BV246" s="5"/>
      <c r="BW246" s="5"/>
      <c r="BX246" s="5"/>
      <c r="BY246" s="5"/>
      <c r="BZ246" s="5"/>
      <c r="CA246" s="5"/>
      <c r="CB246" s="5"/>
      <c r="CC246" s="5"/>
      <c r="CD246" s="5"/>
      <c r="CE246" s="5"/>
      <c r="CF246" s="5"/>
      <c r="CG246" s="5"/>
      <c r="CH246" s="5"/>
      <c r="CI246" s="5"/>
      <c r="CJ246" s="5"/>
    </row>
    <row r="247" spans="1:88" s="27" customFormat="1" ht="31.5" x14ac:dyDescent="0.15">
      <c r="A247" s="25">
        <v>0</v>
      </c>
      <c r="B247" s="11" t="s">
        <v>281</v>
      </c>
      <c r="C247" s="19" t="s">
        <v>52</v>
      </c>
      <c r="D247" s="40">
        <f t="shared" si="272"/>
        <v>0</v>
      </c>
      <c r="E247" s="40">
        <f t="shared" si="272"/>
        <v>0</v>
      </c>
      <c r="F247" s="40">
        <f t="shared" si="272"/>
        <v>0</v>
      </c>
      <c r="G247" s="40">
        <f t="shared" si="272"/>
        <v>0</v>
      </c>
      <c r="H247" s="62">
        <f t="shared" si="272"/>
        <v>0</v>
      </c>
      <c r="I247" s="40">
        <f t="shared" si="272"/>
        <v>0</v>
      </c>
      <c r="J247" s="40">
        <f t="shared" si="272"/>
        <v>0</v>
      </c>
      <c r="K247" s="40">
        <f t="shared" si="272"/>
        <v>0</v>
      </c>
      <c r="L247" s="40">
        <f t="shared" si="272"/>
        <v>0</v>
      </c>
      <c r="M247" s="40">
        <f t="shared" si="272"/>
        <v>0</v>
      </c>
      <c r="N247" s="40">
        <f t="shared" si="233"/>
        <v>0</v>
      </c>
      <c r="O247" s="40">
        <f t="shared" si="234"/>
        <v>0</v>
      </c>
      <c r="P247" s="62">
        <f t="shared" si="272"/>
        <v>0</v>
      </c>
      <c r="Q247" s="40">
        <f t="shared" si="272"/>
        <v>0</v>
      </c>
      <c r="R247" s="40">
        <f t="shared" si="235"/>
        <v>0</v>
      </c>
      <c r="S247" s="40">
        <f t="shared" si="236"/>
        <v>0</v>
      </c>
      <c r="T247" s="62">
        <f t="shared" si="272"/>
        <v>0</v>
      </c>
      <c r="U247" s="40">
        <f t="shared" si="273"/>
        <v>0</v>
      </c>
      <c r="V247" s="40">
        <f t="shared" si="237"/>
        <v>0</v>
      </c>
      <c r="W247" s="40">
        <f t="shared" si="238"/>
        <v>0</v>
      </c>
      <c r="X247" s="62">
        <f t="shared" si="274"/>
        <v>0</v>
      </c>
      <c r="Y247" s="40">
        <f t="shared" si="273"/>
        <v>0</v>
      </c>
      <c r="Z247" s="40">
        <f t="shared" si="273"/>
        <v>0</v>
      </c>
      <c r="AA247" s="40">
        <f t="shared" si="273"/>
        <v>0</v>
      </c>
      <c r="AB247" s="40">
        <f t="shared" si="273"/>
        <v>0</v>
      </c>
      <c r="AC247" s="40">
        <f t="shared" si="215"/>
        <v>0</v>
      </c>
      <c r="AD247" s="40">
        <f t="shared" si="216"/>
        <v>0</v>
      </c>
      <c r="AE247" s="40">
        <f t="shared" si="217"/>
        <v>0</v>
      </c>
      <c r="AF247" s="62">
        <f t="shared" si="239"/>
        <v>0</v>
      </c>
      <c r="AG247" s="62">
        <f t="shared" si="240"/>
        <v>0</v>
      </c>
      <c r="AH247" s="62">
        <f t="shared" si="241"/>
        <v>0</v>
      </c>
      <c r="AI247" s="62">
        <f t="shared" si="242"/>
        <v>0</v>
      </c>
      <c r="AJ247" s="62">
        <f t="shared" si="243"/>
        <v>0</v>
      </c>
      <c r="AK247" s="75">
        <f t="shared" si="244"/>
        <v>0</v>
      </c>
      <c r="AL247" s="40">
        <f t="shared" si="273"/>
        <v>0</v>
      </c>
      <c r="AM247" s="40">
        <f t="shared" si="273"/>
        <v>0</v>
      </c>
      <c r="AN247" s="44">
        <f t="shared" si="273"/>
        <v>0</v>
      </c>
      <c r="AO247" s="47"/>
      <c r="AP247" s="3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  <c r="BF247" s="5"/>
      <c r="BG247" s="5"/>
      <c r="BH247" s="5"/>
      <c r="BI247" s="5"/>
      <c r="BJ247" s="5"/>
      <c r="BK247" s="5"/>
      <c r="BL247" s="5"/>
      <c r="BM247" s="5"/>
      <c r="BN247" s="5"/>
      <c r="BO247" s="5"/>
      <c r="BP247" s="5"/>
      <c r="BQ247" s="5"/>
      <c r="BR247" s="5"/>
      <c r="BS247" s="5"/>
      <c r="BT247" s="5"/>
      <c r="BU247" s="5"/>
      <c r="BV247" s="5"/>
      <c r="BW247" s="5"/>
      <c r="BX247" s="5"/>
      <c r="BY247" s="5"/>
      <c r="BZ247" s="5"/>
      <c r="CA247" s="5"/>
      <c r="CB247" s="5"/>
      <c r="CC247" s="5"/>
      <c r="CD247" s="5"/>
      <c r="CE247" s="5"/>
      <c r="CF247" s="5"/>
      <c r="CG247" s="5"/>
      <c r="CH247" s="5"/>
      <c r="CI247" s="5"/>
      <c r="CJ247" s="5"/>
    </row>
    <row r="248" spans="1:88" s="27" customFormat="1" ht="29.25" customHeight="1" x14ac:dyDescent="0.15">
      <c r="A248" s="25">
        <v>5999</v>
      </c>
      <c r="B248" s="11" t="s">
        <v>282</v>
      </c>
      <c r="C248" s="19" t="s">
        <v>52</v>
      </c>
      <c r="D248" s="40"/>
      <c r="E248" s="40"/>
      <c r="F248" s="40"/>
      <c r="G248" s="40"/>
      <c r="H248" s="62"/>
      <c r="I248" s="40"/>
      <c r="J248" s="40"/>
      <c r="K248" s="40"/>
      <c r="L248" s="40"/>
      <c r="M248" s="40"/>
      <c r="N248" s="40">
        <f t="shared" si="233"/>
        <v>0</v>
      </c>
      <c r="O248" s="40">
        <f t="shared" si="234"/>
        <v>0</v>
      </c>
      <c r="P248" s="62"/>
      <c r="Q248" s="40"/>
      <c r="R248" s="40">
        <f t="shared" si="235"/>
        <v>0</v>
      </c>
      <c r="S248" s="40">
        <f t="shared" si="236"/>
        <v>0</v>
      </c>
      <c r="T248" s="62"/>
      <c r="U248" s="40"/>
      <c r="V248" s="40">
        <f t="shared" si="237"/>
        <v>0</v>
      </c>
      <c r="W248" s="40">
        <f t="shared" si="238"/>
        <v>0</v>
      </c>
      <c r="X248" s="62"/>
      <c r="Y248" s="40"/>
      <c r="Z248" s="40"/>
      <c r="AA248" s="40"/>
      <c r="AB248" s="40"/>
      <c r="AC248" s="40">
        <f t="shared" si="215"/>
        <v>0</v>
      </c>
      <c r="AD248" s="40">
        <f t="shared" si="216"/>
        <v>0</v>
      </c>
      <c r="AE248" s="40">
        <f t="shared" si="217"/>
        <v>0</v>
      </c>
      <c r="AF248" s="62">
        <f t="shared" si="239"/>
        <v>0</v>
      </c>
      <c r="AG248" s="62">
        <f t="shared" si="240"/>
        <v>0</v>
      </c>
      <c r="AH248" s="62">
        <f t="shared" si="241"/>
        <v>0</v>
      </c>
      <c r="AI248" s="62">
        <f t="shared" si="242"/>
        <v>0</v>
      </c>
      <c r="AJ248" s="62">
        <f t="shared" si="243"/>
        <v>0</v>
      </c>
      <c r="AK248" s="75">
        <f t="shared" si="244"/>
        <v>0</v>
      </c>
      <c r="AL248" s="40"/>
      <c r="AM248" s="40"/>
      <c r="AN248" s="44"/>
      <c r="AO248" s="47"/>
      <c r="AP248" s="3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  <c r="BF248" s="5"/>
      <c r="BG248" s="5"/>
      <c r="BH248" s="5"/>
      <c r="BI248" s="5"/>
      <c r="BJ248" s="5"/>
      <c r="BK248" s="5"/>
      <c r="BL248" s="5"/>
      <c r="BM248" s="5"/>
      <c r="BN248" s="5"/>
      <c r="BO248" s="5"/>
      <c r="BP248" s="5"/>
      <c r="BQ248" s="5"/>
      <c r="BR248" s="5"/>
      <c r="BS248" s="5"/>
      <c r="BT248" s="5"/>
      <c r="BU248" s="5"/>
      <c r="BV248" s="5"/>
      <c r="BW248" s="5"/>
      <c r="BX248" s="5"/>
      <c r="BY248" s="5"/>
      <c r="BZ248" s="5"/>
      <c r="CA248" s="5"/>
      <c r="CB248" s="5"/>
      <c r="CC248" s="5"/>
      <c r="CD248" s="5"/>
      <c r="CE248" s="5"/>
      <c r="CF248" s="5"/>
      <c r="CG248" s="5"/>
      <c r="CH248" s="5"/>
      <c r="CI248" s="5"/>
      <c r="CJ248" s="5"/>
    </row>
    <row r="249" spans="1:88" s="27" customFormat="1" ht="21" x14ac:dyDescent="0.15">
      <c r="A249" s="25">
        <v>0</v>
      </c>
      <c r="B249" s="11" t="s">
        <v>244</v>
      </c>
      <c r="C249" s="19" t="s">
        <v>52</v>
      </c>
      <c r="D249" s="40">
        <f t="shared" ref="D249:T250" si="275">+D250</f>
        <v>0</v>
      </c>
      <c r="E249" s="40">
        <f t="shared" si="275"/>
        <v>0</v>
      </c>
      <c r="F249" s="40">
        <f t="shared" si="275"/>
        <v>0</v>
      </c>
      <c r="G249" s="40">
        <f t="shared" si="275"/>
        <v>0</v>
      </c>
      <c r="H249" s="62">
        <f t="shared" si="275"/>
        <v>0</v>
      </c>
      <c r="I249" s="40">
        <f t="shared" si="275"/>
        <v>0</v>
      </c>
      <c r="J249" s="40">
        <f t="shared" si="275"/>
        <v>0</v>
      </c>
      <c r="K249" s="40">
        <f t="shared" si="275"/>
        <v>0</v>
      </c>
      <c r="L249" s="40">
        <f t="shared" si="275"/>
        <v>0</v>
      </c>
      <c r="M249" s="40">
        <f t="shared" si="275"/>
        <v>0</v>
      </c>
      <c r="N249" s="40">
        <f t="shared" si="233"/>
        <v>0</v>
      </c>
      <c r="O249" s="40">
        <f t="shared" si="234"/>
        <v>0</v>
      </c>
      <c r="P249" s="62">
        <f t="shared" si="275"/>
        <v>0</v>
      </c>
      <c r="Q249" s="40">
        <f t="shared" si="275"/>
        <v>0</v>
      </c>
      <c r="R249" s="40">
        <f t="shared" si="235"/>
        <v>0</v>
      </c>
      <c r="S249" s="40">
        <f t="shared" si="236"/>
        <v>0</v>
      </c>
      <c r="T249" s="62">
        <f t="shared" si="275"/>
        <v>0</v>
      </c>
      <c r="U249" s="40">
        <f t="shared" ref="U249:AN250" si="276">+U250</f>
        <v>0</v>
      </c>
      <c r="V249" s="40">
        <f t="shared" si="237"/>
        <v>0</v>
      </c>
      <c r="W249" s="40">
        <f t="shared" si="238"/>
        <v>0</v>
      </c>
      <c r="X249" s="62">
        <f t="shared" ref="X249:X250" si="277">+X250</f>
        <v>0</v>
      </c>
      <c r="Y249" s="40">
        <f t="shared" si="276"/>
        <v>0</v>
      </c>
      <c r="Z249" s="40">
        <f t="shared" si="276"/>
        <v>0</v>
      </c>
      <c r="AA249" s="40">
        <f t="shared" si="276"/>
        <v>0</v>
      </c>
      <c r="AB249" s="40">
        <f t="shared" si="276"/>
        <v>0</v>
      </c>
      <c r="AC249" s="40">
        <f t="shared" si="215"/>
        <v>0</v>
      </c>
      <c r="AD249" s="40">
        <f t="shared" si="216"/>
        <v>0</v>
      </c>
      <c r="AE249" s="40">
        <f t="shared" si="217"/>
        <v>0</v>
      </c>
      <c r="AF249" s="62">
        <f t="shared" si="239"/>
        <v>0</v>
      </c>
      <c r="AG249" s="62">
        <f t="shared" si="240"/>
        <v>0</v>
      </c>
      <c r="AH249" s="62">
        <f t="shared" si="241"/>
        <v>0</v>
      </c>
      <c r="AI249" s="62">
        <f t="shared" si="242"/>
        <v>0</v>
      </c>
      <c r="AJ249" s="62">
        <f t="shared" si="243"/>
        <v>0</v>
      </c>
      <c r="AK249" s="75">
        <f t="shared" si="244"/>
        <v>0</v>
      </c>
      <c r="AL249" s="40">
        <f t="shared" si="276"/>
        <v>0</v>
      </c>
      <c r="AM249" s="40">
        <f t="shared" si="276"/>
        <v>0</v>
      </c>
      <c r="AN249" s="44">
        <f t="shared" si="276"/>
        <v>0</v>
      </c>
      <c r="AO249" s="47"/>
      <c r="AP249" s="3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  <c r="BF249" s="5"/>
      <c r="BG249" s="5"/>
      <c r="BH249" s="5"/>
      <c r="BI249" s="5"/>
      <c r="BJ249" s="5"/>
      <c r="BK249" s="5"/>
      <c r="BL249" s="5"/>
      <c r="BM249" s="5"/>
      <c r="BN249" s="5"/>
      <c r="BO249" s="5"/>
      <c r="BP249" s="5"/>
      <c r="BQ249" s="5"/>
      <c r="BR249" s="5"/>
      <c r="BS249" s="5"/>
      <c r="BT249" s="5"/>
      <c r="BU249" s="5"/>
      <c r="BV249" s="5"/>
      <c r="BW249" s="5"/>
      <c r="BX249" s="5"/>
      <c r="BY249" s="5"/>
      <c r="BZ249" s="5"/>
      <c r="CA249" s="5"/>
      <c r="CB249" s="5"/>
      <c r="CC249" s="5"/>
      <c r="CD249" s="5"/>
      <c r="CE249" s="5"/>
      <c r="CF249" s="5"/>
      <c r="CG249" s="5"/>
      <c r="CH249" s="5"/>
      <c r="CI249" s="5"/>
      <c r="CJ249" s="5"/>
    </row>
    <row r="250" spans="1:88" s="27" customFormat="1" ht="21" x14ac:dyDescent="0.15">
      <c r="A250" s="25">
        <v>0</v>
      </c>
      <c r="B250" s="11" t="s">
        <v>283</v>
      </c>
      <c r="C250" s="19" t="s">
        <v>52</v>
      </c>
      <c r="D250" s="40">
        <f t="shared" si="275"/>
        <v>0</v>
      </c>
      <c r="E250" s="40">
        <f t="shared" si="275"/>
        <v>0</v>
      </c>
      <c r="F250" s="40">
        <f t="shared" si="275"/>
        <v>0</v>
      </c>
      <c r="G250" s="40">
        <f t="shared" si="275"/>
        <v>0</v>
      </c>
      <c r="H250" s="62">
        <f t="shared" si="275"/>
        <v>0</v>
      </c>
      <c r="I250" s="40">
        <f t="shared" si="275"/>
        <v>0</v>
      </c>
      <c r="J250" s="40">
        <f t="shared" si="275"/>
        <v>0</v>
      </c>
      <c r="K250" s="40">
        <f t="shared" si="275"/>
        <v>0</v>
      </c>
      <c r="L250" s="40">
        <f t="shared" si="275"/>
        <v>0</v>
      </c>
      <c r="M250" s="40">
        <f t="shared" si="275"/>
        <v>0</v>
      </c>
      <c r="N250" s="40">
        <f t="shared" si="233"/>
        <v>0</v>
      </c>
      <c r="O250" s="40">
        <f t="shared" si="234"/>
        <v>0</v>
      </c>
      <c r="P250" s="62">
        <f t="shared" si="275"/>
        <v>0</v>
      </c>
      <c r="Q250" s="40">
        <f t="shared" si="275"/>
        <v>0</v>
      </c>
      <c r="R250" s="40">
        <f t="shared" si="235"/>
        <v>0</v>
      </c>
      <c r="S250" s="40">
        <f t="shared" si="236"/>
        <v>0</v>
      </c>
      <c r="T250" s="62">
        <f t="shared" si="275"/>
        <v>0</v>
      </c>
      <c r="U250" s="40">
        <f t="shared" si="276"/>
        <v>0</v>
      </c>
      <c r="V250" s="40">
        <f t="shared" si="237"/>
        <v>0</v>
      </c>
      <c r="W250" s="40">
        <f t="shared" si="238"/>
        <v>0</v>
      </c>
      <c r="X250" s="62">
        <f t="shared" si="277"/>
        <v>0</v>
      </c>
      <c r="Y250" s="40">
        <f t="shared" si="276"/>
        <v>0</v>
      </c>
      <c r="Z250" s="40">
        <f t="shared" si="276"/>
        <v>0</v>
      </c>
      <c r="AA250" s="40">
        <f t="shared" si="276"/>
        <v>0</v>
      </c>
      <c r="AB250" s="40">
        <f t="shared" si="276"/>
        <v>0</v>
      </c>
      <c r="AC250" s="40">
        <f t="shared" si="215"/>
        <v>0</v>
      </c>
      <c r="AD250" s="40">
        <f t="shared" si="216"/>
        <v>0</v>
      </c>
      <c r="AE250" s="40">
        <f t="shared" si="217"/>
        <v>0</v>
      </c>
      <c r="AF250" s="62">
        <f t="shared" si="239"/>
        <v>0</v>
      </c>
      <c r="AG250" s="62">
        <f t="shared" si="240"/>
        <v>0</v>
      </c>
      <c r="AH250" s="62">
        <f t="shared" si="241"/>
        <v>0</v>
      </c>
      <c r="AI250" s="62">
        <f t="shared" si="242"/>
        <v>0</v>
      </c>
      <c r="AJ250" s="62">
        <f t="shared" si="243"/>
        <v>0</v>
      </c>
      <c r="AK250" s="75">
        <f t="shared" si="244"/>
        <v>0</v>
      </c>
      <c r="AL250" s="40">
        <f t="shared" si="276"/>
        <v>0</v>
      </c>
      <c r="AM250" s="40">
        <f t="shared" si="276"/>
        <v>0</v>
      </c>
      <c r="AN250" s="44">
        <f t="shared" si="276"/>
        <v>0</v>
      </c>
      <c r="AO250" s="47"/>
      <c r="AP250" s="3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  <c r="BF250" s="5"/>
      <c r="BG250" s="5"/>
      <c r="BH250" s="5"/>
      <c r="BI250" s="5"/>
      <c r="BJ250" s="5"/>
      <c r="BK250" s="5"/>
      <c r="BL250" s="5"/>
      <c r="BM250" s="5"/>
      <c r="BN250" s="5"/>
      <c r="BO250" s="5"/>
      <c r="BP250" s="5"/>
      <c r="BQ250" s="5"/>
      <c r="BR250" s="5"/>
      <c r="BS250" s="5"/>
      <c r="BT250" s="5"/>
      <c r="BU250" s="5"/>
      <c r="BV250" s="5"/>
      <c r="BW250" s="5"/>
      <c r="BX250" s="5"/>
      <c r="BY250" s="5"/>
      <c r="BZ250" s="5"/>
      <c r="CA250" s="5"/>
      <c r="CB250" s="5"/>
      <c r="CC250" s="5"/>
      <c r="CD250" s="5"/>
      <c r="CE250" s="5"/>
      <c r="CF250" s="5"/>
      <c r="CG250" s="5"/>
      <c r="CH250" s="5"/>
      <c r="CI250" s="5"/>
      <c r="CJ250" s="5"/>
    </row>
    <row r="251" spans="1:88" s="27" customFormat="1" ht="21" x14ac:dyDescent="0.15">
      <c r="A251" s="29">
        <v>6501</v>
      </c>
      <c r="B251" s="11" t="s">
        <v>284</v>
      </c>
      <c r="C251" s="19" t="s">
        <v>52</v>
      </c>
      <c r="D251" s="51"/>
      <c r="E251" s="51"/>
      <c r="F251" s="51"/>
      <c r="G251" s="51"/>
      <c r="H251" s="64"/>
      <c r="I251" s="51"/>
      <c r="J251" s="51"/>
      <c r="K251" s="51"/>
      <c r="L251" s="51"/>
      <c r="M251" s="51"/>
      <c r="N251" s="40">
        <f t="shared" si="233"/>
        <v>0</v>
      </c>
      <c r="O251" s="40">
        <f t="shared" si="234"/>
        <v>0</v>
      </c>
      <c r="P251" s="64"/>
      <c r="Q251" s="51"/>
      <c r="R251" s="40">
        <f t="shared" si="235"/>
        <v>0</v>
      </c>
      <c r="S251" s="40">
        <f t="shared" si="236"/>
        <v>0</v>
      </c>
      <c r="T251" s="64"/>
      <c r="U251" s="51"/>
      <c r="V251" s="40">
        <f t="shared" si="237"/>
        <v>0</v>
      </c>
      <c r="W251" s="40">
        <f t="shared" si="238"/>
        <v>0</v>
      </c>
      <c r="X251" s="64"/>
      <c r="Y251" s="51"/>
      <c r="Z251" s="51"/>
      <c r="AA251" s="51"/>
      <c r="AB251" s="51"/>
      <c r="AC251" s="40">
        <f t="shared" si="215"/>
        <v>0</v>
      </c>
      <c r="AD251" s="40">
        <f t="shared" si="216"/>
        <v>0</v>
      </c>
      <c r="AE251" s="40">
        <f t="shared" si="217"/>
        <v>0</v>
      </c>
      <c r="AF251" s="62">
        <f t="shared" si="239"/>
        <v>0</v>
      </c>
      <c r="AG251" s="62">
        <f t="shared" si="240"/>
        <v>0</v>
      </c>
      <c r="AH251" s="62">
        <f t="shared" si="241"/>
        <v>0</v>
      </c>
      <c r="AI251" s="62">
        <f t="shared" si="242"/>
        <v>0</v>
      </c>
      <c r="AJ251" s="62">
        <f t="shared" si="243"/>
        <v>0</v>
      </c>
      <c r="AK251" s="75">
        <f t="shared" si="244"/>
        <v>0</v>
      </c>
      <c r="AL251" s="51"/>
      <c r="AM251" s="51"/>
      <c r="AN251" s="52"/>
      <c r="AO251" s="53"/>
      <c r="AP251" s="3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  <c r="BF251" s="5"/>
      <c r="BG251" s="5"/>
      <c r="BH251" s="5"/>
      <c r="BI251" s="5"/>
      <c r="BJ251" s="5"/>
      <c r="BK251" s="5"/>
      <c r="BL251" s="5"/>
      <c r="BM251" s="5"/>
      <c r="BN251" s="5"/>
      <c r="BO251" s="5"/>
      <c r="BP251" s="5"/>
      <c r="BQ251" s="5"/>
      <c r="BR251" s="5"/>
      <c r="BS251" s="5"/>
      <c r="BT251" s="5"/>
      <c r="BU251" s="5"/>
      <c r="BV251" s="5"/>
      <c r="BW251" s="5"/>
      <c r="BX251" s="5"/>
      <c r="BY251" s="5"/>
      <c r="BZ251" s="5"/>
      <c r="CA251" s="5"/>
      <c r="CB251" s="5"/>
      <c r="CC251" s="5"/>
      <c r="CD251" s="5"/>
      <c r="CE251" s="5"/>
      <c r="CF251" s="5"/>
      <c r="CG251" s="5"/>
      <c r="CH251" s="5"/>
      <c r="CI251" s="5"/>
      <c r="CJ251" s="5"/>
    </row>
    <row r="252" spans="1:88" s="27" customFormat="1" ht="13.5" customHeight="1" x14ac:dyDescent="0.15">
      <c r="A252" s="29">
        <v>6502</v>
      </c>
      <c r="B252" s="32" t="s">
        <v>285</v>
      </c>
      <c r="C252" s="19" t="s">
        <v>52</v>
      </c>
      <c r="D252" s="51"/>
      <c r="E252" s="51"/>
      <c r="F252" s="51"/>
      <c r="G252" s="51"/>
      <c r="H252" s="64"/>
      <c r="I252" s="51"/>
      <c r="J252" s="51"/>
      <c r="K252" s="51"/>
      <c r="L252" s="51"/>
      <c r="M252" s="51"/>
      <c r="N252" s="40">
        <f t="shared" si="233"/>
        <v>0</v>
      </c>
      <c r="O252" s="40">
        <f t="shared" si="234"/>
        <v>0</v>
      </c>
      <c r="P252" s="64"/>
      <c r="Q252" s="51"/>
      <c r="R252" s="40">
        <f t="shared" si="235"/>
        <v>0</v>
      </c>
      <c r="S252" s="40">
        <f t="shared" si="236"/>
        <v>0</v>
      </c>
      <c r="T252" s="64"/>
      <c r="U252" s="51"/>
      <c r="V252" s="40">
        <f t="shared" si="237"/>
        <v>0</v>
      </c>
      <c r="W252" s="40">
        <f t="shared" si="238"/>
        <v>0</v>
      </c>
      <c r="X252" s="64"/>
      <c r="Y252" s="51"/>
      <c r="Z252" s="51"/>
      <c r="AA252" s="51"/>
      <c r="AB252" s="51"/>
      <c r="AC252" s="40">
        <f t="shared" si="215"/>
        <v>0</v>
      </c>
      <c r="AD252" s="40">
        <f t="shared" si="216"/>
        <v>0</v>
      </c>
      <c r="AE252" s="40">
        <f t="shared" si="217"/>
        <v>0</v>
      </c>
      <c r="AF252" s="62">
        <f t="shared" si="239"/>
        <v>0</v>
      </c>
      <c r="AG252" s="62">
        <f t="shared" si="240"/>
        <v>0</v>
      </c>
      <c r="AH252" s="62">
        <f t="shared" si="241"/>
        <v>0</v>
      </c>
      <c r="AI252" s="62">
        <f t="shared" si="242"/>
        <v>0</v>
      </c>
      <c r="AJ252" s="62">
        <f t="shared" si="243"/>
        <v>0</v>
      </c>
      <c r="AK252" s="75">
        <f t="shared" si="244"/>
        <v>0</v>
      </c>
      <c r="AL252" s="51"/>
      <c r="AM252" s="51"/>
      <c r="AN252" s="52"/>
      <c r="AO252" s="53"/>
      <c r="AP252" s="3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  <c r="BF252" s="5"/>
      <c r="BG252" s="5"/>
      <c r="BH252" s="5"/>
      <c r="BI252" s="5"/>
      <c r="BJ252" s="5"/>
      <c r="BK252" s="5"/>
      <c r="BL252" s="5"/>
      <c r="BM252" s="5"/>
      <c r="BN252" s="5"/>
      <c r="BO252" s="5"/>
      <c r="BP252" s="5"/>
      <c r="BQ252" s="5"/>
      <c r="BR252" s="5"/>
      <c r="BS252" s="5"/>
      <c r="BT252" s="5"/>
      <c r="BU252" s="5"/>
      <c r="BV252" s="5"/>
      <c r="BW252" s="5"/>
      <c r="BX252" s="5"/>
      <c r="BY252" s="5"/>
      <c r="BZ252" s="5"/>
      <c r="CA252" s="5"/>
      <c r="CB252" s="5"/>
      <c r="CC252" s="5"/>
      <c r="CD252" s="5"/>
      <c r="CE252" s="5"/>
      <c r="CF252" s="5"/>
      <c r="CG252" s="5"/>
      <c r="CH252" s="5"/>
      <c r="CI252" s="5"/>
      <c r="CJ252" s="5"/>
    </row>
    <row r="253" spans="1:88" ht="11.25" thickBot="1" x14ac:dyDescent="0.2">
      <c r="A253" s="35"/>
      <c r="B253" s="36"/>
      <c r="C253" s="36"/>
      <c r="D253" s="54"/>
      <c r="E253" s="54"/>
      <c r="F253" s="54"/>
      <c r="G253" s="54"/>
      <c r="H253" s="65"/>
      <c r="I253" s="54"/>
      <c r="J253" s="55"/>
      <c r="K253" s="55"/>
      <c r="L253" s="55"/>
      <c r="M253" s="54"/>
      <c r="N253" s="40">
        <f t="shared" si="233"/>
        <v>0</v>
      </c>
      <c r="O253" s="40">
        <f t="shared" si="234"/>
        <v>0</v>
      </c>
      <c r="P253" s="65"/>
      <c r="Q253" s="55"/>
      <c r="R253" s="40">
        <f t="shared" si="235"/>
        <v>0</v>
      </c>
      <c r="S253" s="40">
        <f t="shared" si="236"/>
        <v>0</v>
      </c>
      <c r="T253" s="65"/>
      <c r="U253" s="55"/>
      <c r="V253" s="40">
        <f t="shared" si="237"/>
        <v>0</v>
      </c>
      <c r="W253" s="40">
        <f t="shared" si="238"/>
        <v>0</v>
      </c>
      <c r="X253" s="65"/>
      <c r="Y253" s="55"/>
      <c r="Z253" s="55"/>
      <c r="AA253" s="55"/>
      <c r="AB253" s="55"/>
      <c r="AC253" s="40">
        <f t="shared" si="215"/>
        <v>0</v>
      </c>
      <c r="AD253" s="40">
        <f t="shared" si="216"/>
        <v>0</v>
      </c>
      <c r="AE253" s="40">
        <f t="shared" si="217"/>
        <v>0</v>
      </c>
      <c r="AF253" s="62">
        <f t="shared" si="239"/>
        <v>0</v>
      </c>
      <c r="AG253" s="62">
        <f t="shared" si="240"/>
        <v>0</v>
      </c>
      <c r="AH253" s="62">
        <f t="shared" si="241"/>
        <v>0</v>
      </c>
      <c r="AI253" s="62">
        <f t="shared" si="242"/>
        <v>0</v>
      </c>
      <c r="AJ253" s="62">
        <f t="shared" si="243"/>
        <v>0</v>
      </c>
      <c r="AK253" s="75">
        <f t="shared" si="244"/>
        <v>0</v>
      </c>
      <c r="AL253" s="55"/>
      <c r="AM253" s="55"/>
      <c r="AN253" s="56"/>
      <c r="AO253" s="57"/>
    </row>
    <row r="254" spans="1:88" s="3" customFormat="1" ht="19.5" customHeight="1" x14ac:dyDescent="0.3">
      <c r="B254" s="37" t="s">
        <v>286</v>
      </c>
      <c r="C254" s="38"/>
      <c r="D254" s="39"/>
      <c r="E254" s="39"/>
      <c r="F254" s="39"/>
      <c r="G254" s="39"/>
      <c r="H254" s="66"/>
      <c r="I254" s="39"/>
      <c r="M254" s="39"/>
    </row>
    <row r="255" spans="1:88" s="3" customFormat="1" ht="87" customHeight="1" x14ac:dyDescent="0.25">
      <c r="B255" s="142" t="s">
        <v>287</v>
      </c>
      <c r="C255" s="143"/>
      <c r="D255" s="143"/>
      <c r="E255" s="143"/>
      <c r="F255" s="143"/>
      <c r="G255" s="143"/>
      <c r="H255" s="143"/>
      <c r="I255" s="143"/>
      <c r="J255" s="143"/>
      <c r="K255" s="143"/>
      <c r="L255" s="143"/>
      <c r="M255" s="143"/>
    </row>
    <row r="256" spans="1:88" s="3" customFormat="1" ht="91.5" customHeight="1" x14ac:dyDescent="0.2">
      <c r="B256" s="123" t="s">
        <v>288</v>
      </c>
      <c r="C256" s="124"/>
      <c r="D256" s="124"/>
      <c r="E256" s="124"/>
      <c r="F256" s="124"/>
      <c r="G256" s="124"/>
      <c r="H256" s="124"/>
      <c r="I256" s="124"/>
      <c r="J256" s="124"/>
      <c r="K256" s="124"/>
      <c r="L256" s="124"/>
      <c r="M256" s="124"/>
    </row>
    <row r="257" spans="2:13" s="3" customFormat="1" ht="99.75" customHeight="1" x14ac:dyDescent="0.2">
      <c r="B257" s="123" t="s">
        <v>289</v>
      </c>
      <c r="C257" s="124"/>
      <c r="D257" s="124"/>
      <c r="E257" s="124"/>
      <c r="F257" s="124"/>
      <c r="G257" s="124"/>
      <c r="H257" s="124"/>
      <c r="I257" s="124"/>
      <c r="J257" s="124"/>
      <c r="K257" s="124"/>
      <c r="L257" s="124"/>
      <c r="M257" s="124"/>
    </row>
    <row r="258" spans="2:13" s="3" customFormat="1" ht="75" customHeight="1" x14ac:dyDescent="0.2">
      <c r="B258" s="125" t="s">
        <v>290</v>
      </c>
      <c r="C258" s="124"/>
      <c r="D258" s="124"/>
      <c r="E258" s="124"/>
      <c r="F258" s="124"/>
      <c r="G258" s="124"/>
      <c r="H258" s="124"/>
      <c r="I258" s="124"/>
      <c r="J258" s="124"/>
      <c r="K258" s="124"/>
      <c r="L258" s="124"/>
      <c r="M258" s="124"/>
    </row>
    <row r="259" spans="2:13" s="3" customFormat="1" ht="79.5" customHeight="1" x14ac:dyDescent="0.2">
      <c r="B259" s="126" t="s">
        <v>291</v>
      </c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</row>
  </sheetData>
  <mergeCells count="38">
    <mergeCell ref="D2:M2"/>
    <mergeCell ref="A5:A6"/>
    <mergeCell ref="B5:B6"/>
    <mergeCell ref="C5:C6"/>
    <mergeCell ref="D5:D6"/>
    <mergeCell ref="E5:E6"/>
    <mergeCell ref="F5:F6"/>
    <mergeCell ref="G5:G6"/>
    <mergeCell ref="H5:H6"/>
    <mergeCell ref="D3:R3"/>
    <mergeCell ref="AL5:AL6"/>
    <mergeCell ref="AM5:AM6"/>
    <mergeCell ref="AN5:AN6"/>
    <mergeCell ref="AO5:AO6"/>
    <mergeCell ref="B255:M255"/>
    <mergeCell ref="AC5:AE5"/>
    <mergeCell ref="AF5:AF6"/>
    <mergeCell ref="AG5:AG6"/>
    <mergeCell ref="AH5:AH6"/>
    <mergeCell ref="AI5:AI6"/>
    <mergeCell ref="AJ5:AJ6"/>
    <mergeCell ref="Q5:Q6"/>
    <mergeCell ref="R5:T5"/>
    <mergeCell ref="U5:U6"/>
    <mergeCell ref="V5:X5"/>
    <mergeCell ref="Y5:Y6"/>
    <mergeCell ref="B256:M256"/>
    <mergeCell ref="B257:M257"/>
    <mergeCell ref="B258:M258"/>
    <mergeCell ref="B259:M259"/>
    <mergeCell ref="AK5:AK6"/>
    <mergeCell ref="Z5:AB5"/>
    <mergeCell ref="I5:I6"/>
    <mergeCell ref="J5:J6"/>
    <mergeCell ref="K5:K6"/>
    <mergeCell ref="L5:L6"/>
    <mergeCell ref="M5:M6"/>
    <mergeCell ref="N5:P5"/>
  </mergeCells>
  <pageMargins left="0" right="0" top="0" bottom="0" header="0" footer="0"/>
  <pageSetup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P61"/>
  <sheetViews>
    <sheetView tabSelected="1" topLeftCell="B22" zoomScale="115" zoomScaleNormal="115" workbookViewId="0">
      <selection activeCell="N37" sqref="N37"/>
    </sheetView>
  </sheetViews>
  <sheetFormatPr defaultRowHeight="16.5" x14ac:dyDescent="0.3"/>
  <cols>
    <col min="1" max="1" width="43.5703125" style="77" customWidth="1"/>
    <col min="2" max="2" width="14.140625" style="77" customWidth="1"/>
    <col min="3" max="3" width="10.85546875" style="77" customWidth="1"/>
    <col min="4" max="4" width="13" style="77" customWidth="1"/>
    <col min="5" max="6" width="10.140625" style="77" bestFit="1" customWidth="1"/>
    <col min="7" max="7" width="11.5703125" style="77" bestFit="1" customWidth="1"/>
    <col min="8" max="8" width="14.28515625" style="77" customWidth="1"/>
    <col min="9" max="9" width="12.85546875" style="77" customWidth="1"/>
    <col min="10" max="10" width="24" style="77" customWidth="1"/>
    <col min="11" max="11" width="9.28515625" style="77" bestFit="1" customWidth="1"/>
    <col min="12" max="12" width="13.42578125" style="77" bestFit="1" customWidth="1"/>
    <col min="13" max="13" width="10.7109375" style="77" bestFit="1" customWidth="1"/>
    <col min="14" max="16" width="12.7109375" style="77" customWidth="1"/>
    <col min="17" max="256" width="9.140625" style="77"/>
    <col min="257" max="257" width="36.28515625" style="77" customWidth="1"/>
    <col min="258" max="258" width="10.5703125" style="77" customWidth="1"/>
    <col min="259" max="259" width="10.85546875" style="77" customWidth="1"/>
    <col min="260" max="260" width="13" style="77" customWidth="1"/>
    <col min="261" max="262" width="10.140625" style="77" bestFit="1" customWidth="1"/>
    <col min="263" max="263" width="11.5703125" style="77" bestFit="1" customWidth="1"/>
    <col min="264" max="264" width="14.28515625" style="77" customWidth="1"/>
    <col min="265" max="265" width="12.85546875" style="77" customWidth="1"/>
    <col min="266" max="266" width="13.85546875" style="77" customWidth="1"/>
    <col min="267" max="267" width="9.28515625" style="77" bestFit="1" customWidth="1"/>
    <col min="268" max="268" width="9.7109375" style="77" bestFit="1" customWidth="1"/>
    <col min="269" max="269" width="10.7109375" style="77" bestFit="1" customWidth="1"/>
    <col min="270" max="272" width="9.28515625" style="77" bestFit="1" customWidth="1"/>
    <col min="273" max="512" width="9.140625" style="77"/>
    <col min="513" max="513" width="36.28515625" style="77" customWidth="1"/>
    <col min="514" max="514" width="10.5703125" style="77" customWidth="1"/>
    <col min="515" max="515" width="10.85546875" style="77" customWidth="1"/>
    <col min="516" max="516" width="13" style="77" customWidth="1"/>
    <col min="517" max="518" width="10.140625" style="77" bestFit="1" customWidth="1"/>
    <col min="519" max="519" width="11.5703125" style="77" bestFit="1" customWidth="1"/>
    <col min="520" max="520" width="14.28515625" style="77" customWidth="1"/>
    <col min="521" max="521" width="12.85546875" style="77" customWidth="1"/>
    <col min="522" max="522" width="13.85546875" style="77" customWidth="1"/>
    <col min="523" max="523" width="9.28515625" style="77" bestFit="1" customWidth="1"/>
    <col min="524" max="524" width="9.7109375" style="77" bestFit="1" customWidth="1"/>
    <col min="525" max="525" width="10.7109375" style="77" bestFit="1" customWidth="1"/>
    <col min="526" max="528" width="9.28515625" style="77" bestFit="1" customWidth="1"/>
    <col min="529" max="768" width="9.140625" style="77"/>
    <col min="769" max="769" width="36.28515625" style="77" customWidth="1"/>
    <col min="770" max="770" width="10.5703125" style="77" customWidth="1"/>
    <col min="771" max="771" width="10.85546875" style="77" customWidth="1"/>
    <col min="772" max="772" width="13" style="77" customWidth="1"/>
    <col min="773" max="774" width="10.140625" style="77" bestFit="1" customWidth="1"/>
    <col min="775" max="775" width="11.5703125" style="77" bestFit="1" customWidth="1"/>
    <col min="776" max="776" width="14.28515625" style="77" customWidth="1"/>
    <col min="777" max="777" width="12.85546875" style="77" customWidth="1"/>
    <col min="778" max="778" width="13.85546875" style="77" customWidth="1"/>
    <col min="779" max="779" width="9.28515625" style="77" bestFit="1" customWidth="1"/>
    <col min="780" max="780" width="9.7109375" style="77" bestFit="1" customWidth="1"/>
    <col min="781" max="781" width="10.7109375" style="77" bestFit="1" customWidth="1"/>
    <col min="782" max="784" width="9.28515625" style="77" bestFit="1" customWidth="1"/>
    <col min="785" max="1024" width="9.140625" style="77"/>
    <col min="1025" max="1025" width="36.28515625" style="77" customWidth="1"/>
    <col min="1026" max="1026" width="10.5703125" style="77" customWidth="1"/>
    <col min="1027" max="1027" width="10.85546875" style="77" customWidth="1"/>
    <col min="1028" max="1028" width="13" style="77" customWidth="1"/>
    <col min="1029" max="1030" width="10.140625" style="77" bestFit="1" customWidth="1"/>
    <col min="1031" max="1031" width="11.5703125" style="77" bestFit="1" customWidth="1"/>
    <col min="1032" max="1032" width="14.28515625" style="77" customWidth="1"/>
    <col min="1033" max="1033" width="12.85546875" style="77" customWidth="1"/>
    <col min="1034" max="1034" width="13.85546875" style="77" customWidth="1"/>
    <col min="1035" max="1035" width="9.28515625" style="77" bestFit="1" customWidth="1"/>
    <col min="1036" max="1036" width="9.7109375" style="77" bestFit="1" customWidth="1"/>
    <col min="1037" max="1037" width="10.7109375" style="77" bestFit="1" customWidth="1"/>
    <col min="1038" max="1040" width="9.28515625" style="77" bestFit="1" customWidth="1"/>
    <col min="1041" max="1280" width="9.140625" style="77"/>
    <col min="1281" max="1281" width="36.28515625" style="77" customWidth="1"/>
    <col min="1282" max="1282" width="10.5703125" style="77" customWidth="1"/>
    <col min="1283" max="1283" width="10.85546875" style="77" customWidth="1"/>
    <col min="1284" max="1284" width="13" style="77" customWidth="1"/>
    <col min="1285" max="1286" width="10.140625" style="77" bestFit="1" customWidth="1"/>
    <col min="1287" max="1287" width="11.5703125" style="77" bestFit="1" customWidth="1"/>
    <col min="1288" max="1288" width="14.28515625" style="77" customWidth="1"/>
    <col min="1289" max="1289" width="12.85546875" style="77" customWidth="1"/>
    <col min="1290" max="1290" width="13.85546875" style="77" customWidth="1"/>
    <col min="1291" max="1291" width="9.28515625" style="77" bestFit="1" customWidth="1"/>
    <col min="1292" max="1292" width="9.7109375" style="77" bestFit="1" customWidth="1"/>
    <col min="1293" max="1293" width="10.7109375" style="77" bestFit="1" customWidth="1"/>
    <col min="1294" max="1296" width="9.28515625" style="77" bestFit="1" customWidth="1"/>
    <col min="1297" max="1536" width="9.140625" style="77"/>
    <col min="1537" max="1537" width="36.28515625" style="77" customWidth="1"/>
    <col min="1538" max="1538" width="10.5703125" style="77" customWidth="1"/>
    <col min="1539" max="1539" width="10.85546875" style="77" customWidth="1"/>
    <col min="1540" max="1540" width="13" style="77" customWidth="1"/>
    <col min="1541" max="1542" width="10.140625" style="77" bestFit="1" customWidth="1"/>
    <col min="1543" max="1543" width="11.5703125" style="77" bestFit="1" customWidth="1"/>
    <col min="1544" max="1544" width="14.28515625" style="77" customWidth="1"/>
    <col min="1545" max="1545" width="12.85546875" style="77" customWidth="1"/>
    <col min="1546" max="1546" width="13.85546875" style="77" customWidth="1"/>
    <col min="1547" max="1547" width="9.28515625" style="77" bestFit="1" customWidth="1"/>
    <col min="1548" max="1548" width="9.7109375" style="77" bestFit="1" customWidth="1"/>
    <col min="1549" max="1549" width="10.7109375" style="77" bestFit="1" customWidth="1"/>
    <col min="1550" max="1552" width="9.28515625" style="77" bestFit="1" customWidth="1"/>
    <col min="1553" max="1792" width="9.140625" style="77"/>
    <col min="1793" max="1793" width="36.28515625" style="77" customWidth="1"/>
    <col min="1794" max="1794" width="10.5703125" style="77" customWidth="1"/>
    <col min="1795" max="1795" width="10.85546875" style="77" customWidth="1"/>
    <col min="1796" max="1796" width="13" style="77" customWidth="1"/>
    <col min="1797" max="1798" width="10.140625" style="77" bestFit="1" customWidth="1"/>
    <col min="1799" max="1799" width="11.5703125" style="77" bestFit="1" customWidth="1"/>
    <col min="1800" max="1800" width="14.28515625" style="77" customWidth="1"/>
    <col min="1801" max="1801" width="12.85546875" style="77" customWidth="1"/>
    <col min="1802" max="1802" width="13.85546875" style="77" customWidth="1"/>
    <col min="1803" max="1803" width="9.28515625" style="77" bestFit="1" customWidth="1"/>
    <col min="1804" max="1804" width="9.7109375" style="77" bestFit="1" customWidth="1"/>
    <col min="1805" max="1805" width="10.7109375" style="77" bestFit="1" customWidth="1"/>
    <col min="1806" max="1808" width="9.28515625" style="77" bestFit="1" customWidth="1"/>
    <col min="1809" max="2048" width="9.140625" style="77"/>
    <col min="2049" max="2049" width="36.28515625" style="77" customWidth="1"/>
    <col min="2050" max="2050" width="10.5703125" style="77" customWidth="1"/>
    <col min="2051" max="2051" width="10.85546875" style="77" customWidth="1"/>
    <col min="2052" max="2052" width="13" style="77" customWidth="1"/>
    <col min="2053" max="2054" width="10.140625" style="77" bestFit="1" customWidth="1"/>
    <col min="2055" max="2055" width="11.5703125" style="77" bestFit="1" customWidth="1"/>
    <col min="2056" max="2056" width="14.28515625" style="77" customWidth="1"/>
    <col min="2057" max="2057" width="12.85546875" style="77" customWidth="1"/>
    <col min="2058" max="2058" width="13.85546875" style="77" customWidth="1"/>
    <col min="2059" max="2059" width="9.28515625" style="77" bestFit="1" customWidth="1"/>
    <col min="2060" max="2060" width="9.7109375" style="77" bestFit="1" customWidth="1"/>
    <col min="2061" max="2061" width="10.7109375" style="77" bestFit="1" customWidth="1"/>
    <col min="2062" max="2064" width="9.28515625" style="77" bestFit="1" customWidth="1"/>
    <col min="2065" max="2304" width="9.140625" style="77"/>
    <col min="2305" max="2305" width="36.28515625" style="77" customWidth="1"/>
    <col min="2306" max="2306" width="10.5703125" style="77" customWidth="1"/>
    <col min="2307" max="2307" width="10.85546875" style="77" customWidth="1"/>
    <col min="2308" max="2308" width="13" style="77" customWidth="1"/>
    <col min="2309" max="2310" width="10.140625" style="77" bestFit="1" customWidth="1"/>
    <col min="2311" max="2311" width="11.5703125" style="77" bestFit="1" customWidth="1"/>
    <col min="2312" max="2312" width="14.28515625" style="77" customWidth="1"/>
    <col min="2313" max="2313" width="12.85546875" style="77" customWidth="1"/>
    <col min="2314" max="2314" width="13.85546875" style="77" customWidth="1"/>
    <col min="2315" max="2315" width="9.28515625" style="77" bestFit="1" customWidth="1"/>
    <col min="2316" max="2316" width="9.7109375" style="77" bestFit="1" customWidth="1"/>
    <col min="2317" max="2317" width="10.7109375" style="77" bestFit="1" customWidth="1"/>
    <col min="2318" max="2320" width="9.28515625" style="77" bestFit="1" customWidth="1"/>
    <col min="2321" max="2560" width="9.140625" style="77"/>
    <col min="2561" max="2561" width="36.28515625" style="77" customWidth="1"/>
    <col min="2562" max="2562" width="10.5703125" style="77" customWidth="1"/>
    <col min="2563" max="2563" width="10.85546875" style="77" customWidth="1"/>
    <col min="2564" max="2564" width="13" style="77" customWidth="1"/>
    <col min="2565" max="2566" width="10.140625" style="77" bestFit="1" customWidth="1"/>
    <col min="2567" max="2567" width="11.5703125" style="77" bestFit="1" customWidth="1"/>
    <col min="2568" max="2568" width="14.28515625" style="77" customWidth="1"/>
    <col min="2569" max="2569" width="12.85546875" style="77" customWidth="1"/>
    <col min="2570" max="2570" width="13.85546875" style="77" customWidth="1"/>
    <col min="2571" max="2571" width="9.28515625" style="77" bestFit="1" customWidth="1"/>
    <col min="2572" max="2572" width="9.7109375" style="77" bestFit="1" customWidth="1"/>
    <col min="2573" max="2573" width="10.7109375" style="77" bestFit="1" customWidth="1"/>
    <col min="2574" max="2576" width="9.28515625" style="77" bestFit="1" customWidth="1"/>
    <col min="2577" max="2816" width="9.140625" style="77"/>
    <col min="2817" max="2817" width="36.28515625" style="77" customWidth="1"/>
    <col min="2818" max="2818" width="10.5703125" style="77" customWidth="1"/>
    <col min="2819" max="2819" width="10.85546875" style="77" customWidth="1"/>
    <col min="2820" max="2820" width="13" style="77" customWidth="1"/>
    <col min="2821" max="2822" width="10.140625" style="77" bestFit="1" customWidth="1"/>
    <col min="2823" max="2823" width="11.5703125" style="77" bestFit="1" customWidth="1"/>
    <col min="2824" max="2824" width="14.28515625" style="77" customWidth="1"/>
    <col min="2825" max="2825" width="12.85546875" style="77" customWidth="1"/>
    <col min="2826" max="2826" width="13.85546875" style="77" customWidth="1"/>
    <col min="2827" max="2827" width="9.28515625" style="77" bestFit="1" customWidth="1"/>
    <col min="2828" max="2828" width="9.7109375" style="77" bestFit="1" customWidth="1"/>
    <col min="2829" max="2829" width="10.7109375" style="77" bestFit="1" customWidth="1"/>
    <col min="2830" max="2832" width="9.28515625" style="77" bestFit="1" customWidth="1"/>
    <col min="2833" max="3072" width="9.140625" style="77"/>
    <col min="3073" max="3073" width="36.28515625" style="77" customWidth="1"/>
    <col min="3074" max="3074" width="10.5703125" style="77" customWidth="1"/>
    <col min="3075" max="3075" width="10.85546875" style="77" customWidth="1"/>
    <col min="3076" max="3076" width="13" style="77" customWidth="1"/>
    <col min="3077" max="3078" width="10.140625" style="77" bestFit="1" customWidth="1"/>
    <col min="3079" max="3079" width="11.5703125" style="77" bestFit="1" customWidth="1"/>
    <col min="3080" max="3080" width="14.28515625" style="77" customWidth="1"/>
    <col min="3081" max="3081" width="12.85546875" style="77" customWidth="1"/>
    <col min="3082" max="3082" width="13.85546875" style="77" customWidth="1"/>
    <col min="3083" max="3083" width="9.28515625" style="77" bestFit="1" customWidth="1"/>
    <col min="3084" max="3084" width="9.7109375" style="77" bestFit="1" customWidth="1"/>
    <col min="3085" max="3085" width="10.7109375" style="77" bestFit="1" customWidth="1"/>
    <col min="3086" max="3088" width="9.28515625" style="77" bestFit="1" customWidth="1"/>
    <col min="3089" max="3328" width="9.140625" style="77"/>
    <col min="3329" max="3329" width="36.28515625" style="77" customWidth="1"/>
    <col min="3330" max="3330" width="10.5703125" style="77" customWidth="1"/>
    <col min="3331" max="3331" width="10.85546875" style="77" customWidth="1"/>
    <col min="3332" max="3332" width="13" style="77" customWidth="1"/>
    <col min="3333" max="3334" width="10.140625" style="77" bestFit="1" customWidth="1"/>
    <col min="3335" max="3335" width="11.5703125" style="77" bestFit="1" customWidth="1"/>
    <col min="3336" max="3336" width="14.28515625" style="77" customWidth="1"/>
    <col min="3337" max="3337" width="12.85546875" style="77" customWidth="1"/>
    <col min="3338" max="3338" width="13.85546875" style="77" customWidth="1"/>
    <col min="3339" max="3339" width="9.28515625" style="77" bestFit="1" customWidth="1"/>
    <col min="3340" max="3340" width="9.7109375" style="77" bestFit="1" customWidth="1"/>
    <col min="3341" max="3341" width="10.7109375" style="77" bestFit="1" customWidth="1"/>
    <col min="3342" max="3344" width="9.28515625" style="77" bestFit="1" customWidth="1"/>
    <col min="3345" max="3584" width="9.140625" style="77"/>
    <col min="3585" max="3585" width="36.28515625" style="77" customWidth="1"/>
    <col min="3586" max="3586" width="10.5703125" style="77" customWidth="1"/>
    <col min="3587" max="3587" width="10.85546875" style="77" customWidth="1"/>
    <col min="3588" max="3588" width="13" style="77" customWidth="1"/>
    <col min="3589" max="3590" width="10.140625" style="77" bestFit="1" customWidth="1"/>
    <col min="3591" max="3591" width="11.5703125" style="77" bestFit="1" customWidth="1"/>
    <col min="3592" max="3592" width="14.28515625" style="77" customWidth="1"/>
    <col min="3593" max="3593" width="12.85546875" style="77" customWidth="1"/>
    <col min="3594" max="3594" width="13.85546875" style="77" customWidth="1"/>
    <col min="3595" max="3595" width="9.28515625" style="77" bestFit="1" customWidth="1"/>
    <col min="3596" max="3596" width="9.7109375" style="77" bestFit="1" customWidth="1"/>
    <col min="3597" max="3597" width="10.7109375" style="77" bestFit="1" customWidth="1"/>
    <col min="3598" max="3600" width="9.28515625" style="77" bestFit="1" customWidth="1"/>
    <col min="3601" max="3840" width="9.140625" style="77"/>
    <col min="3841" max="3841" width="36.28515625" style="77" customWidth="1"/>
    <col min="3842" max="3842" width="10.5703125" style="77" customWidth="1"/>
    <col min="3843" max="3843" width="10.85546875" style="77" customWidth="1"/>
    <col min="3844" max="3844" width="13" style="77" customWidth="1"/>
    <col min="3845" max="3846" width="10.140625" style="77" bestFit="1" customWidth="1"/>
    <col min="3847" max="3847" width="11.5703125" style="77" bestFit="1" customWidth="1"/>
    <col min="3848" max="3848" width="14.28515625" style="77" customWidth="1"/>
    <col min="3849" max="3849" width="12.85546875" style="77" customWidth="1"/>
    <col min="3850" max="3850" width="13.85546875" style="77" customWidth="1"/>
    <col min="3851" max="3851" width="9.28515625" style="77" bestFit="1" customWidth="1"/>
    <col min="3852" max="3852" width="9.7109375" style="77" bestFit="1" customWidth="1"/>
    <col min="3853" max="3853" width="10.7109375" style="77" bestFit="1" customWidth="1"/>
    <col min="3854" max="3856" width="9.28515625" style="77" bestFit="1" customWidth="1"/>
    <col min="3857" max="4096" width="9.140625" style="77"/>
    <col min="4097" max="4097" width="36.28515625" style="77" customWidth="1"/>
    <col min="4098" max="4098" width="10.5703125" style="77" customWidth="1"/>
    <col min="4099" max="4099" width="10.85546875" style="77" customWidth="1"/>
    <col min="4100" max="4100" width="13" style="77" customWidth="1"/>
    <col min="4101" max="4102" width="10.140625" style="77" bestFit="1" customWidth="1"/>
    <col min="4103" max="4103" width="11.5703125" style="77" bestFit="1" customWidth="1"/>
    <col min="4104" max="4104" width="14.28515625" style="77" customWidth="1"/>
    <col min="4105" max="4105" width="12.85546875" style="77" customWidth="1"/>
    <col min="4106" max="4106" width="13.85546875" style="77" customWidth="1"/>
    <col min="4107" max="4107" width="9.28515625" style="77" bestFit="1" customWidth="1"/>
    <col min="4108" max="4108" width="9.7109375" style="77" bestFit="1" customWidth="1"/>
    <col min="4109" max="4109" width="10.7109375" style="77" bestFit="1" customWidth="1"/>
    <col min="4110" max="4112" width="9.28515625" style="77" bestFit="1" customWidth="1"/>
    <col min="4113" max="4352" width="9.140625" style="77"/>
    <col min="4353" max="4353" width="36.28515625" style="77" customWidth="1"/>
    <col min="4354" max="4354" width="10.5703125" style="77" customWidth="1"/>
    <col min="4355" max="4355" width="10.85546875" style="77" customWidth="1"/>
    <col min="4356" max="4356" width="13" style="77" customWidth="1"/>
    <col min="4357" max="4358" width="10.140625" style="77" bestFit="1" customWidth="1"/>
    <col min="4359" max="4359" width="11.5703125" style="77" bestFit="1" customWidth="1"/>
    <col min="4360" max="4360" width="14.28515625" style="77" customWidth="1"/>
    <col min="4361" max="4361" width="12.85546875" style="77" customWidth="1"/>
    <col min="4362" max="4362" width="13.85546875" style="77" customWidth="1"/>
    <col min="4363" max="4363" width="9.28515625" style="77" bestFit="1" customWidth="1"/>
    <col min="4364" max="4364" width="9.7109375" style="77" bestFit="1" customWidth="1"/>
    <col min="4365" max="4365" width="10.7109375" style="77" bestFit="1" customWidth="1"/>
    <col min="4366" max="4368" width="9.28515625" style="77" bestFit="1" customWidth="1"/>
    <col min="4369" max="4608" width="9.140625" style="77"/>
    <col min="4609" max="4609" width="36.28515625" style="77" customWidth="1"/>
    <col min="4610" max="4610" width="10.5703125" style="77" customWidth="1"/>
    <col min="4611" max="4611" width="10.85546875" style="77" customWidth="1"/>
    <col min="4612" max="4612" width="13" style="77" customWidth="1"/>
    <col min="4613" max="4614" width="10.140625" style="77" bestFit="1" customWidth="1"/>
    <col min="4615" max="4615" width="11.5703125" style="77" bestFit="1" customWidth="1"/>
    <col min="4616" max="4616" width="14.28515625" style="77" customWidth="1"/>
    <col min="4617" max="4617" width="12.85546875" style="77" customWidth="1"/>
    <col min="4618" max="4618" width="13.85546875" style="77" customWidth="1"/>
    <col min="4619" max="4619" width="9.28515625" style="77" bestFit="1" customWidth="1"/>
    <col min="4620" max="4620" width="9.7109375" style="77" bestFit="1" customWidth="1"/>
    <col min="4621" max="4621" width="10.7109375" style="77" bestFit="1" customWidth="1"/>
    <col min="4622" max="4624" width="9.28515625" style="77" bestFit="1" customWidth="1"/>
    <col min="4625" max="4864" width="9.140625" style="77"/>
    <col min="4865" max="4865" width="36.28515625" style="77" customWidth="1"/>
    <col min="4866" max="4866" width="10.5703125" style="77" customWidth="1"/>
    <col min="4867" max="4867" width="10.85546875" style="77" customWidth="1"/>
    <col min="4868" max="4868" width="13" style="77" customWidth="1"/>
    <col min="4869" max="4870" width="10.140625" style="77" bestFit="1" customWidth="1"/>
    <col min="4871" max="4871" width="11.5703125" style="77" bestFit="1" customWidth="1"/>
    <col min="4872" max="4872" width="14.28515625" style="77" customWidth="1"/>
    <col min="4873" max="4873" width="12.85546875" style="77" customWidth="1"/>
    <col min="4874" max="4874" width="13.85546875" style="77" customWidth="1"/>
    <col min="4875" max="4875" width="9.28515625" style="77" bestFit="1" customWidth="1"/>
    <col min="4876" max="4876" width="9.7109375" style="77" bestFit="1" customWidth="1"/>
    <col min="4877" max="4877" width="10.7109375" style="77" bestFit="1" customWidth="1"/>
    <col min="4878" max="4880" width="9.28515625" style="77" bestFit="1" customWidth="1"/>
    <col min="4881" max="5120" width="9.140625" style="77"/>
    <col min="5121" max="5121" width="36.28515625" style="77" customWidth="1"/>
    <col min="5122" max="5122" width="10.5703125" style="77" customWidth="1"/>
    <col min="5123" max="5123" width="10.85546875" style="77" customWidth="1"/>
    <col min="5124" max="5124" width="13" style="77" customWidth="1"/>
    <col min="5125" max="5126" width="10.140625" style="77" bestFit="1" customWidth="1"/>
    <col min="5127" max="5127" width="11.5703125" style="77" bestFit="1" customWidth="1"/>
    <col min="5128" max="5128" width="14.28515625" style="77" customWidth="1"/>
    <col min="5129" max="5129" width="12.85546875" style="77" customWidth="1"/>
    <col min="5130" max="5130" width="13.85546875" style="77" customWidth="1"/>
    <col min="5131" max="5131" width="9.28515625" style="77" bestFit="1" customWidth="1"/>
    <col min="5132" max="5132" width="9.7109375" style="77" bestFit="1" customWidth="1"/>
    <col min="5133" max="5133" width="10.7109375" style="77" bestFit="1" customWidth="1"/>
    <col min="5134" max="5136" width="9.28515625" style="77" bestFit="1" customWidth="1"/>
    <col min="5137" max="5376" width="9.140625" style="77"/>
    <col min="5377" max="5377" width="36.28515625" style="77" customWidth="1"/>
    <col min="5378" max="5378" width="10.5703125" style="77" customWidth="1"/>
    <col min="5379" max="5379" width="10.85546875" style="77" customWidth="1"/>
    <col min="5380" max="5380" width="13" style="77" customWidth="1"/>
    <col min="5381" max="5382" width="10.140625" style="77" bestFit="1" customWidth="1"/>
    <col min="5383" max="5383" width="11.5703125" style="77" bestFit="1" customWidth="1"/>
    <col min="5384" max="5384" width="14.28515625" style="77" customWidth="1"/>
    <col min="5385" max="5385" width="12.85546875" style="77" customWidth="1"/>
    <col min="5386" max="5386" width="13.85546875" style="77" customWidth="1"/>
    <col min="5387" max="5387" width="9.28515625" style="77" bestFit="1" customWidth="1"/>
    <col min="5388" max="5388" width="9.7109375" style="77" bestFit="1" customWidth="1"/>
    <col min="5389" max="5389" width="10.7109375" style="77" bestFit="1" customWidth="1"/>
    <col min="5390" max="5392" width="9.28515625" style="77" bestFit="1" customWidth="1"/>
    <col min="5393" max="5632" width="9.140625" style="77"/>
    <col min="5633" max="5633" width="36.28515625" style="77" customWidth="1"/>
    <col min="5634" max="5634" width="10.5703125" style="77" customWidth="1"/>
    <col min="5635" max="5635" width="10.85546875" style="77" customWidth="1"/>
    <col min="5636" max="5636" width="13" style="77" customWidth="1"/>
    <col min="5637" max="5638" width="10.140625" style="77" bestFit="1" customWidth="1"/>
    <col min="5639" max="5639" width="11.5703125" style="77" bestFit="1" customWidth="1"/>
    <col min="5640" max="5640" width="14.28515625" style="77" customWidth="1"/>
    <col min="5641" max="5641" width="12.85546875" style="77" customWidth="1"/>
    <col min="5642" max="5642" width="13.85546875" style="77" customWidth="1"/>
    <col min="5643" max="5643" width="9.28515625" style="77" bestFit="1" customWidth="1"/>
    <col min="5644" max="5644" width="9.7109375" style="77" bestFit="1" customWidth="1"/>
    <col min="5645" max="5645" width="10.7109375" style="77" bestFit="1" customWidth="1"/>
    <col min="5646" max="5648" width="9.28515625" style="77" bestFit="1" customWidth="1"/>
    <col min="5649" max="5888" width="9.140625" style="77"/>
    <col min="5889" max="5889" width="36.28515625" style="77" customWidth="1"/>
    <col min="5890" max="5890" width="10.5703125" style="77" customWidth="1"/>
    <col min="5891" max="5891" width="10.85546875" style="77" customWidth="1"/>
    <col min="5892" max="5892" width="13" style="77" customWidth="1"/>
    <col min="5893" max="5894" width="10.140625" style="77" bestFit="1" customWidth="1"/>
    <col min="5895" max="5895" width="11.5703125" style="77" bestFit="1" customWidth="1"/>
    <col min="5896" max="5896" width="14.28515625" style="77" customWidth="1"/>
    <col min="5897" max="5897" width="12.85546875" style="77" customWidth="1"/>
    <col min="5898" max="5898" width="13.85546875" style="77" customWidth="1"/>
    <col min="5899" max="5899" width="9.28515625" style="77" bestFit="1" customWidth="1"/>
    <col min="5900" max="5900" width="9.7109375" style="77" bestFit="1" customWidth="1"/>
    <col min="5901" max="5901" width="10.7109375" style="77" bestFit="1" customWidth="1"/>
    <col min="5902" max="5904" width="9.28515625" style="77" bestFit="1" customWidth="1"/>
    <col min="5905" max="6144" width="9.140625" style="77"/>
    <col min="6145" max="6145" width="36.28515625" style="77" customWidth="1"/>
    <col min="6146" max="6146" width="10.5703125" style="77" customWidth="1"/>
    <col min="6147" max="6147" width="10.85546875" style="77" customWidth="1"/>
    <col min="6148" max="6148" width="13" style="77" customWidth="1"/>
    <col min="6149" max="6150" width="10.140625" style="77" bestFit="1" customWidth="1"/>
    <col min="6151" max="6151" width="11.5703125" style="77" bestFit="1" customWidth="1"/>
    <col min="6152" max="6152" width="14.28515625" style="77" customWidth="1"/>
    <col min="6153" max="6153" width="12.85546875" style="77" customWidth="1"/>
    <col min="6154" max="6154" width="13.85546875" style="77" customWidth="1"/>
    <col min="6155" max="6155" width="9.28515625" style="77" bestFit="1" customWidth="1"/>
    <col min="6156" max="6156" width="9.7109375" style="77" bestFit="1" customWidth="1"/>
    <col min="6157" max="6157" width="10.7109375" style="77" bestFit="1" customWidth="1"/>
    <col min="6158" max="6160" width="9.28515625" style="77" bestFit="1" customWidth="1"/>
    <col min="6161" max="6400" width="9.140625" style="77"/>
    <col min="6401" max="6401" width="36.28515625" style="77" customWidth="1"/>
    <col min="6402" max="6402" width="10.5703125" style="77" customWidth="1"/>
    <col min="6403" max="6403" width="10.85546875" style="77" customWidth="1"/>
    <col min="6404" max="6404" width="13" style="77" customWidth="1"/>
    <col min="6405" max="6406" width="10.140625" style="77" bestFit="1" customWidth="1"/>
    <col min="6407" max="6407" width="11.5703125" style="77" bestFit="1" customWidth="1"/>
    <col min="6408" max="6408" width="14.28515625" style="77" customWidth="1"/>
    <col min="6409" max="6409" width="12.85546875" style="77" customWidth="1"/>
    <col min="6410" max="6410" width="13.85546875" style="77" customWidth="1"/>
    <col min="6411" max="6411" width="9.28515625" style="77" bestFit="1" customWidth="1"/>
    <col min="6412" max="6412" width="9.7109375" style="77" bestFit="1" customWidth="1"/>
    <col min="6413" max="6413" width="10.7109375" style="77" bestFit="1" customWidth="1"/>
    <col min="6414" max="6416" width="9.28515625" style="77" bestFit="1" customWidth="1"/>
    <col min="6417" max="6656" width="9.140625" style="77"/>
    <col min="6657" max="6657" width="36.28515625" style="77" customWidth="1"/>
    <col min="6658" max="6658" width="10.5703125" style="77" customWidth="1"/>
    <col min="6659" max="6659" width="10.85546875" style="77" customWidth="1"/>
    <col min="6660" max="6660" width="13" style="77" customWidth="1"/>
    <col min="6661" max="6662" width="10.140625" style="77" bestFit="1" customWidth="1"/>
    <col min="6663" max="6663" width="11.5703125" style="77" bestFit="1" customWidth="1"/>
    <col min="6664" max="6664" width="14.28515625" style="77" customWidth="1"/>
    <col min="6665" max="6665" width="12.85546875" style="77" customWidth="1"/>
    <col min="6666" max="6666" width="13.85546875" style="77" customWidth="1"/>
    <col min="6667" max="6667" width="9.28515625" style="77" bestFit="1" customWidth="1"/>
    <col min="6668" max="6668" width="9.7109375" style="77" bestFit="1" customWidth="1"/>
    <col min="6669" max="6669" width="10.7109375" style="77" bestFit="1" customWidth="1"/>
    <col min="6670" max="6672" width="9.28515625" style="77" bestFit="1" customWidth="1"/>
    <col min="6673" max="6912" width="9.140625" style="77"/>
    <col min="6913" max="6913" width="36.28515625" style="77" customWidth="1"/>
    <col min="6914" max="6914" width="10.5703125" style="77" customWidth="1"/>
    <col min="6915" max="6915" width="10.85546875" style="77" customWidth="1"/>
    <col min="6916" max="6916" width="13" style="77" customWidth="1"/>
    <col min="6917" max="6918" width="10.140625" style="77" bestFit="1" customWidth="1"/>
    <col min="6919" max="6919" width="11.5703125" style="77" bestFit="1" customWidth="1"/>
    <col min="6920" max="6920" width="14.28515625" style="77" customWidth="1"/>
    <col min="6921" max="6921" width="12.85546875" style="77" customWidth="1"/>
    <col min="6922" max="6922" width="13.85546875" style="77" customWidth="1"/>
    <col min="6923" max="6923" width="9.28515625" style="77" bestFit="1" customWidth="1"/>
    <col min="6924" max="6924" width="9.7109375" style="77" bestFit="1" customWidth="1"/>
    <col min="6925" max="6925" width="10.7109375" style="77" bestFit="1" customWidth="1"/>
    <col min="6926" max="6928" width="9.28515625" style="77" bestFit="1" customWidth="1"/>
    <col min="6929" max="7168" width="9.140625" style="77"/>
    <col min="7169" max="7169" width="36.28515625" style="77" customWidth="1"/>
    <col min="7170" max="7170" width="10.5703125" style="77" customWidth="1"/>
    <col min="7171" max="7171" width="10.85546875" style="77" customWidth="1"/>
    <col min="7172" max="7172" width="13" style="77" customWidth="1"/>
    <col min="7173" max="7174" width="10.140625" style="77" bestFit="1" customWidth="1"/>
    <col min="7175" max="7175" width="11.5703125" style="77" bestFit="1" customWidth="1"/>
    <col min="7176" max="7176" width="14.28515625" style="77" customWidth="1"/>
    <col min="7177" max="7177" width="12.85546875" style="77" customWidth="1"/>
    <col min="7178" max="7178" width="13.85546875" style="77" customWidth="1"/>
    <col min="7179" max="7179" width="9.28515625" style="77" bestFit="1" customWidth="1"/>
    <col min="7180" max="7180" width="9.7109375" style="77" bestFit="1" customWidth="1"/>
    <col min="7181" max="7181" width="10.7109375" style="77" bestFit="1" customWidth="1"/>
    <col min="7182" max="7184" width="9.28515625" style="77" bestFit="1" customWidth="1"/>
    <col min="7185" max="7424" width="9.140625" style="77"/>
    <col min="7425" max="7425" width="36.28515625" style="77" customWidth="1"/>
    <col min="7426" max="7426" width="10.5703125" style="77" customWidth="1"/>
    <col min="7427" max="7427" width="10.85546875" style="77" customWidth="1"/>
    <col min="7428" max="7428" width="13" style="77" customWidth="1"/>
    <col min="7429" max="7430" width="10.140625" style="77" bestFit="1" customWidth="1"/>
    <col min="7431" max="7431" width="11.5703125" style="77" bestFit="1" customWidth="1"/>
    <col min="7432" max="7432" width="14.28515625" style="77" customWidth="1"/>
    <col min="7433" max="7433" width="12.85546875" style="77" customWidth="1"/>
    <col min="7434" max="7434" width="13.85546875" style="77" customWidth="1"/>
    <col min="7435" max="7435" width="9.28515625" style="77" bestFit="1" customWidth="1"/>
    <col min="7436" max="7436" width="9.7109375" style="77" bestFit="1" customWidth="1"/>
    <col min="7437" max="7437" width="10.7109375" style="77" bestFit="1" customWidth="1"/>
    <col min="7438" max="7440" width="9.28515625" style="77" bestFit="1" customWidth="1"/>
    <col min="7441" max="7680" width="9.140625" style="77"/>
    <col min="7681" max="7681" width="36.28515625" style="77" customWidth="1"/>
    <col min="7682" max="7682" width="10.5703125" style="77" customWidth="1"/>
    <col min="7683" max="7683" width="10.85546875" style="77" customWidth="1"/>
    <col min="7684" max="7684" width="13" style="77" customWidth="1"/>
    <col min="7685" max="7686" width="10.140625" style="77" bestFit="1" customWidth="1"/>
    <col min="7687" max="7687" width="11.5703125" style="77" bestFit="1" customWidth="1"/>
    <col min="7688" max="7688" width="14.28515625" style="77" customWidth="1"/>
    <col min="7689" max="7689" width="12.85546875" style="77" customWidth="1"/>
    <col min="7690" max="7690" width="13.85546875" style="77" customWidth="1"/>
    <col min="7691" max="7691" width="9.28515625" style="77" bestFit="1" customWidth="1"/>
    <col min="7692" max="7692" width="9.7109375" style="77" bestFit="1" customWidth="1"/>
    <col min="7693" max="7693" width="10.7109375" style="77" bestFit="1" customWidth="1"/>
    <col min="7694" max="7696" width="9.28515625" style="77" bestFit="1" customWidth="1"/>
    <col min="7697" max="7936" width="9.140625" style="77"/>
    <col min="7937" max="7937" width="36.28515625" style="77" customWidth="1"/>
    <col min="7938" max="7938" width="10.5703125" style="77" customWidth="1"/>
    <col min="7939" max="7939" width="10.85546875" style="77" customWidth="1"/>
    <col min="7940" max="7940" width="13" style="77" customWidth="1"/>
    <col min="7941" max="7942" width="10.140625" style="77" bestFit="1" customWidth="1"/>
    <col min="7943" max="7943" width="11.5703125" style="77" bestFit="1" customWidth="1"/>
    <col min="7944" max="7944" width="14.28515625" style="77" customWidth="1"/>
    <col min="7945" max="7945" width="12.85546875" style="77" customWidth="1"/>
    <col min="7946" max="7946" width="13.85546875" style="77" customWidth="1"/>
    <col min="7947" max="7947" width="9.28515625" style="77" bestFit="1" customWidth="1"/>
    <col min="7948" max="7948" width="9.7109375" style="77" bestFit="1" customWidth="1"/>
    <col min="7949" max="7949" width="10.7109375" style="77" bestFit="1" customWidth="1"/>
    <col min="7950" max="7952" width="9.28515625" style="77" bestFit="1" customWidth="1"/>
    <col min="7953" max="8192" width="9.140625" style="77"/>
    <col min="8193" max="8193" width="36.28515625" style="77" customWidth="1"/>
    <col min="8194" max="8194" width="10.5703125" style="77" customWidth="1"/>
    <col min="8195" max="8195" width="10.85546875" style="77" customWidth="1"/>
    <col min="8196" max="8196" width="13" style="77" customWidth="1"/>
    <col min="8197" max="8198" width="10.140625" style="77" bestFit="1" customWidth="1"/>
    <col min="8199" max="8199" width="11.5703125" style="77" bestFit="1" customWidth="1"/>
    <col min="8200" max="8200" width="14.28515625" style="77" customWidth="1"/>
    <col min="8201" max="8201" width="12.85546875" style="77" customWidth="1"/>
    <col min="8202" max="8202" width="13.85546875" style="77" customWidth="1"/>
    <col min="8203" max="8203" width="9.28515625" style="77" bestFit="1" customWidth="1"/>
    <col min="8204" max="8204" width="9.7109375" style="77" bestFit="1" customWidth="1"/>
    <col min="8205" max="8205" width="10.7109375" style="77" bestFit="1" customWidth="1"/>
    <col min="8206" max="8208" width="9.28515625" style="77" bestFit="1" customWidth="1"/>
    <col min="8209" max="8448" width="9.140625" style="77"/>
    <col min="8449" max="8449" width="36.28515625" style="77" customWidth="1"/>
    <col min="8450" max="8450" width="10.5703125" style="77" customWidth="1"/>
    <col min="8451" max="8451" width="10.85546875" style="77" customWidth="1"/>
    <col min="8452" max="8452" width="13" style="77" customWidth="1"/>
    <col min="8453" max="8454" width="10.140625" style="77" bestFit="1" customWidth="1"/>
    <col min="8455" max="8455" width="11.5703125" style="77" bestFit="1" customWidth="1"/>
    <col min="8456" max="8456" width="14.28515625" style="77" customWidth="1"/>
    <col min="8457" max="8457" width="12.85546875" style="77" customWidth="1"/>
    <col min="8458" max="8458" width="13.85546875" style="77" customWidth="1"/>
    <col min="8459" max="8459" width="9.28515625" style="77" bestFit="1" customWidth="1"/>
    <col min="8460" max="8460" width="9.7109375" style="77" bestFit="1" customWidth="1"/>
    <col min="8461" max="8461" width="10.7109375" style="77" bestFit="1" customWidth="1"/>
    <col min="8462" max="8464" width="9.28515625" style="77" bestFit="1" customWidth="1"/>
    <col min="8465" max="8704" width="9.140625" style="77"/>
    <col min="8705" max="8705" width="36.28515625" style="77" customWidth="1"/>
    <col min="8706" max="8706" width="10.5703125" style="77" customWidth="1"/>
    <col min="8707" max="8707" width="10.85546875" style="77" customWidth="1"/>
    <col min="8708" max="8708" width="13" style="77" customWidth="1"/>
    <col min="8709" max="8710" width="10.140625" style="77" bestFit="1" customWidth="1"/>
    <col min="8711" max="8711" width="11.5703125" style="77" bestFit="1" customWidth="1"/>
    <col min="8712" max="8712" width="14.28515625" style="77" customWidth="1"/>
    <col min="8713" max="8713" width="12.85546875" style="77" customWidth="1"/>
    <col min="8714" max="8714" width="13.85546875" style="77" customWidth="1"/>
    <col min="8715" max="8715" width="9.28515625" style="77" bestFit="1" customWidth="1"/>
    <col min="8716" max="8716" width="9.7109375" style="77" bestFit="1" customWidth="1"/>
    <col min="8717" max="8717" width="10.7109375" style="77" bestFit="1" customWidth="1"/>
    <col min="8718" max="8720" width="9.28515625" style="77" bestFit="1" customWidth="1"/>
    <col min="8721" max="8960" width="9.140625" style="77"/>
    <col min="8961" max="8961" width="36.28515625" style="77" customWidth="1"/>
    <col min="8962" max="8962" width="10.5703125" style="77" customWidth="1"/>
    <col min="8963" max="8963" width="10.85546875" style="77" customWidth="1"/>
    <col min="8964" max="8964" width="13" style="77" customWidth="1"/>
    <col min="8965" max="8966" width="10.140625" style="77" bestFit="1" customWidth="1"/>
    <col min="8967" max="8967" width="11.5703125" style="77" bestFit="1" customWidth="1"/>
    <col min="8968" max="8968" width="14.28515625" style="77" customWidth="1"/>
    <col min="8969" max="8969" width="12.85546875" style="77" customWidth="1"/>
    <col min="8970" max="8970" width="13.85546875" style="77" customWidth="1"/>
    <col min="8971" max="8971" width="9.28515625" style="77" bestFit="1" customWidth="1"/>
    <col min="8972" max="8972" width="9.7109375" style="77" bestFit="1" customWidth="1"/>
    <col min="8973" max="8973" width="10.7109375" style="77" bestFit="1" customWidth="1"/>
    <col min="8974" max="8976" width="9.28515625" style="77" bestFit="1" customWidth="1"/>
    <col min="8977" max="9216" width="9.140625" style="77"/>
    <col min="9217" max="9217" width="36.28515625" style="77" customWidth="1"/>
    <col min="9218" max="9218" width="10.5703125" style="77" customWidth="1"/>
    <col min="9219" max="9219" width="10.85546875" style="77" customWidth="1"/>
    <col min="9220" max="9220" width="13" style="77" customWidth="1"/>
    <col min="9221" max="9222" width="10.140625" style="77" bestFit="1" customWidth="1"/>
    <col min="9223" max="9223" width="11.5703125" style="77" bestFit="1" customWidth="1"/>
    <col min="9224" max="9224" width="14.28515625" style="77" customWidth="1"/>
    <col min="9225" max="9225" width="12.85546875" style="77" customWidth="1"/>
    <col min="9226" max="9226" width="13.85546875" style="77" customWidth="1"/>
    <col min="9227" max="9227" width="9.28515625" style="77" bestFit="1" customWidth="1"/>
    <col min="9228" max="9228" width="9.7109375" style="77" bestFit="1" customWidth="1"/>
    <col min="9229" max="9229" width="10.7109375" style="77" bestFit="1" customWidth="1"/>
    <col min="9230" max="9232" width="9.28515625" style="77" bestFit="1" customWidth="1"/>
    <col min="9233" max="9472" width="9.140625" style="77"/>
    <col min="9473" max="9473" width="36.28515625" style="77" customWidth="1"/>
    <col min="9474" max="9474" width="10.5703125" style="77" customWidth="1"/>
    <col min="9475" max="9475" width="10.85546875" style="77" customWidth="1"/>
    <col min="9476" max="9476" width="13" style="77" customWidth="1"/>
    <col min="9477" max="9478" width="10.140625" style="77" bestFit="1" customWidth="1"/>
    <col min="9479" max="9479" width="11.5703125" style="77" bestFit="1" customWidth="1"/>
    <col min="9480" max="9480" width="14.28515625" style="77" customWidth="1"/>
    <col min="9481" max="9481" width="12.85546875" style="77" customWidth="1"/>
    <col min="9482" max="9482" width="13.85546875" style="77" customWidth="1"/>
    <col min="9483" max="9483" width="9.28515625" style="77" bestFit="1" customWidth="1"/>
    <col min="9484" max="9484" width="9.7109375" style="77" bestFit="1" customWidth="1"/>
    <col min="9485" max="9485" width="10.7109375" style="77" bestFit="1" customWidth="1"/>
    <col min="9486" max="9488" width="9.28515625" style="77" bestFit="1" customWidth="1"/>
    <col min="9489" max="9728" width="9.140625" style="77"/>
    <col min="9729" max="9729" width="36.28515625" style="77" customWidth="1"/>
    <col min="9730" max="9730" width="10.5703125" style="77" customWidth="1"/>
    <col min="9731" max="9731" width="10.85546875" style="77" customWidth="1"/>
    <col min="9732" max="9732" width="13" style="77" customWidth="1"/>
    <col min="9733" max="9734" width="10.140625" style="77" bestFit="1" customWidth="1"/>
    <col min="9735" max="9735" width="11.5703125" style="77" bestFit="1" customWidth="1"/>
    <col min="9736" max="9736" width="14.28515625" style="77" customWidth="1"/>
    <col min="9737" max="9737" width="12.85546875" style="77" customWidth="1"/>
    <col min="9738" max="9738" width="13.85546875" style="77" customWidth="1"/>
    <col min="9739" max="9739" width="9.28515625" style="77" bestFit="1" customWidth="1"/>
    <col min="9740" max="9740" width="9.7109375" style="77" bestFit="1" customWidth="1"/>
    <col min="9741" max="9741" width="10.7109375" style="77" bestFit="1" customWidth="1"/>
    <col min="9742" max="9744" width="9.28515625" style="77" bestFit="1" customWidth="1"/>
    <col min="9745" max="9984" width="9.140625" style="77"/>
    <col min="9985" max="9985" width="36.28515625" style="77" customWidth="1"/>
    <col min="9986" max="9986" width="10.5703125" style="77" customWidth="1"/>
    <col min="9987" max="9987" width="10.85546875" style="77" customWidth="1"/>
    <col min="9988" max="9988" width="13" style="77" customWidth="1"/>
    <col min="9989" max="9990" width="10.140625" style="77" bestFit="1" customWidth="1"/>
    <col min="9991" max="9991" width="11.5703125" style="77" bestFit="1" customWidth="1"/>
    <col min="9992" max="9992" width="14.28515625" style="77" customWidth="1"/>
    <col min="9993" max="9993" width="12.85546875" style="77" customWidth="1"/>
    <col min="9994" max="9994" width="13.85546875" style="77" customWidth="1"/>
    <col min="9995" max="9995" width="9.28515625" style="77" bestFit="1" customWidth="1"/>
    <col min="9996" max="9996" width="9.7109375" style="77" bestFit="1" customWidth="1"/>
    <col min="9997" max="9997" width="10.7109375" style="77" bestFit="1" customWidth="1"/>
    <col min="9998" max="10000" width="9.28515625" style="77" bestFit="1" customWidth="1"/>
    <col min="10001" max="10240" width="9.140625" style="77"/>
    <col min="10241" max="10241" width="36.28515625" style="77" customWidth="1"/>
    <col min="10242" max="10242" width="10.5703125" style="77" customWidth="1"/>
    <col min="10243" max="10243" width="10.85546875" style="77" customWidth="1"/>
    <col min="10244" max="10244" width="13" style="77" customWidth="1"/>
    <col min="10245" max="10246" width="10.140625" style="77" bestFit="1" customWidth="1"/>
    <col min="10247" max="10247" width="11.5703125" style="77" bestFit="1" customWidth="1"/>
    <col min="10248" max="10248" width="14.28515625" style="77" customWidth="1"/>
    <col min="10249" max="10249" width="12.85546875" style="77" customWidth="1"/>
    <col min="10250" max="10250" width="13.85546875" style="77" customWidth="1"/>
    <col min="10251" max="10251" width="9.28515625" style="77" bestFit="1" customWidth="1"/>
    <col min="10252" max="10252" width="9.7109375" style="77" bestFit="1" customWidth="1"/>
    <col min="10253" max="10253" width="10.7109375" style="77" bestFit="1" customWidth="1"/>
    <col min="10254" max="10256" width="9.28515625" style="77" bestFit="1" customWidth="1"/>
    <col min="10257" max="10496" width="9.140625" style="77"/>
    <col min="10497" max="10497" width="36.28515625" style="77" customWidth="1"/>
    <col min="10498" max="10498" width="10.5703125" style="77" customWidth="1"/>
    <col min="10499" max="10499" width="10.85546875" style="77" customWidth="1"/>
    <col min="10500" max="10500" width="13" style="77" customWidth="1"/>
    <col min="10501" max="10502" width="10.140625" style="77" bestFit="1" customWidth="1"/>
    <col min="10503" max="10503" width="11.5703125" style="77" bestFit="1" customWidth="1"/>
    <col min="10504" max="10504" width="14.28515625" style="77" customWidth="1"/>
    <col min="10505" max="10505" width="12.85546875" style="77" customWidth="1"/>
    <col min="10506" max="10506" width="13.85546875" style="77" customWidth="1"/>
    <col min="10507" max="10507" width="9.28515625" style="77" bestFit="1" customWidth="1"/>
    <col min="10508" max="10508" width="9.7109375" style="77" bestFit="1" customWidth="1"/>
    <col min="10509" max="10509" width="10.7109375" style="77" bestFit="1" customWidth="1"/>
    <col min="10510" max="10512" width="9.28515625" style="77" bestFit="1" customWidth="1"/>
    <col min="10513" max="10752" width="9.140625" style="77"/>
    <col min="10753" max="10753" width="36.28515625" style="77" customWidth="1"/>
    <col min="10754" max="10754" width="10.5703125" style="77" customWidth="1"/>
    <col min="10755" max="10755" width="10.85546875" style="77" customWidth="1"/>
    <col min="10756" max="10756" width="13" style="77" customWidth="1"/>
    <col min="10757" max="10758" width="10.140625" style="77" bestFit="1" customWidth="1"/>
    <col min="10759" max="10759" width="11.5703125" style="77" bestFit="1" customWidth="1"/>
    <col min="10760" max="10760" width="14.28515625" style="77" customWidth="1"/>
    <col min="10761" max="10761" width="12.85546875" style="77" customWidth="1"/>
    <col min="10762" max="10762" width="13.85546875" style="77" customWidth="1"/>
    <col min="10763" max="10763" width="9.28515625" style="77" bestFit="1" customWidth="1"/>
    <col min="10764" max="10764" width="9.7109375" style="77" bestFit="1" customWidth="1"/>
    <col min="10765" max="10765" width="10.7109375" style="77" bestFit="1" customWidth="1"/>
    <col min="10766" max="10768" width="9.28515625" style="77" bestFit="1" customWidth="1"/>
    <col min="10769" max="11008" width="9.140625" style="77"/>
    <col min="11009" max="11009" width="36.28515625" style="77" customWidth="1"/>
    <col min="11010" max="11010" width="10.5703125" style="77" customWidth="1"/>
    <col min="11011" max="11011" width="10.85546875" style="77" customWidth="1"/>
    <col min="11012" max="11012" width="13" style="77" customWidth="1"/>
    <col min="11013" max="11014" width="10.140625" style="77" bestFit="1" customWidth="1"/>
    <col min="11015" max="11015" width="11.5703125" style="77" bestFit="1" customWidth="1"/>
    <col min="11016" max="11016" width="14.28515625" style="77" customWidth="1"/>
    <col min="11017" max="11017" width="12.85546875" style="77" customWidth="1"/>
    <col min="11018" max="11018" width="13.85546875" style="77" customWidth="1"/>
    <col min="11019" max="11019" width="9.28515625" style="77" bestFit="1" customWidth="1"/>
    <col min="11020" max="11020" width="9.7109375" style="77" bestFit="1" customWidth="1"/>
    <col min="11021" max="11021" width="10.7109375" style="77" bestFit="1" customWidth="1"/>
    <col min="11022" max="11024" width="9.28515625" style="77" bestFit="1" customWidth="1"/>
    <col min="11025" max="11264" width="9.140625" style="77"/>
    <col min="11265" max="11265" width="36.28515625" style="77" customWidth="1"/>
    <col min="11266" max="11266" width="10.5703125" style="77" customWidth="1"/>
    <col min="11267" max="11267" width="10.85546875" style="77" customWidth="1"/>
    <col min="11268" max="11268" width="13" style="77" customWidth="1"/>
    <col min="11269" max="11270" width="10.140625" style="77" bestFit="1" customWidth="1"/>
    <col min="11271" max="11271" width="11.5703125" style="77" bestFit="1" customWidth="1"/>
    <col min="11272" max="11272" width="14.28515625" style="77" customWidth="1"/>
    <col min="11273" max="11273" width="12.85546875" style="77" customWidth="1"/>
    <col min="11274" max="11274" width="13.85546875" style="77" customWidth="1"/>
    <col min="11275" max="11275" width="9.28515625" style="77" bestFit="1" customWidth="1"/>
    <col min="11276" max="11276" width="9.7109375" style="77" bestFit="1" customWidth="1"/>
    <col min="11277" max="11277" width="10.7109375" style="77" bestFit="1" customWidth="1"/>
    <col min="11278" max="11280" width="9.28515625" style="77" bestFit="1" customWidth="1"/>
    <col min="11281" max="11520" width="9.140625" style="77"/>
    <col min="11521" max="11521" width="36.28515625" style="77" customWidth="1"/>
    <col min="11522" max="11522" width="10.5703125" style="77" customWidth="1"/>
    <col min="11523" max="11523" width="10.85546875" style="77" customWidth="1"/>
    <col min="11524" max="11524" width="13" style="77" customWidth="1"/>
    <col min="11525" max="11526" width="10.140625" style="77" bestFit="1" customWidth="1"/>
    <col min="11527" max="11527" width="11.5703125" style="77" bestFit="1" customWidth="1"/>
    <col min="11528" max="11528" width="14.28515625" style="77" customWidth="1"/>
    <col min="11529" max="11529" width="12.85546875" style="77" customWidth="1"/>
    <col min="11530" max="11530" width="13.85546875" style="77" customWidth="1"/>
    <col min="11531" max="11531" width="9.28515625" style="77" bestFit="1" customWidth="1"/>
    <col min="11532" max="11532" width="9.7109375" style="77" bestFit="1" customWidth="1"/>
    <col min="11533" max="11533" width="10.7109375" style="77" bestFit="1" customWidth="1"/>
    <col min="11534" max="11536" width="9.28515625" style="77" bestFit="1" customWidth="1"/>
    <col min="11537" max="11776" width="9.140625" style="77"/>
    <col min="11777" max="11777" width="36.28515625" style="77" customWidth="1"/>
    <col min="11778" max="11778" width="10.5703125" style="77" customWidth="1"/>
    <col min="11779" max="11779" width="10.85546875" style="77" customWidth="1"/>
    <col min="11780" max="11780" width="13" style="77" customWidth="1"/>
    <col min="11781" max="11782" width="10.140625" style="77" bestFit="1" customWidth="1"/>
    <col min="11783" max="11783" width="11.5703125" style="77" bestFit="1" customWidth="1"/>
    <col min="11784" max="11784" width="14.28515625" style="77" customWidth="1"/>
    <col min="11785" max="11785" width="12.85546875" style="77" customWidth="1"/>
    <col min="11786" max="11786" width="13.85546875" style="77" customWidth="1"/>
    <col min="11787" max="11787" width="9.28515625" style="77" bestFit="1" customWidth="1"/>
    <col min="11788" max="11788" width="9.7109375" style="77" bestFit="1" customWidth="1"/>
    <col min="11789" max="11789" width="10.7109375" style="77" bestFit="1" customWidth="1"/>
    <col min="11790" max="11792" width="9.28515625" style="77" bestFit="1" customWidth="1"/>
    <col min="11793" max="12032" width="9.140625" style="77"/>
    <col min="12033" max="12033" width="36.28515625" style="77" customWidth="1"/>
    <col min="12034" max="12034" width="10.5703125" style="77" customWidth="1"/>
    <col min="12035" max="12035" width="10.85546875" style="77" customWidth="1"/>
    <col min="12036" max="12036" width="13" style="77" customWidth="1"/>
    <col min="12037" max="12038" width="10.140625" style="77" bestFit="1" customWidth="1"/>
    <col min="12039" max="12039" width="11.5703125" style="77" bestFit="1" customWidth="1"/>
    <col min="12040" max="12040" width="14.28515625" style="77" customWidth="1"/>
    <col min="12041" max="12041" width="12.85546875" style="77" customWidth="1"/>
    <col min="12042" max="12042" width="13.85546875" style="77" customWidth="1"/>
    <col min="12043" max="12043" width="9.28515625" style="77" bestFit="1" customWidth="1"/>
    <col min="12044" max="12044" width="9.7109375" style="77" bestFit="1" customWidth="1"/>
    <col min="12045" max="12045" width="10.7109375" style="77" bestFit="1" customWidth="1"/>
    <col min="12046" max="12048" width="9.28515625" style="77" bestFit="1" customWidth="1"/>
    <col min="12049" max="12288" width="9.140625" style="77"/>
    <col min="12289" max="12289" width="36.28515625" style="77" customWidth="1"/>
    <col min="12290" max="12290" width="10.5703125" style="77" customWidth="1"/>
    <col min="12291" max="12291" width="10.85546875" style="77" customWidth="1"/>
    <col min="12292" max="12292" width="13" style="77" customWidth="1"/>
    <col min="12293" max="12294" width="10.140625" style="77" bestFit="1" customWidth="1"/>
    <col min="12295" max="12295" width="11.5703125" style="77" bestFit="1" customWidth="1"/>
    <col min="12296" max="12296" width="14.28515625" style="77" customWidth="1"/>
    <col min="12297" max="12297" width="12.85546875" style="77" customWidth="1"/>
    <col min="12298" max="12298" width="13.85546875" style="77" customWidth="1"/>
    <col min="12299" max="12299" width="9.28515625" style="77" bestFit="1" customWidth="1"/>
    <col min="12300" max="12300" width="9.7109375" style="77" bestFit="1" customWidth="1"/>
    <col min="12301" max="12301" width="10.7109375" style="77" bestFit="1" customWidth="1"/>
    <col min="12302" max="12304" width="9.28515625" style="77" bestFit="1" customWidth="1"/>
    <col min="12305" max="12544" width="9.140625" style="77"/>
    <col min="12545" max="12545" width="36.28515625" style="77" customWidth="1"/>
    <col min="12546" max="12546" width="10.5703125" style="77" customWidth="1"/>
    <col min="12547" max="12547" width="10.85546875" style="77" customWidth="1"/>
    <col min="12548" max="12548" width="13" style="77" customWidth="1"/>
    <col min="12549" max="12550" width="10.140625" style="77" bestFit="1" customWidth="1"/>
    <col min="12551" max="12551" width="11.5703125" style="77" bestFit="1" customWidth="1"/>
    <col min="12552" max="12552" width="14.28515625" style="77" customWidth="1"/>
    <col min="12553" max="12553" width="12.85546875" style="77" customWidth="1"/>
    <col min="12554" max="12554" width="13.85546875" style="77" customWidth="1"/>
    <col min="12555" max="12555" width="9.28515625" style="77" bestFit="1" customWidth="1"/>
    <col min="12556" max="12556" width="9.7109375" style="77" bestFit="1" customWidth="1"/>
    <col min="12557" max="12557" width="10.7109375" style="77" bestFit="1" customWidth="1"/>
    <col min="12558" max="12560" width="9.28515625" style="77" bestFit="1" customWidth="1"/>
    <col min="12561" max="12800" width="9.140625" style="77"/>
    <col min="12801" max="12801" width="36.28515625" style="77" customWidth="1"/>
    <col min="12802" max="12802" width="10.5703125" style="77" customWidth="1"/>
    <col min="12803" max="12803" width="10.85546875" style="77" customWidth="1"/>
    <col min="12804" max="12804" width="13" style="77" customWidth="1"/>
    <col min="12805" max="12806" width="10.140625" style="77" bestFit="1" customWidth="1"/>
    <col min="12807" max="12807" width="11.5703125" style="77" bestFit="1" customWidth="1"/>
    <col min="12808" max="12808" width="14.28515625" style="77" customWidth="1"/>
    <col min="12809" max="12809" width="12.85546875" style="77" customWidth="1"/>
    <col min="12810" max="12810" width="13.85546875" style="77" customWidth="1"/>
    <col min="12811" max="12811" width="9.28515625" style="77" bestFit="1" customWidth="1"/>
    <col min="12812" max="12812" width="9.7109375" style="77" bestFit="1" customWidth="1"/>
    <col min="12813" max="12813" width="10.7109375" style="77" bestFit="1" customWidth="1"/>
    <col min="12814" max="12816" width="9.28515625" style="77" bestFit="1" customWidth="1"/>
    <col min="12817" max="13056" width="9.140625" style="77"/>
    <col min="13057" max="13057" width="36.28515625" style="77" customWidth="1"/>
    <col min="13058" max="13058" width="10.5703125" style="77" customWidth="1"/>
    <col min="13059" max="13059" width="10.85546875" style="77" customWidth="1"/>
    <col min="13060" max="13060" width="13" style="77" customWidth="1"/>
    <col min="13061" max="13062" width="10.140625" style="77" bestFit="1" customWidth="1"/>
    <col min="13063" max="13063" width="11.5703125" style="77" bestFit="1" customWidth="1"/>
    <col min="13064" max="13064" width="14.28515625" style="77" customWidth="1"/>
    <col min="13065" max="13065" width="12.85546875" style="77" customWidth="1"/>
    <col min="13066" max="13066" width="13.85546875" style="77" customWidth="1"/>
    <col min="13067" max="13067" width="9.28515625" style="77" bestFit="1" customWidth="1"/>
    <col min="13068" max="13068" width="9.7109375" style="77" bestFit="1" customWidth="1"/>
    <col min="13069" max="13069" width="10.7109375" style="77" bestFit="1" customWidth="1"/>
    <col min="13070" max="13072" width="9.28515625" style="77" bestFit="1" customWidth="1"/>
    <col min="13073" max="13312" width="9.140625" style="77"/>
    <col min="13313" max="13313" width="36.28515625" style="77" customWidth="1"/>
    <col min="13314" max="13314" width="10.5703125" style="77" customWidth="1"/>
    <col min="13315" max="13315" width="10.85546875" style="77" customWidth="1"/>
    <col min="13316" max="13316" width="13" style="77" customWidth="1"/>
    <col min="13317" max="13318" width="10.140625" style="77" bestFit="1" customWidth="1"/>
    <col min="13319" max="13319" width="11.5703125" style="77" bestFit="1" customWidth="1"/>
    <col min="13320" max="13320" width="14.28515625" style="77" customWidth="1"/>
    <col min="13321" max="13321" width="12.85546875" style="77" customWidth="1"/>
    <col min="13322" max="13322" width="13.85546875" style="77" customWidth="1"/>
    <col min="13323" max="13323" width="9.28515625" style="77" bestFit="1" customWidth="1"/>
    <col min="13324" max="13324" width="9.7109375" style="77" bestFit="1" customWidth="1"/>
    <col min="13325" max="13325" width="10.7109375" style="77" bestFit="1" customWidth="1"/>
    <col min="13326" max="13328" width="9.28515625" style="77" bestFit="1" customWidth="1"/>
    <col min="13329" max="13568" width="9.140625" style="77"/>
    <col min="13569" max="13569" width="36.28515625" style="77" customWidth="1"/>
    <col min="13570" max="13570" width="10.5703125" style="77" customWidth="1"/>
    <col min="13571" max="13571" width="10.85546875" style="77" customWidth="1"/>
    <col min="13572" max="13572" width="13" style="77" customWidth="1"/>
    <col min="13573" max="13574" width="10.140625" style="77" bestFit="1" customWidth="1"/>
    <col min="13575" max="13575" width="11.5703125" style="77" bestFit="1" customWidth="1"/>
    <col min="13576" max="13576" width="14.28515625" style="77" customWidth="1"/>
    <col min="13577" max="13577" width="12.85546875" style="77" customWidth="1"/>
    <col min="13578" max="13578" width="13.85546875" style="77" customWidth="1"/>
    <col min="13579" max="13579" width="9.28515625" style="77" bestFit="1" customWidth="1"/>
    <col min="13580" max="13580" width="9.7109375" style="77" bestFit="1" customWidth="1"/>
    <col min="13581" max="13581" width="10.7109375" style="77" bestFit="1" customWidth="1"/>
    <col min="13582" max="13584" width="9.28515625" style="77" bestFit="1" customWidth="1"/>
    <col min="13585" max="13824" width="9.140625" style="77"/>
    <col min="13825" max="13825" width="36.28515625" style="77" customWidth="1"/>
    <col min="13826" max="13826" width="10.5703125" style="77" customWidth="1"/>
    <col min="13827" max="13827" width="10.85546875" style="77" customWidth="1"/>
    <col min="13828" max="13828" width="13" style="77" customWidth="1"/>
    <col min="13829" max="13830" width="10.140625" style="77" bestFit="1" customWidth="1"/>
    <col min="13831" max="13831" width="11.5703125" style="77" bestFit="1" customWidth="1"/>
    <col min="13832" max="13832" width="14.28515625" style="77" customWidth="1"/>
    <col min="13833" max="13833" width="12.85546875" style="77" customWidth="1"/>
    <col min="13834" max="13834" width="13.85546875" style="77" customWidth="1"/>
    <col min="13835" max="13835" width="9.28515625" style="77" bestFit="1" customWidth="1"/>
    <col min="13836" max="13836" width="9.7109375" style="77" bestFit="1" customWidth="1"/>
    <col min="13837" max="13837" width="10.7109375" style="77" bestFit="1" customWidth="1"/>
    <col min="13838" max="13840" width="9.28515625" style="77" bestFit="1" customWidth="1"/>
    <col min="13841" max="14080" width="9.140625" style="77"/>
    <col min="14081" max="14081" width="36.28515625" style="77" customWidth="1"/>
    <col min="14082" max="14082" width="10.5703125" style="77" customWidth="1"/>
    <col min="14083" max="14083" width="10.85546875" style="77" customWidth="1"/>
    <col min="14084" max="14084" width="13" style="77" customWidth="1"/>
    <col min="14085" max="14086" width="10.140625" style="77" bestFit="1" customWidth="1"/>
    <col min="14087" max="14087" width="11.5703125" style="77" bestFit="1" customWidth="1"/>
    <col min="14088" max="14088" width="14.28515625" style="77" customWidth="1"/>
    <col min="14089" max="14089" width="12.85546875" style="77" customWidth="1"/>
    <col min="14090" max="14090" width="13.85546875" style="77" customWidth="1"/>
    <col min="14091" max="14091" width="9.28515625" style="77" bestFit="1" customWidth="1"/>
    <col min="14092" max="14092" width="9.7109375" style="77" bestFit="1" customWidth="1"/>
    <col min="14093" max="14093" width="10.7109375" style="77" bestFit="1" customWidth="1"/>
    <col min="14094" max="14096" width="9.28515625" style="77" bestFit="1" customWidth="1"/>
    <col min="14097" max="14336" width="9.140625" style="77"/>
    <col min="14337" max="14337" width="36.28515625" style="77" customWidth="1"/>
    <col min="14338" max="14338" width="10.5703125" style="77" customWidth="1"/>
    <col min="14339" max="14339" width="10.85546875" style="77" customWidth="1"/>
    <col min="14340" max="14340" width="13" style="77" customWidth="1"/>
    <col min="14341" max="14342" width="10.140625" style="77" bestFit="1" customWidth="1"/>
    <col min="14343" max="14343" width="11.5703125" style="77" bestFit="1" customWidth="1"/>
    <col min="14344" max="14344" width="14.28515625" style="77" customWidth="1"/>
    <col min="14345" max="14345" width="12.85546875" style="77" customWidth="1"/>
    <col min="14346" max="14346" width="13.85546875" style="77" customWidth="1"/>
    <col min="14347" max="14347" width="9.28515625" style="77" bestFit="1" customWidth="1"/>
    <col min="14348" max="14348" width="9.7109375" style="77" bestFit="1" customWidth="1"/>
    <col min="14349" max="14349" width="10.7109375" style="77" bestFit="1" customWidth="1"/>
    <col min="14350" max="14352" width="9.28515625" style="77" bestFit="1" customWidth="1"/>
    <col min="14353" max="14592" width="9.140625" style="77"/>
    <col min="14593" max="14593" width="36.28515625" style="77" customWidth="1"/>
    <col min="14594" max="14594" width="10.5703125" style="77" customWidth="1"/>
    <col min="14595" max="14595" width="10.85546875" style="77" customWidth="1"/>
    <col min="14596" max="14596" width="13" style="77" customWidth="1"/>
    <col min="14597" max="14598" width="10.140625" style="77" bestFit="1" customWidth="1"/>
    <col min="14599" max="14599" width="11.5703125" style="77" bestFit="1" customWidth="1"/>
    <col min="14600" max="14600" width="14.28515625" style="77" customWidth="1"/>
    <col min="14601" max="14601" width="12.85546875" style="77" customWidth="1"/>
    <col min="14602" max="14602" width="13.85546875" style="77" customWidth="1"/>
    <col min="14603" max="14603" width="9.28515625" style="77" bestFit="1" customWidth="1"/>
    <col min="14604" max="14604" width="9.7109375" style="77" bestFit="1" customWidth="1"/>
    <col min="14605" max="14605" width="10.7109375" style="77" bestFit="1" customWidth="1"/>
    <col min="14606" max="14608" width="9.28515625" style="77" bestFit="1" customWidth="1"/>
    <col min="14609" max="14848" width="9.140625" style="77"/>
    <col min="14849" max="14849" width="36.28515625" style="77" customWidth="1"/>
    <col min="14850" max="14850" width="10.5703125" style="77" customWidth="1"/>
    <col min="14851" max="14851" width="10.85546875" style="77" customWidth="1"/>
    <col min="14852" max="14852" width="13" style="77" customWidth="1"/>
    <col min="14853" max="14854" width="10.140625" style="77" bestFit="1" customWidth="1"/>
    <col min="14855" max="14855" width="11.5703125" style="77" bestFit="1" customWidth="1"/>
    <col min="14856" max="14856" width="14.28515625" style="77" customWidth="1"/>
    <col min="14857" max="14857" width="12.85546875" style="77" customWidth="1"/>
    <col min="14858" max="14858" width="13.85546875" style="77" customWidth="1"/>
    <col min="14859" max="14859" width="9.28515625" style="77" bestFit="1" customWidth="1"/>
    <col min="14860" max="14860" width="9.7109375" style="77" bestFit="1" customWidth="1"/>
    <col min="14861" max="14861" width="10.7109375" style="77" bestFit="1" customWidth="1"/>
    <col min="14862" max="14864" width="9.28515625" style="77" bestFit="1" customWidth="1"/>
    <col min="14865" max="15104" width="9.140625" style="77"/>
    <col min="15105" max="15105" width="36.28515625" style="77" customWidth="1"/>
    <col min="15106" max="15106" width="10.5703125" style="77" customWidth="1"/>
    <col min="15107" max="15107" width="10.85546875" style="77" customWidth="1"/>
    <col min="15108" max="15108" width="13" style="77" customWidth="1"/>
    <col min="15109" max="15110" width="10.140625" style="77" bestFit="1" customWidth="1"/>
    <col min="15111" max="15111" width="11.5703125" style="77" bestFit="1" customWidth="1"/>
    <col min="15112" max="15112" width="14.28515625" style="77" customWidth="1"/>
    <col min="15113" max="15113" width="12.85546875" style="77" customWidth="1"/>
    <col min="15114" max="15114" width="13.85546875" style="77" customWidth="1"/>
    <col min="15115" max="15115" width="9.28515625" style="77" bestFit="1" customWidth="1"/>
    <col min="15116" max="15116" width="9.7109375" style="77" bestFit="1" customWidth="1"/>
    <col min="15117" max="15117" width="10.7109375" style="77" bestFit="1" customWidth="1"/>
    <col min="15118" max="15120" width="9.28515625" style="77" bestFit="1" customWidth="1"/>
    <col min="15121" max="15360" width="9.140625" style="77"/>
    <col min="15361" max="15361" width="36.28515625" style="77" customWidth="1"/>
    <col min="15362" max="15362" width="10.5703125" style="77" customWidth="1"/>
    <col min="15363" max="15363" width="10.85546875" style="77" customWidth="1"/>
    <col min="15364" max="15364" width="13" style="77" customWidth="1"/>
    <col min="15365" max="15366" width="10.140625" style="77" bestFit="1" customWidth="1"/>
    <col min="15367" max="15367" width="11.5703125" style="77" bestFit="1" customWidth="1"/>
    <col min="15368" max="15368" width="14.28515625" style="77" customWidth="1"/>
    <col min="15369" max="15369" width="12.85546875" style="77" customWidth="1"/>
    <col min="15370" max="15370" width="13.85546875" style="77" customWidth="1"/>
    <col min="15371" max="15371" width="9.28515625" style="77" bestFit="1" customWidth="1"/>
    <col min="15372" max="15372" width="9.7109375" style="77" bestFit="1" customWidth="1"/>
    <col min="15373" max="15373" width="10.7109375" style="77" bestFit="1" customWidth="1"/>
    <col min="15374" max="15376" width="9.28515625" style="77" bestFit="1" customWidth="1"/>
    <col min="15377" max="15616" width="9.140625" style="77"/>
    <col min="15617" max="15617" width="36.28515625" style="77" customWidth="1"/>
    <col min="15618" max="15618" width="10.5703125" style="77" customWidth="1"/>
    <col min="15619" max="15619" width="10.85546875" style="77" customWidth="1"/>
    <col min="15620" max="15620" width="13" style="77" customWidth="1"/>
    <col min="15621" max="15622" width="10.140625" style="77" bestFit="1" customWidth="1"/>
    <col min="15623" max="15623" width="11.5703125" style="77" bestFit="1" customWidth="1"/>
    <col min="15624" max="15624" width="14.28515625" style="77" customWidth="1"/>
    <col min="15625" max="15625" width="12.85546875" style="77" customWidth="1"/>
    <col min="15626" max="15626" width="13.85546875" style="77" customWidth="1"/>
    <col min="15627" max="15627" width="9.28515625" style="77" bestFit="1" customWidth="1"/>
    <col min="15628" max="15628" width="9.7109375" style="77" bestFit="1" customWidth="1"/>
    <col min="15629" max="15629" width="10.7109375" style="77" bestFit="1" customWidth="1"/>
    <col min="15630" max="15632" width="9.28515625" style="77" bestFit="1" customWidth="1"/>
    <col min="15633" max="15872" width="9.140625" style="77"/>
    <col min="15873" max="15873" width="36.28515625" style="77" customWidth="1"/>
    <col min="15874" max="15874" width="10.5703125" style="77" customWidth="1"/>
    <col min="15875" max="15875" width="10.85546875" style="77" customWidth="1"/>
    <col min="15876" max="15876" width="13" style="77" customWidth="1"/>
    <col min="15877" max="15878" width="10.140625" style="77" bestFit="1" customWidth="1"/>
    <col min="15879" max="15879" width="11.5703125" style="77" bestFit="1" customWidth="1"/>
    <col min="15880" max="15880" width="14.28515625" style="77" customWidth="1"/>
    <col min="15881" max="15881" width="12.85546875" style="77" customWidth="1"/>
    <col min="15882" max="15882" width="13.85546875" style="77" customWidth="1"/>
    <col min="15883" max="15883" width="9.28515625" style="77" bestFit="1" customWidth="1"/>
    <col min="15884" max="15884" width="9.7109375" style="77" bestFit="1" customWidth="1"/>
    <col min="15885" max="15885" width="10.7109375" style="77" bestFit="1" customWidth="1"/>
    <col min="15886" max="15888" width="9.28515625" style="77" bestFit="1" customWidth="1"/>
    <col min="15889" max="16128" width="9.140625" style="77"/>
    <col min="16129" max="16129" width="36.28515625" style="77" customWidth="1"/>
    <col min="16130" max="16130" width="10.5703125" style="77" customWidth="1"/>
    <col min="16131" max="16131" width="10.85546875" style="77" customWidth="1"/>
    <col min="16132" max="16132" width="13" style="77" customWidth="1"/>
    <col min="16133" max="16134" width="10.140625" style="77" bestFit="1" customWidth="1"/>
    <col min="16135" max="16135" width="11.5703125" style="77" bestFit="1" customWidth="1"/>
    <col min="16136" max="16136" width="14.28515625" style="77" customWidth="1"/>
    <col min="16137" max="16137" width="12.85546875" style="77" customWidth="1"/>
    <col min="16138" max="16138" width="13.85546875" style="77" customWidth="1"/>
    <col min="16139" max="16139" width="9.28515625" style="77" bestFit="1" customWidth="1"/>
    <col min="16140" max="16140" width="9.7109375" style="77" bestFit="1" customWidth="1"/>
    <col min="16141" max="16141" width="10.7109375" style="77" bestFit="1" customWidth="1"/>
    <col min="16142" max="16144" width="9.28515625" style="77" bestFit="1" customWidth="1"/>
    <col min="16145" max="16384" width="9.140625" style="77"/>
  </cols>
  <sheetData>
    <row r="2" spans="1:12" ht="19.5" x14ac:dyDescent="0.3">
      <c r="A2" s="187" t="s">
        <v>357</v>
      </c>
      <c r="B2" s="187"/>
      <c r="C2" s="187"/>
      <c r="D2" s="187"/>
      <c r="E2" s="187"/>
      <c r="F2" s="187"/>
      <c r="G2" s="187"/>
      <c r="H2" s="187"/>
      <c r="I2" s="187"/>
      <c r="J2" s="187"/>
    </row>
    <row r="5" spans="1:12" ht="31.5" customHeight="1" x14ac:dyDescent="0.3">
      <c r="A5" s="120" t="s">
        <v>356</v>
      </c>
      <c r="B5" s="188" t="s">
        <v>355</v>
      </c>
      <c r="C5" s="188"/>
      <c r="D5" s="188"/>
      <c r="E5" s="188"/>
      <c r="F5" s="188"/>
      <c r="G5" s="188"/>
    </row>
    <row r="6" spans="1:12" ht="42" customHeight="1" x14ac:dyDescent="0.3">
      <c r="A6" s="120" t="s">
        <v>359</v>
      </c>
      <c r="B6" s="188" t="s">
        <v>361</v>
      </c>
      <c r="C6" s="188"/>
      <c r="D6" s="188"/>
      <c r="E6" s="188"/>
      <c r="F6" s="188"/>
      <c r="G6" s="188"/>
    </row>
    <row r="7" spans="1:12" ht="28.5" x14ac:dyDescent="0.3">
      <c r="A7" s="120" t="s">
        <v>354</v>
      </c>
      <c r="B7" s="188" t="s">
        <v>353</v>
      </c>
      <c r="C7" s="188"/>
      <c r="D7" s="188"/>
      <c r="E7" s="188"/>
      <c r="F7" s="188"/>
      <c r="G7" s="188"/>
    </row>
    <row r="9" spans="1:12" ht="17.25" thickBot="1" x14ac:dyDescent="0.35">
      <c r="A9" s="96" t="s">
        <v>352</v>
      </c>
    </row>
    <row r="10" spans="1:12" ht="45.75" customHeight="1" thickBot="1" x14ac:dyDescent="0.35">
      <c r="A10" s="189" t="s">
        <v>351</v>
      </c>
      <c r="B10" s="189" t="s">
        <v>350</v>
      </c>
      <c r="C10" s="189" t="s">
        <v>349</v>
      </c>
      <c r="D10" s="189" t="s">
        <v>348</v>
      </c>
      <c r="E10" s="191" t="s">
        <v>347</v>
      </c>
      <c r="F10" s="192"/>
      <c r="G10" s="192"/>
      <c r="H10" s="192"/>
      <c r="I10" s="193"/>
      <c r="J10" s="189" t="s">
        <v>346</v>
      </c>
    </row>
    <row r="11" spans="1:12" ht="43.5" customHeight="1" thickBot="1" x14ac:dyDescent="0.35">
      <c r="A11" s="190"/>
      <c r="B11" s="190"/>
      <c r="C11" s="190"/>
      <c r="D11" s="190"/>
      <c r="E11" s="119" t="s">
        <v>345</v>
      </c>
      <c r="F11" s="119" t="s">
        <v>344</v>
      </c>
      <c r="G11" s="119" t="s">
        <v>326</v>
      </c>
      <c r="H11" s="119" t="s">
        <v>325</v>
      </c>
      <c r="I11" s="119" t="s">
        <v>324</v>
      </c>
      <c r="J11" s="190"/>
    </row>
    <row r="12" spans="1:12" x14ac:dyDescent="0.3">
      <c r="A12" s="118" t="s">
        <v>343</v>
      </c>
      <c r="B12" s="117"/>
      <c r="C12" s="117"/>
      <c r="D12" s="117"/>
      <c r="E12" s="117"/>
      <c r="F12" s="117"/>
      <c r="G12" s="117"/>
      <c r="H12" s="117"/>
      <c r="I12" s="117"/>
      <c r="J12" s="116"/>
    </row>
    <row r="13" spans="1:12" ht="42" customHeight="1" x14ac:dyDescent="0.3">
      <c r="A13" s="109" t="s">
        <v>362</v>
      </c>
      <c r="B13" s="109" t="s">
        <v>338</v>
      </c>
      <c r="C13" s="109" t="s">
        <v>337</v>
      </c>
      <c r="D13" s="109" t="s">
        <v>334</v>
      </c>
      <c r="E13" s="115"/>
      <c r="F13" s="121">
        <v>116443.08943089432</v>
      </c>
      <c r="G13" s="121">
        <v>137016.76528599608</v>
      </c>
      <c r="H13" s="121">
        <v>137016.76528599608</v>
      </c>
      <c r="I13" s="121">
        <v>137016.76528599608</v>
      </c>
      <c r="J13" s="108" t="s">
        <v>358</v>
      </c>
      <c r="L13" s="94"/>
    </row>
    <row r="14" spans="1:12" ht="42" customHeight="1" x14ac:dyDescent="0.3">
      <c r="A14" s="109" t="s">
        <v>365</v>
      </c>
      <c r="B14" s="109" t="s">
        <v>338</v>
      </c>
      <c r="C14" s="109" t="s">
        <v>339</v>
      </c>
      <c r="D14" s="109" t="s">
        <v>334</v>
      </c>
      <c r="E14" s="115"/>
      <c r="F14" s="115"/>
      <c r="G14" s="115">
        <v>4048.8994082840245</v>
      </c>
      <c r="H14" s="115">
        <v>4048.8994082840245</v>
      </c>
      <c r="I14" s="115">
        <v>4048.8994082840245</v>
      </c>
      <c r="J14" s="108" t="s">
        <v>358</v>
      </c>
      <c r="L14" s="94"/>
    </row>
    <row r="15" spans="1:12" ht="43.5" customHeight="1" x14ac:dyDescent="0.3">
      <c r="A15" s="109" t="s">
        <v>366</v>
      </c>
      <c r="B15" s="109" t="s">
        <v>364</v>
      </c>
      <c r="C15" s="109" t="s">
        <v>339</v>
      </c>
      <c r="D15" s="109" t="s">
        <v>334</v>
      </c>
      <c r="E15" s="115"/>
      <c r="F15" s="115"/>
      <c r="G15" s="115">
        <v>822.1</v>
      </c>
      <c r="H15" s="115">
        <v>822.1</v>
      </c>
      <c r="I15" s="115">
        <v>822.1</v>
      </c>
      <c r="J15" s="108" t="s">
        <v>296</v>
      </c>
    </row>
    <row r="16" spans="1:12" ht="51" customHeight="1" x14ac:dyDescent="0.3">
      <c r="A16" s="109" t="s">
        <v>363</v>
      </c>
      <c r="B16" s="109" t="s">
        <v>342</v>
      </c>
      <c r="C16" s="109" t="s">
        <v>335</v>
      </c>
      <c r="D16" s="109" t="s">
        <v>334</v>
      </c>
      <c r="E16" s="115"/>
      <c r="F16" s="115">
        <v>16.399999999999999</v>
      </c>
      <c r="G16" s="115">
        <v>16.899999999999999</v>
      </c>
      <c r="H16" s="115">
        <v>16.899999999999999</v>
      </c>
      <c r="I16" s="115">
        <v>16.899999999999999</v>
      </c>
      <c r="J16" s="108" t="s">
        <v>296</v>
      </c>
    </row>
    <row r="17" spans="1:16" s="114" customFormat="1" ht="41.25" customHeight="1" x14ac:dyDescent="0.25">
      <c r="A17" s="109" t="s">
        <v>341</v>
      </c>
      <c r="B17" s="109" t="s">
        <v>338</v>
      </c>
      <c r="C17" s="109" t="s">
        <v>337</v>
      </c>
      <c r="D17" s="109" t="s">
        <v>334</v>
      </c>
      <c r="E17" s="113"/>
      <c r="F17" s="113">
        <v>13.698630136986301</v>
      </c>
      <c r="G17" s="109">
        <v>68.5</v>
      </c>
      <c r="H17" s="109">
        <v>68.5</v>
      </c>
      <c r="I17" s="109">
        <v>68.5</v>
      </c>
      <c r="J17" s="108" t="s">
        <v>296</v>
      </c>
    </row>
    <row r="18" spans="1:16" ht="36" customHeight="1" x14ac:dyDescent="0.3">
      <c r="A18" s="109" t="s">
        <v>340</v>
      </c>
      <c r="B18" s="109" t="s">
        <v>338</v>
      </c>
      <c r="C18" s="109" t="s">
        <v>339</v>
      </c>
      <c r="D18" s="109" t="s">
        <v>334</v>
      </c>
      <c r="E18" s="113"/>
      <c r="F18" s="113">
        <v>18.2</v>
      </c>
      <c r="G18" s="109">
        <v>119.9</v>
      </c>
      <c r="H18" s="109">
        <v>119.9</v>
      </c>
      <c r="I18" s="109">
        <v>119.9</v>
      </c>
      <c r="J18" s="108" t="s">
        <v>296</v>
      </c>
    </row>
    <row r="19" spans="1:16" x14ac:dyDescent="0.3">
      <c r="A19" s="112" t="s">
        <v>336</v>
      </c>
      <c r="B19" s="111"/>
      <c r="C19" s="111"/>
      <c r="D19" s="111"/>
      <c r="E19" s="111"/>
      <c r="F19" s="111"/>
      <c r="G19" s="111"/>
      <c r="H19" s="111"/>
      <c r="I19" s="111"/>
      <c r="J19" s="110"/>
    </row>
    <row r="22" spans="1:16" ht="15.6" customHeight="1" x14ac:dyDescent="0.3">
      <c r="A22" s="96" t="s">
        <v>333</v>
      </c>
    </row>
    <row r="23" spans="1:16" ht="17.25" thickBot="1" x14ac:dyDescent="0.35"/>
    <row r="24" spans="1:16" ht="25.5" customHeight="1" x14ac:dyDescent="0.3">
      <c r="A24" s="181" t="s">
        <v>332</v>
      </c>
      <c r="B24" s="169" t="s">
        <v>331</v>
      </c>
      <c r="C24" s="170"/>
      <c r="D24" s="170"/>
      <c r="E24" s="170"/>
      <c r="F24" s="171"/>
      <c r="G24" s="169" t="s">
        <v>330</v>
      </c>
      <c r="H24" s="170"/>
      <c r="I24" s="170"/>
      <c r="J24" s="170"/>
      <c r="K24" s="171"/>
      <c r="L24" s="159" t="s">
        <v>329</v>
      </c>
      <c r="M24" s="160"/>
      <c r="N24" s="160"/>
      <c r="O24" s="160"/>
      <c r="P24" s="161"/>
    </row>
    <row r="25" spans="1:16" ht="17.25" thickBot="1" x14ac:dyDescent="0.35">
      <c r="A25" s="182"/>
      <c r="B25" s="184"/>
      <c r="C25" s="185"/>
      <c r="D25" s="185"/>
      <c r="E25" s="185"/>
      <c r="F25" s="186"/>
      <c r="G25" s="172"/>
      <c r="H25" s="173"/>
      <c r="I25" s="173"/>
      <c r="J25" s="173"/>
      <c r="K25" s="174"/>
      <c r="L25" s="162"/>
      <c r="M25" s="163"/>
      <c r="N25" s="163"/>
      <c r="O25" s="163"/>
      <c r="P25" s="164"/>
    </row>
    <row r="26" spans="1:16" ht="26.25" thickBot="1" x14ac:dyDescent="0.35">
      <c r="A26" s="183"/>
      <c r="B26" s="107" t="s">
        <v>328</v>
      </c>
      <c r="C26" s="107" t="s">
        <v>327</v>
      </c>
      <c r="D26" s="107" t="s">
        <v>326</v>
      </c>
      <c r="E26" s="107" t="s">
        <v>325</v>
      </c>
      <c r="F26" s="107" t="s">
        <v>324</v>
      </c>
      <c r="G26" s="107" t="s">
        <v>328</v>
      </c>
      <c r="H26" s="107" t="s">
        <v>327</v>
      </c>
      <c r="I26" s="107" t="s">
        <v>326</v>
      </c>
      <c r="J26" s="107" t="s">
        <v>325</v>
      </c>
      <c r="K26" s="107" t="s">
        <v>324</v>
      </c>
      <c r="L26" s="107" t="s">
        <v>328</v>
      </c>
      <c r="M26" s="107" t="s">
        <v>327</v>
      </c>
      <c r="N26" s="107" t="s">
        <v>326</v>
      </c>
      <c r="O26" s="107" t="s">
        <v>325</v>
      </c>
      <c r="P26" s="107" t="s">
        <v>324</v>
      </c>
    </row>
    <row r="27" spans="1:16" ht="26.25" x14ac:dyDescent="0.3">
      <c r="A27" s="106" t="s">
        <v>323</v>
      </c>
      <c r="B27" s="179" t="s">
        <v>315</v>
      </c>
      <c r="C27" s="175" t="s">
        <v>315</v>
      </c>
      <c r="D27" s="175" t="s">
        <v>315</v>
      </c>
      <c r="E27" s="175" t="s">
        <v>315</v>
      </c>
      <c r="F27" s="165" t="s">
        <v>315</v>
      </c>
      <c r="G27" s="179" t="s">
        <v>315</v>
      </c>
      <c r="H27" s="175" t="s">
        <v>315</v>
      </c>
      <c r="I27" s="175" t="s">
        <v>315</v>
      </c>
      <c r="J27" s="175" t="s">
        <v>315</v>
      </c>
      <c r="K27" s="165" t="s">
        <v>315</v>
      </c>
      <c r="L27" s="167" t="s">
        <v>298</v>
      </c>
      <c r="M27" s="167" t="s">
        <v>298</v>
      </c>
      <c r="N27" s="167" t="s">
        <v>298</v>
      </c>
      <c r="O27" s="167" t="s">
        <v>298</v>
      </c>
      <c r="P27" s="167" t="s">
        <v>298</v>
      </c>
    </row>
    <row r="28" spans="1:16" ht="17.25" thickBot="1" x14ac:dyDescent="0.35">
      <c r="A28" s="102" t="s">
        <v>322</v>
      </c>
      <c r="B28" s="180"/>
      <c r="C28" s="176"/>
      <c r="D28" s="176"/>
      <c r="E28" s="176"/>
      <c r="F28" s="166"/>
      <c r="G28" s="180"/>
      <c r="H28" s="176"/>
      <c r="I28" s="176"/>
      <c r="J28" s="176"/>
      <c r="K28" s="166"/>
      <c r="L28" s="168"/>
      <c r="M28" s="168"/>
      <c r="N28" s="168"/>
      <c r="O28" s="168"/>
      <c r="P28" s="168"/>
    </row>
    <row r="29" spans="1:16" ht="17.25" thickBot="1" x14ac:dyDescent="0.35">
      <c r="A29" s="105" t="s">
        <v>321</v>
      </c>
      <c r="B29" s="104"/>
      <c r="C29" s="104"/>
      <c r="D29" s="104"/>
      <c r="E29" s="104"/>
      <c r="F29" s="104"/>
      <c r="G29" s="103"/>
      <c r="H29" s="103">
        <v>22916</v>
      </c>
      <c r="I29" s="103">
        <f>Anotevan!P26-'հավելված1,անօթևան'!D29</f>
        <v>29790.799999999999</v>
      </c>
      <c r="J29" s="103">
        <f>Anotevan!X26-'հավելված1,անօթևան'!E29</f>
        <v>34374</v>
      </c>
      <c r="K29" s="103">
        <f>J29</f>
        <v>34374</v>
      </c>
      <c r="L29" s="97">
        <f t="shared" ref="L29:L35" si="0">B29+G29</f>
        <v>0</v>
      </c>
      <c r="M29" s="97">
        <f t="shared" ref="M29:M35" si="1">C29+H29</f>
        <v>22916</v>
      </c>
      <c r="N29" s="97">
        <f>D29+I29</f>
        <v>29790.799999999999</v>
      </c>
      <c r="O29" s="97">
        <f t="shared" ref="O29:O35" si="2">E29+J29</f>
        <v>34374</v>
      </c>
      <c r="P29" s="97">
        <f t="shared" ref="P29:P35" si="3">F29+K29</f>
        <v>34374</v>
      </c>
    </row>
    <row r="30" spans="1:16" ht="17.25" thickBot="1" x14ac:dyDescent="0.35">
      <c r="A30" s="105" t="s">
        <v>320</v>
      </c>
      <c r="B30" s="104"/>
      <c r="C30" s="104"/>
      <c r="D30" s="104">
        <v>2400</v>
      </c>
      <c r="E30" s="104">
        <v>2400</v>
      </c>
      <c r="F30" s="104">
        <v>2400</v>
      </c>
      <c r="G30" s="103"/>
      <c r="H30" s="103">
        <v>600</v>
      </c>
      <c r="I30" s="103">
        <v>600</v>
      </c>
      <c r="J30" s="103">
        <v>600</v>
      </c>
      <c r="K30" s="103">
        <v>600</v>
      </c>
      <c r="L30" s="97">
        <f t="shared" si="0"/>
        <v>0</v>
      </c>
      <c r="M30" s="97">
        <f t="shared" si="1"/>
        <v>600</v>
      </c>
      <c r="N30" s="97">
        <f t="shared" ref="N30:N35" si="4">D30+I30</f>
        <v>3000</v>
      </c>
      <c r="O30" s="97">
        <f t="shared" si="2"/>
        <v>3000</v>
      </c>
      <c r="P30" s="97">
        <f t="shared" si="3"/>
        <v>3000</v>
      </c>
    </row>
    <row r="31" spans="1:16" ht="26.25" thickBot="1" x14ac:dyDescent="0.35">
      <c r="A31" s="105" t="s">
        <v>368</v>
      </c>
      <c r="B31" s="104"/>
      <c r="C31" s="104"/>
      <c r="D31" s="104">
        <v>800</v>
      </c>
      <c r="E31" s="104">
        <v>800</v>
      </c>
      <c r="F31" s="104">
        <v>800</v>
      </c>
      <c r="G31" s="103"/>
      <c r="H31" s="103">
        <v>200</v>
      </c>
      <c r="I31" s="103">
        <v>200</v>
      </c>
      <c r="J31" s="103">
        <v>200</v>
      </c>
      <c r="K31" s="103">
        <v>200</v>
      </c>
      <c r="L31" s="97">
        <f t="shared" ref="L31" si="5">B31+G31</f>
        <v>0</v>
      </c>
      <c r="M31" s="97">
        <f t="shared" ref="M31" si="6">C31+H31</f>
        <v>200</v>
      </c>
      <c r="N31" s="97">
        <f t="shared" ref="N31" si="7">D31+I31</f>
        <v>1000</v>
      </c>
      <c r="O31" s="97">
        <f t="shared" ref="O31" si="8">E31+J31</f>
        <v>1000</v>
      </c>
      <c r="P31" s="97">
        <f t="shared" ref="P31" si="9">F31+K31</f>
        <v>1000</v>
      </c>
    </row>
    <row r="32" spans="1:16" ht="17.25" thickBot="1" x14ac:dyDescent="0.35">
      <c r="A32" s="105" t="s">
        <v>319</v>
      </c>
      <c r="B32" s="104"/>
      <c r="C32" s="104"/>
      <c r="D32" s="104">
        <v>8220.4</v>
      </c>
      <c r="E32" s="104">
        <v>8220.4</v>
      </c>
      <c r="F32" s="104">
        <v>8220.4</v>
      </c>
      <c r="G32" s="103"/>
      <c r="H32" s="103">
        <v>760</v>
      </c>
      <c r="I32" s="103">
        <v>760</v>
      </c>
      <c r="J32" s="103">
        <v>760</v>
      </c>
      <c r="K32" s="103">
        <v>760</v>
      </c>
      <c r="L32" s="97">
        <f t="shared" si="0"/>
        <v>0</v>
      </c>
      <c r="M32" s="97">
        <f t="shared" ref="M32" si="10">C32+H32</f>
        <v>760</v>
      </c>
      <c r="N32" s="97">
        <f t="shared" ref="N32" si="11">D32+I32</f>
        <v>8980.4</v>
      </c>
      <c r="O32" s="97">
        <f t="shared" ref="O32" si="12">E32+J32</f>
        <v>8980.4</v>
      </c>
      <c r="P32" s="97">
        <f t="shared" ref="P32" si="13">F32+K32</f>
        <v>8980.4</v>
      </c>
    </row>
    <row r="33" spans="1:16" ht="26.25" thickBot="1" x14ac:dyDescent="0.35">
      <c r="A33" s="105" t="s">
        <v>318</v>
      </c>
      <c r="B33" s="104"/>
      <c r="C33" s="104"/>
      <c r="D33" s="104">
        <v>1600</v>
      </c>
      <c r="E33" s="104">
        <v>1600</v>
      </c>
      <c r="F33" s="104">
        <v>1600</v>
      </c>
      <c r="G33" s="103"/>
      <c r="H33" s="103">
        <v>400</v>
      </c>
      <c r="I33" s="104">
        <v>400</v>
      </c>
      <c r="J33" s="104">
        <v>400</v>
      </c>
      <c r="K33" s="104">
        <v>400</v>
      </c>
      <c r="L33" s="97">
        <f t="shared" ref="L33" si="14">B33+G33</f>
        <v>0</v>
      </c>
      <c r="M33" s="97">
        <f t="shared" ref="M33" si="15">C33+H33</f>
        <v>400</v>
      </c>
      <c r="N33" s="97">
        <f t="shared" ref="N33" si="16">D33+I33</f>
        <v>2000</v>
      </c>
      <c r="O33" s="97">
        <f t="shared" ref="O33" si="17">E33+J33</f>
        <v>2000</v>
      </c>
      <c r="P33" s="97">
        <f t="shared" ref="P33" si="18">F33+K33</f>
        <v>2000</v>
      </c>
    </row>
    <row r="34" spans="1:16" ht="17.25" thickBot="1" x14ac:dyDescent="0.35">
      <c r="A34" s="105" t="s">
        <v>369</v>
      </c>
      <c r="B34" s="104"/>
      <c r="C34" s="104"/>
      <c r="D34" s="104">
        <v>2967.16</v>
      </c>
      <c r="E34" s="104">
        <v>2967.16</v>
      </c>
      <c r="F34" s="104">
        <v>2967.16</v>
      </c>
      <c r="G34" s="103"/>
      <c r="H34" s="103">
        <v>532.84</v>
      </c>
      <c r="I34" s="104">
        <v>532.84</v>
      </c>
      <c r="J34" s="104">
        <v>532.84</v>
      </c>
      <c r="K34" s="104">
        <v>532.84</v>
      </c>
      <c r="L34" s="97"/>
      <c r="M34" s="97">
        <f t="shared" ref="M34" si="19">C34+H34</f>
        <v>532.84</v>
      </c>
      <c r="N34" s="97">
        <f t="shared" ref="N34" si="20">D34+I34</f>
        <v>3500</v>
      </c>
      <c r="O34" s="97">
        <f t="shared" ref="O34" si="21">E34+J34</f>
        <v>3500</v>
      </c>
      <c r="P34" s="97">
        <f t="shared" ref="P34" si="22">F34+K34</f>
        <v>3500</v>
      </c>
    </row>
    <row r="35" spans="1:16" ht="17.25" thickBot="1" x14ac:dyDescent="0.35">
      <c r="A35" s="105" t="s">
        <v>367</v>
      </c>
      <c r="B35" s="104"/>
      <c r="C35" s="104"/>
      <c r="D35" s="104">
        <v>900</v>
      </c>
      <c r="E35" s="104">
        <v>900</v>
      </c>
      <c r="F35" s="104">
        <v>900</v>
      </c>
      <c r="G35" s="103"/>
      <c r="H35" s="103">
        <v>100</v>
      </c>
      <c r="I35" s="104">
        <v>100</v>
      </c>
      <c r="J35" s="104">
        <v>100</v>
      </c>
      <c r="K35" s="104">
        <v>100</v>
      </c>
      <c r="L35" s="97">
        <f t="shared" si="0"/>
        <v>0</v>
      </c>
      <c r="M35" s="97">
        <f t="shared" si="1"/>
        <v>100</v>
      </c>
      <c r="N35" s="97">
        <f t="shared" si="4"/>
        <v>1000</v>
      </c>
      <c r="O35" s="97">
        <f t="shared" si="2"/>
        <v>1000</v>
      </c>
      <c r="P35" s="97">
        <f t="shared" si="3"/>
        <v>1000</v>
      </c>
    </row>
    <row r="36" spans="1:16" ht="27" thickBot="1" x14ac:dyDescent="0.35">
      <c r="A36" s="102" t="s">
        <v>317</v>
      </c>
      <c r="B36" s="101" t="s">
        <v>315</v>
      </c>
      <c r="C36" s="101" t="s">
        <v>315</v>
      </c>
      <c r="D36" s="101" t="s">
        <v>315</v>
      </c>
      <c r="E36" s="101" t="s">
        <v>315</v>
      </c>
      <c r="F36" s="100" t="s">
        <v>315</v>
      </c>
      <c r="G36" s="99" t="s">
        <v>315</v>
      </c>
      <c r="H36" s="99" t="s">
        <v>315</v>
      </c>
      <c r="I36" s="99" t="s">
        <v>315</v>
      </c>
      <c r="J36" s="99" t="s">
        <v>315</v>
      </c>
      <c r="K36" s="98" t="s">
        <v>315</v>
      </c>
      <c r="L36" s="97"/>
      <c r="M36" s="97">
        <v>21491.200000000004</v>
      </c>
      <c r="N36" s="97">
        <v>21491.200000000004</v>
      </c>
      <c r="O36" s="97">
        <v>21491.200000000004</v>
      </c>
      <c r="P36" s="97">
        <v>21491.200000000004</v>
      </c>
    </row>
    <row r="37" spans="1:16" ht="17.25" thickBot="1" x14ac:dyDescent="0.35">
      <c r="A37" s="102" t="s">
        <v>316</v>
      </c>
      <c r="B37" s="101" t="s">
        <v>315</v>
      </c>
      <c r="C37" s="101" t="s">
        <v>315</v>
      </c>
      <c r="D37" s="101" t="s">
        <v>315</v>
      </c>
      <c r="E37" s="101" t="s">
        <v>315</v>
      </c>
      <c r="F37" s="100" t="s">
        <v>315</v>
      </c>
      <c r="G37" s="99" t="s">
        <v>315</v>
      </c>
      <c r="H37" s="99" t="s">
        <v>315</v>
      </c>
      <c r="I37" s="99" t="s">
        <v>315</v>
      </c>
      <c r="J37" s="99" t="s">
        <v>315</v>
      </c>
      <c r="K37" s="98" t="s">
        <v>315</v>
      </c>
      <c r="L37" s="97">
        <f>SUM(L29:L36)</f>
        <v>0</v>
      </c>
      <c r="M37" s="97">
        <f>SUM(M29:M36)</f>
        <v>47000.040000000008</v>
      </c>
      <c r="N37" s="97">
        <f>SUM(N29:N36)</f>
        <v>70762.400000000009</v>
      </c>
      <c r="O37" s="97">
        <f>SUM(O29:O36)</f>
        <v>75345.600000000006</v>
      </c>
      <c r="P37" s="97">
        <f>SUM(P29:P36)</f>
        <v>75345.600000000006</v>
      </c>
    </row>
    <row r="39" spans="1:16" x14ac:dyDescent="0.3">
      <c r="A39" s="96" t="s">
        <v>314</v>
      </c>
      <c r="M39" s="92"/>
      <c r="N39" s="95"/>
      <c r="O39" s="95"/>
    </row>
    <row r="40" spans="1:16" x14ac:dyDescent="0.3">
      <c r="M40" s="122"/>
      <c r="N40" s="122"/>
      <c r="O40" s="122"/>
      <c r="P40" s="122"/>
    </row>
    <row r="41" spans="1:16" ht="17.25" thickBot="1" x14ac:dyDescent="0.35">
      <c r="A41" s="87" t="s">
        <v>313</v>
      </c>
      <c r="L41" s="94"/>
      <c r="M41" s="94"/>
      <c r="N41" s="94"/>
      <c r="O41" s="94"/>
      <c r="P41" s="94"/>
    </row>
    <row r="42" spans="1:16" ht="18" thickTop="1" thickBot="1" x14ac:dyDescent="0.35">
      <c r="A42" s="93"/>
      <c r="B42" s="177" t="s">
        <v>312</v>
      </c>
      <c r="C42" s="178"/>
      <c r="D42" s="178"/>
      <c r="E42" s="178"/>
      <c r="F42" s="178"/>
      <c r="G42" s="178"/>
      <c r="H42" s="178"/>
      <c r="I42" s="178"/>
      <c r="J42" s="178"/>
      <c r="M42" s="92"/>
      <c r="N42" s="92"/>
      <c r="O42" s="92"/>
    </row>
    <row r="43" spans="1:16" ht="18" thickTop="1" thickBot="1" x14ac:dyDescent="0.35">
      <c r="A43" s="91"/>
      <c r="B43" s="90"/>
      <c r="C43" s="90"/>
    </row>
    <row r="44" spans="1:16" ht="18" thickTop="1" thickBot="1" x14ac:dyDescent="0.35">
      <c r="A44" s="89"/>
      <c r="B44" s="177" t="s">
        <v>311</v>
      </c>
      <c r="C44" s="178"/>
      <c r="D44" s="178"/>
      <c r="E44" s="178"/>
      <c r="F44" s="178"/>
      <c r="G44" s="178"/>
      <c r="H44" s="178"/>
      <c r="I44" s="178"/>
      <c r="J44" s="178"/>
    </row>
    <row r="45" spans="1:16" ht="18" thickTop="1" thickBot="1" x14ac:dyDescent="0.35">
      <c r="A45" s="91"/>
      <c r="B45" s="90"/>
      <c r="C45" s="90"/>
    </row>
    <row r="46" spans="1:16" ht="18" thickTop="1" thickBot="1" x14ac:dyDescent="0.35">
      <c r="A46" s="89"/>
      <c r="B46" s="177" t="s">
        <v>310</v>
      </c>
      <c r="C46" s="178"/>
      <c r="D46" s="178"/>
      <c r="E46" s="178"/>
      <c r="F46" s="178"/>
      <c r="G46" s="178"/>
      <c r="H46" s="178"/>
      <c r="I46" s="178"/>
      <c r="J46" s="178"/>
    </row>
    <row r="47" spans="1:16" ht="18" thickTop="1" thickBot="1" x14ac:dyDescent="0.35">
      <c r="A47" s="91"/>
      <c r="B47" s="90"/>
      <c r="C47" s="90"/>
    </row>
    <row r="48" spans="1:16" ht="18" thickTop="1" thickBot="1" x14ac:dyDescent="0.35">
      <c r="A48" s="89"/>
      <c r="B48" s="177" t="s">
        <v>309</v>
      </c>
      <c r="C48" s="178"/>
      <c r="D48" s="178"/>
      <c r="E48" s="178"/>
      <c r="F48" s="178"/>
      <c r="G48" s="178"/>
      <c r="H48" s="178"/>
      <c r="I48" s="178"/>
      <c r="J48" s="178"/>
    </row>
    <row r="49" spans="1:10" ht="17.25" thickTop="1" x14ac:dyDescent="0.3">
      <c r="A49" s="87"/>
    </row>
    <row r="50" spans="1:10" x14ac:dyDescent="0.3">
      <c r="A50" s="87" t="s">
        <v>308</v>
      </c>
    </row>
    <row r="51" spans="1:10" x14ac:dyDescent="0.3">
      <c r="A51" s="156"/>
      <c r="B51" s="157"/>
      <c r="C51" s="157"/>
      <c r="D51" s="157"/>
      <c r="E51" s="157"/>
      <c r="F51" s="157"/>
      <c r="G51" s="157"/>
      <c r="H51" s="157"/>
      <c r="I51" s="157"/>
      <c r="J51" s="158"/>
    </row>
    <row r="52" spans="1:10" x14ac:dyDescent="0.3">
      <c r="A52" s="88"/>
    </row>
    <row r="53" spans="1:10" x14ac:dyDescent="0.3">
      <c r="A53" s="87"/>
    </row>
    <row r="54" spans="1:10" ht="37.5" customHeight="1" x14ac:dyDescent="0.3">
      <c r="A54" s="87" t="s">
        <v>307</v>
      </c>
    </row>
    <row r="55" spans="1:10" ht="17.25" thickBot="1" x14ac:dyDescent="0.35"/>
    <row r="56" spans="1:10" ht="17.25" thickBot="1" x14ac:dyDescent="0.35">
      <c r="A56" s="151" t="s">
        <v>306</v>
      </c>
      <c r="B56" s="153" t="s">
        <v>305</v>
      </c>
      <c r="C56" s="154"/>
      <c r="D56" s="155"/>
      <c r="E56" s="153" t="s">
        <v>304</v>
      </c>
      <c r="F56" s="154"/>
      <c r="G56" s="155"/>
      <c r="H56" s="153" t="s">
        <v>303</v>
      </c>
      <c r="I56" s="154"/>
      <c r="J56" s="155"/>
    </row>
    <row r="57" spans="1:10" ht="17.25" thickBot="1" x14ac:dyDescent="0.35">
      <c r="A57" s="152"/>
      <c r="B57" s="86" t="s">
        <v>302</v>
      </c>
      <c r="C57" s="86" t="s">
        <v>301</v>
      </c>
      <c r="D57" s="85" t="s">
        <v>300</v>
      </c>
      <c r="E57" s="86" t="s">
        <v>302</v>
      </c>
      <c r="F57" s="86" t="s">
        <v>301</v>
      </c>
      <c r="G57" s="85" t="s">
        <v>300</v>
      </c>
      <c r="H57" s="86" t="s">
        <v>302</v>
      </c>
      <c r="I57" s="86" t="s">
        <v>301</v>
      </c>
      <c r="J57" s="85" t="s">
        <v>300</v>
      </c>
    </row>
    <row r="58" spans="1:10" ht="41.25" thickBot="1" x14ac:dyDescent="0.35">
      <c r="A58" s="84" t="s">
        <v>299</v>
      </c>
      <c r="B58" s="83"/>
      <c r="C58" s="83"/>
      <c r="D58" s="82"/>
      <c r="E58" s="83"/>
      <c r="F58" s="83"/>
      <c r="G58" s="82"/>
      <c r="H58" s="83"/>
      <c r="I58" s="83"/>
      <c r="J58" s="82"/>
    </row>
    <row r="59" spans="1:10" ht="41.25" thickBot="1" x14ac:dyDescent="0.35">
      <c r="A59" s="84" t="s">
        <v>299</v>
      </c>
      <c r="B59" s="83"/>
      <c r="C59" s="83"/>
      <c r="D59" s="82"/>
      <c r="E59" s="83"/>
      <c r="F59" s="83"/>
      <c r="G59" s="82"/>
      <c r="H59" s="83"/>
      <c r="I59" s="83"/>
      <c r="J59" s="82"/>
    </row>
    <row r="60" spans="1:10" ht="18" thickBot="1" x14ac:dyDescent="0.35">
      <c r="A60" s="81" t="s">
        <v>298</v>
      </c>
      <c r="B60" s="79"/>
      <c r="C60" s="79"/>
      <c r="D60" s="78"/>
      <c r="E60" s="79"/>
      <c r="F60" s="79"/>
      <c r="G60" s="78"/>
      <c r="H60" s="79"/>
      <c r="I60" s="79"/>
      <c r="J60" s="78"/>
    </row>
    <row r="61" spans="1:10" ht="18" thickBot="1" x14ac:dyDescent="0.35">
      <c r="A61" s="80" t="s">
        <v>297</v>
      </c>
      <c r="B61" s="79"/>
      <c r="C61" s="79"/>
      <c r="D61" s="78"/>
      <c r="E61" s="79"/>
      <c r="F61" s="79"/>
      <c r="G61" s="78"/>
      <c r="H61" s="79"/>
      <c r="I61" s="79"/>
      <c r="J61" s="78"/>
    </row>
  </sheetData>
  <mergeCells count="38">
    <mergeCell ref="A2:J2"/>
    <mergeCell ref="B5:G5"/>
    <mergeCell ref="B6:G6"/>
    <mergeCell ref="B7:G7"/>
    <mergeCell ref="A10:A11"/>
    <mergeCell ref="B10:B11"/>
    <mergeCell ref="C10:C11"/>
    <mergeCell ref="D10:D11"/>
    <mergeCell ref="E10:I10"/>
    <mergeCell ref="J10:J11"/>
    <mergeCell ref="A24:A26"/>
    <mergeCell ref="B27:B28"/>
    <mergeCell ref="C27:C28"/>
    <mergeCell ref="D27:D28"/>
    <mergeCell ref="E27:E28"/>
    <mergeCell ref="B24:F25"/>
    <mergeCell ref="B48:J48"/>
    <mergeCell ref="B42:J42"/>
    <mergeCell ref="B44:J44"/>
    <mergeCell ref="B46:J46"/>
    <mergeCell ref="F27:F28"/>
    <mergeCell ref="G27:G28"/>
    <mergeCell ref="L24:P25"/>
    <mergeCell ref="K27:K28"/>
    <mergeCell ref="L27:L28"/>
    <mergeCell ref="M27:M28"/>
    <mergeCell ref="N27:N28"/>
    <mergeCell ref="O27:O28"/>
    <mergeCell ref="P27:P28"/>
    <mergeCell ref="G24:K25"/>
    <mergeCell ref="H27:H28"/>
    <mergeCell ref="I27:I28"/>
    <mergeCell ref="J27:J28"/>
    <mergeCell ref="A56:A57"/>
    <mergeCell ref="B56:D56"/>
    <mergeCell ref="E56:G56"/>
    <mergeCell ref="H56:J56"/>
    <mergeCell ref="A51:J5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Anotevan</vt:lpstr>
      <vt:lpstr>հավելված1,անօթևան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2022-06-09T07:12:53Z</dcterms:modified>
</cp:coreProperties>
</file>