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0830" tabRatio="807" activeTab="11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2" sheetId="19" r:id="rId19"/>
  </sheets>
  <externalReferences>
    <externalReference r:id="rId20"/>
  </externalReferences>
  <calcPr calcId="162913"/>
  <fileRecoveryPr autoRecover="0"/>
</workbook>
</file>

<file path=xl/calcChain.xml><?xml version="1.0" encoding="utf-8"?>
<calcChain xmlns="http://schemas.openxmlformats.org/spreadsheetml/2006/main">
  <c r="E19" i="19" l="1"/>
  <c r="E18" i="19"/>
  <c r="E17" i="19"/>
  <c r="E14" i="19"/>
  <c r="E13" i="19"/>
  <c r="E12" i="19"/>
  <c r="E11" i="19"/>
  <c r="E10" i="19"/>
  <c r="E9" i="19"/>
  <c r="E8" i="19"/>
  <c r="E7" i="19"/>
  <c r="E6" i="19"/>
  <c r="E5" i="19"/>
  <c r="E4" i="19"/>
  <c r="E3" i="19"/>
  <c r="H9" i="12" l="1"/>
  <c r="H10" i="11" l="1"/>
  <c r="K19" i="12" l="1"/>
  <c r="K18" i="12"/>
  <c r="K17" i="12"/>
  <c r="K19" i="11"/>
  <c r="K18" i="11"/>
  <c r="K17" i="11"/>
  <c r="K19" i="10"/>
  <c r="K18" i="10"/>
  <c r="K17" i="10"/>
  <c r="K19" i="9"/>
  <c r="K18" i="9"/>
  <c r="K17" i="9"/>
  <c r="I19" i="9"/>
  <c r="I18" i="9"/>
  <c r="I17" i="9"/>
  <c r="K19" i="8" l="1"/>
  <c r="K18" i="8"/>
  <c r="K17" i="8"/>
  <c r="K19" i="7"/>
  <c r="K18" i="7"/>
  <c r="K17" i="7"/>
  <c r="K19" i="6"/>
  <c r="K18" i="6"/>
  <c r="K17" i="6"/>
  <c r="K19" i="5"/>
  <c r="K18" i="5"/>
  <c r="K17" i="5"/>
  <c r="K19" i="4"/>
  <c r="K18" i="4"/>
  <c r="K17" i="4"/>
  <c r="I19" i="3"/>
  <c r="I18" i="3"/>
  <c r="I17" i="3"/>
  <c r="I19" i="4"/>
  <c r="I18" i="4"/>
  <c r="I17" i="4"/>
  <c r="I19" i="5"/>
  <c r="I18" i="5"/>
  <c r="I17" i="5"/>
  <c r="I19" i="6"/>
  <c r="I18" i="6"/>
  <c r="I17" i="6"/>
  <c r="I19" i="7"/>
  <c r="I18" i="7"/>
  <c r="I17" i="7"/>
  <c r="I17" i="8"/>
  <c r="I18" i="8"/>
  <c r="I19" i="8"/>
  <c r="G19" i="19" l="1"/>
  <c r="G14" i="19"/>
  <c r="G13" i="19"/>
  <c r="G12" i="19"/>
  <c r="G8" i="19"/>
  <c r="G19" i="18"/>
  <c r="G18" i="18"/>
  <c r="G17" i="18"/>
  <c r="G14" i="18"/>
  <c r="G13" i="18"/>
  <c r="G12" i="18"/>
  <c r="G11" i="18"/>
  <c r="G10" i="18"/>
  <c r="G9" i="18"/>
  <c r="G8" i="18"/>
  <c r="G7" i="18"/>
  <c r="G6" i="18"/>
  <c r="G5" i="18"/>
  <c r="G4" i="18"/>
  <c r="G3" i="18"/>
  <c r="E19" i="18"/>
  <c r="K19" i="18" s="1"/>
  <c r="E18" i="18"/>
  <c r="E17" i="18"/>
  <c r="E14" i="18"/>
  <c r="E13" i="18"/>
  <c r="E12" i="18"/>
  <c r="E11" i="18"/>
  <c r="E10" i="18"/>
  <c r="E9" i="18"/>
  <c r="E8" i="18"/>
  <c r="E7" i="18"/>
  <c r="E6" i="18"/>
  <c r="E5" i="18"/>
  <c r="E4" i="18"/>
  <c r="E3" i="18"/>
  <c r="G19" i="17"/>
  <c r="G18" i="17"/>
  <c r="G17" i="17"/>
  <c r="G14" i="17"/>
  <c r="G13" i="17"/>
  <c r="G12" i="17"/>
  <c r="G11" i="17"/>
  <c r="G10" i="17"/>
  <c r="G9" i="17"/>
  <c r="G8" i="17"/>
  <c r="G7" i="17"/>
  <c r="G6" i="17"/>
  <c r="G5" i="17"/>
  <c r="G4" i="17"/>
  <c r="G3" i="17"/>
  <c r="E19" i="17"/>
  <c r="E18" i="17"/>
  <c r="E17" i="17"/>
  <c r="E13" i="17"/>
  <c r="E12" i="17"/>
  <c r="E11" i="17"/>
  <c r="E8" i="17"/>
  <c r="E7" i="17"/>
  <c r="E6" i="17"/>
  <c r="E4" i="17"/>
  <c r="C19" i="17"/>
  <c r="C18" i="17"/>
  <c r="C17" i="17"/>
  <c r="C14" i="17"/>
  <c r="C13" i="17"/>
  <c r="C12" i="17"/>
  <c r="C11" i="17"/>
  <c r="C10" i="17"/>
  <c r="C9" i="17"/>
  <c r="C8" i="17"/>
  <c r="C7" i="17"/>
  <c r="C6" i="17"/>
  <c r="C5" i="17"/>
  <c r="C3" i="17"/>
  <c r="G19" i="16"/>
  <c r="G18" i="16"/>
  <c r="G17" i="16"/>
  <c r="G14" i="16"/>
  <c r="G13" i="16"/>
  <c r="K13" i="16" s="1"/>
  <c r="G12" i="16"/>
  <c r="G11" i="16"/>
  <c r="G10" i="16"/>
  <c r="G9" i="16"/>
  <c r="G8" i="16"/>
  <c r="G7" i="16"/>
  <c r="G6" i="16"/>
  <c r="G5" i="16"/>
  <c r="G4" i="16"/>
  <c r="G3" i="16"/>
  <c r="E19" i="16"/>
  <c r="E18" i="16"/>
  <c r="E17" i="16"/>
  <c r="E14" i="16"/>
  <c r="E13" i="16"/>
  <c r="E12" i="16"/>
  <c r="E11" i="16"/>
  <c r="E10" i="16"/>
  <c r="E9" i="16"/>
  <c r="E8" i="16"/>
  <c r="E7" i="16"/>
  <c r="E6" i="16"/>
  <c r="E5" i="16"/>
  <c r="E4" i="16"/>
  <c r="E3" i="16"/>
  <c r="I18" i="16"/>
  <c r="I17" i="16"/>
  <c r="G19" i="15"/>
  <c r="G18" i="15"/>
  <c r="G17" i="15"/>
  <c r="G14" i="15"/>
  <c r="G13" i="15"/>
  <c r="G12" i="15"/>
  <c r="G11" i="15"/>
  <c r="G10" i="15"/>
  <c r="G9" i="15"/>
  <c r="G8" i="15"/>
  <c r="G7" i="15"/>
  <c r="G6" i="15"/>
  <c r="G5" i="15"/>
  <c r="G4" i="15"/>
  <c r="G3" i="15"/>
  <c r="E19" i="15"/>
  <c r="E18" i="15"/>
  <c r="E17" i="15"/>
  <c r="E14" i="15"/>
  <c r="E13" i="15"/>
  <c r="E12" i="15"/>
  <c r="E11" i="15"/>
  <c r="E10" i="15"/>
  <c r="E9" i="15"/>
  <c r="E8" i="15"/>
  <c r="E7" i="15"/>
  <c r="E6" i="15"/>
  <c r="E5" i="15"/>
  <c r="E4" i="15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G18" i="14"/>
  <c r="G17" i="14"/>
  <c r="G14" i="14"/>
  <c r="G13" i="14"/>
  <c r="G12" i="14"/>
  <c r="G11" i="14"/>
  <c r="G10" i="14"/>
  <c r="G9" i="14"/>
  <c r="G8" i="14"/>
  <c r="G7" i="14"/>
  <c r="G6" i="14"/>
  <c r="G5" i="14"/>
  <c r="G4" i="14"/>
  <c r="G3" i="14"/>
  <c r="E19" i="14"/>
  <c r="E18" i="14"/>
  <c r="E17" i="14"/>
  <c r="E14" i="14"/>
  <c r="E13" i="14"/>
  <c r="E12" i="14"/>
  <c r="E11" i="14"/>
  <c r="E10" i="14"/>
  <c r="E9" i="14"/>
  <c r="E8" i="14"/>
  <c r="E7" i="14"/>
  <c r="E6" i="14"/>
  <c r="E5" i="14"/>
  <c r="K5" i="14" s="1"/>
  <c r="E4" i="14"/>
  <c r="E3" i="14"/>
  <c r="C19" i="14"/>
  <c r="C18" i="14"/>
  <c r="C17" i="14"/>
  <c r="C4" i="14"/>
  <c r="I4" i="14" s="1"/>
  <c r="H4" i="14" s="1"/>
  <c r="C5" i="14"/>
  <c r="I5" i="14" s="1"/>
  <c r="C6" i="14"/>
  <c r="C7" i="14"/>
  <c r="C8" i="14"/>
  <c r="I8" i="14" s="1"/>
  <c r="H8" i="14" s="1"/>
  <c r="C9" i="14"/>
  <c r="C10" i="14"/>
  <c r="C11" i="14"/>
  <c r="C12" i="14"/>
  <c r="I12" i="14" s="1"/>
  <c r="C13" i="14"/>
  <c r="C14" i="14"/>
  <c r="I14" i="14" s="1"/>
  <c r="C3" i="14"/>
  <c r="G18" i="13"/>
  <c r="G19" i="13"/>
  <c r="G17" i="13"/>
  <c r="G14" i="13"/>
  <c r="G13" i="13"/>
  <c r="G12" i="13"/>
  <c r="G11" i="13"/>
  <c r="G10" i="13"/>
  <c r="G9" i="13"/>
  <c r="G8" i="13"/>
  <c r="G7" i="13"/>
  <c r="G6" i="13"/>
  <c r="G5" i="13"/>
  <c r="G4" i="13"/>
  <c r="G3" i="13"/>
  <c r="E19" i="13"/>
  <c r="E18" i="13"/>
  <c r="E17" i="13"/>
  <c r="E4" i="13"/>
  <c r="E6" i="13"/>
  <c r="K6" i="13" s="1"/>
  <c r="E7" i="13"/>
  <c r="E8" i="13"/>
  <c r="K10" i="13"/>
  <c r="J10" i="13" s="1"/>
  <c r="E12" i="13"/>
  <c r="E13" i="13"/>
  <c r="C18" i="13"/>
  <c r="C19" i="13"/>
  <c r="C17" i="13"/>
  <c r="I4" i="13"/>
  <c r="H4" i="13" s="1"/>
  <c r="C5" i="13"/>
  <c r="C6" i="13"/>
  <c r="I6" i="13" s="1"/>
  <c r="C7" i="13"/>
  <c r="C8" i="13"/>
  <c r="I8" i="13" s="1"/>
  <c r="H8" i="13" s="1"/>
  <c r="C9" i="13"/>
  <c r="C10" i="13"/>
  <c r="I10" i="13" s="1"/>
  <c r="H10" i="13" s="1"/>
  <c r="C11" i="13"/>
  <c r="C12" i="13"/>
  <c r="I12" i="13" s="1"/>
  <c r="C13" i="13"/>
  <c r="C14" i="13"/>
  <c r="I14" i="13" s="1"/>
  <c r="C3" i="13"/>
  <c r="J19" i="4"/>
  <c r="H19" i="4"/>
  <c r="J18" i="4"/>
  <c r="H18" i="4"/>
  <c r="J17" i="4"/>
  <c r="H17" i="4"/>
  <c r="K14" i="4"/>
  <c r="J14" i="4" s="1"/>
  <c r="I14" i="4"/>
  <c r="H14" i="4" s="1"/>
  <c r="K13" i="4"/>
  <c r="J13" i="4" s="1"/>
  <c r="I13" i="4"/>
  <c r="H13" i="4" s="1"/>
  <c r="K12" i="4"/>
  <c r="J12" i="4" s="1"/>
  <c r="I12" i="4"/>
  <c r="H12" i="4" s="1"/>
  <c r="K11" i="4"/>
  <c r="J11" i="4" s="1"/>
  <c r="I11" i="4"/>
  <c r="H11" i="4" s="1"/>
  <c r="K10" i="4"/>
  <c r="J10" i="4" s="1"/>
  <c r="I10" i="4"/>
  <c r="H10" i="4" s="1"/>
  <c r="K9" i="4"/>
  <c r="J9" i="4" s="1"/>
  <c r="I9" i="4"/>
  <c r="H9" i="4" s="1"/>
  <c r="K8" i="4"/>
  <c r="J8" i="4" s="1"/>
  <c r="I8" i="4"/>
  <c r="H8" i="4" s="1"/>
  <c r="K7" i="4"/>
  <c r="J7" i="4" s="1"/>
  <c r="I7" i="4"/>
  <c r="H7" i="4" s="1"/>
  <c r="K6" i="4"/>
  <c r="J6" i="4" s="1"/>
  <c r="I6" i="4"/>
  <c r="H6" i="4" s="1"/>
  <c r="K5" i="4"/>
  <c r="J5" i="4" s="1"/>
  <c r="I5" i="4"/>
  <c r="H5" i="4" s="1"/>
  <c r="K4" i="4"/>
  <c r="J4" i="4" s="1"/>
  <c r="I4" i="4"/>
  <c r="H4" i="4" s="1"/>
  <c r="K3" i="4"/>
  <c r="J3" i="4" s="1"/>
  <c r="I3" i="4"/>
  <c r="H3" i="4" s="1"/>
  <c r="K19" i="3"/>
  <c r="J19" i="3" s="1"/>
  <c r="H19" i="3"/>
  <c r="K18" i="3"/>
  <c r="J18" i="3" s="1"/>
  <c r="H18" i="3"/>
  <c r="K17" i="3"/>
  <c r="J17" i="3" s="1"/>
  <c r="H17" i="3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 s="1"/>
  <c r="I3" i="3"/>
  <c r="H3" i="3" s="1"/>
  <c r="K19" i="1"/>
  <c r="J19" i="1"/>
  <c r="I19" i="1"/>
  <c r="H19" i="1" s="1"/>
  <c r="K18" i="1"/>
  <c r="J18" i="1" s="1"/>
  <c r="I18" i="1"/>
  <c r="H18" i="1"/>
  <c r="K17" i="1"/>
  <c r="J17" i="1" s="1"/>
  <c r="I17" i="1"/>
  <c r="H17" i="1" s="1"/>
  <c r="K14" i="1"/>
  <c r="J14" i="1" s="1"/>
  <c r="I14" i="1"/>
  <c r="H14" i="1" s="1"/>
  <c r="K13" i="1"/>
  <c r="J13" i="1" s="1"/>
  <c r="I13" i="1"/>
  <c r="H13" i="1" s="1"/>
  <c r="K12" i="1"/>
  <c r="J12" i="1" s="1"/>
  <c r="I12" i="1"/>
  <c r="H12" i="1" s="1"/>
  <c r="K11" i="1"/>
  <c r="J11" i="1"/>
  <c r="I11" i="1"/>
  <c r="H11" i="1" s="1"/>
  <c r="K10" i="1"/>
  <c r="J10" i="1" s="1"/>
  <c r="I10" i="1"/>
  <c r="H10" i="1"/>
  <c r="K9" i="1"/>
  <c r="J9" i="1"/>
  <c r="I9" i="1"/>
  <c r="H9" i="1" s="1"/>
  <c r="K8" i="1"/>
  <c r="J8" i="1" s="1"/>
  <c r="I8" i="1"/>
  <c r="H8" i="1"/>
  <c r="K7" i="1"/>
  <c r="J7" i="1" s="1"/>
  <c r="I7" i="1"/>
  <c r="H7" i="1" s="1"/>
  <c r="K6" i="1"/>
  <c r="J6" i="1" s="1"/>
  <c r="I6" i="1"/>
  <c r="H6" i="1" s="1"/>
  <c r="K5" i="1"/>
  <c r="J5" i="1" s="1"/>
  <c r="I5" i="1"/>
  <c r="H5" i="1" s="1"/>
  <c r="K4" i="1"/>
  <c r="J4" i="1" s="1"/>
  <c r="I4" i="1"/>
  <c r="H4" i="1" s="1"/>
  <c r="K3" i="1"/>
  <c r="J3" i="1"/>
  <c r="I3" i="1"/>
  <c r="H3" i="1" s="1"/>
  <c r="K18" i="16" l="1"/>
  <c r="K17" i="16"/>
  <c r="K18" i="17"/>
  <c r="I18" i="17"/>
  <c r="K18" i="13"/>
  <c r="I18" i="13"/>
  <c r="H18" i="13" s="1"/>
  <c r="K18" i="14"/>
  <c r="I18" i="14"/>
  <c r="K17" i="15"/>
  <c r="I17" i="15"/>
  <c r="K19" i="16"/>
  <c r="K19" i="17"/>
  <c r="I19" i="17"/>
  <c r="K17" i="18"/>
  <c r="K19" i="13"/>
  <c r="I19" i="13"/>
  <c r="K19" i="14"/>
  <c r="I19" i="14"/>
  <c r="H19" i="14" s="1"/>
  <c r="K18" i="15"/>
  <c r="I18" i="15"/>
  <c r="I19" i="16"/>
  <c r="K18" i="18"/>
  <c r="K17" i="14"/>
  <c r="I17" i="14"/>
  <c r="K17" i="13"/>
  <c r="J17" i="13" s="1"/>
  <c r="I17" i="13"/>
  <c r="I19" i="15"/>
  <c r="K19" i="15"/>
  <c r="K17" i="17"/>
  <c r="I17" i="17"/>
  <c r="I19" i="18"/>
  <c r="K19" i="19"/>
  <c r="I19" i="19"/>
  <c r="H19" i="19" s="1"/>
  <c r="I18" i="19"/>
  <c r="H18" i="19" s="1"/>
  <c r="I18" i="18"/>
  <c r="K18" i="19"/>
  <c r="I17" i="19"/>
  <c r="I17" i="18"/>
  <c r="K17" i="19"/>
  <c r="I3" i="16"/>
  <c r="K4" i="18"/>
  <c r="K8" i="18"/>
  <c r="K12" i="18"/>
  <c r="I13" i="13"/>
  <c r="I9" i="13"/>
  <c r="H9" i="13" s="1"/>
  <c r="I5" i="13"/>
  <c r="H5" i="13" s="1"/>
  <c r="K12" i="13"/>
  <c r="J12" i="13" s="1"/>
  <c r="K8" i="13"/>
  <c r="K4" i="13"/>
  <c r="J4" i="13" s="1"/>
  <c r="K3" i="13"/>
  <c r="J3" i="13" s="1"/>
  <c r="K7" i="13"/>
  <c r="J7" i="13" s="1"/>
  <c r="K11" i="13"/>
  <c r="I5" i="15"/>
  <c r="I9" i="15"/>
  <c r="H19" i="15"/>
  <c r="I6" i="16"/>
  <c r="I10" i="16"/>
  <c r="I14" i="16"/>
  <c r="I4" i="16"/>
  <c r="I8" i="16"/>
  <c r="I12" i="16"/>
  <c r="I5" i="17"/>
  <c r="I13" i="17"/>
  <c r="I6" i="18"/>
  <c r="I14" i="18"/>
  <c r="K7" i="16"/>
  <c r="K11" i="16"/>
  <c r="K5" i="18"/>
  <c r="K9" i="18"/>
  <c r="K13" i="18"/>
  <c r="I7" i="16"/>
  <c r="I5" i="16"/>
  <c r="I9" i="16"/>
  <c r="I13" i="16"/>
  <c r="K9" i="16"/>
  <c r="K6" i="16"/>
  <c r="K10" i="16"/>
  <c r="K14" i="16"/>
  <c r="I11" i="16"/>
  <c r="K5" i="16"/>
  <c r="I14" i="15"/>
  <c r="K12" i="15"/>
  <c r="I11" i="18"/>
  <c r="I10" i="15"/>
  <c r="K8" i="15"/>
  <c r="I7" i="18"/>
  <c r="I6" i="15"/>
  <c r="K4" i="15"/>
  <c r="K13" i="15"/>
  <c r="K10" i="18"/>
  <c r="K6" i="15"/>
  <c r="K10" i="15"/>
  <c r="K14" i="15"/>
  <c r="K7" i="18"/>
  <c r="K11" i="18"/>
  <c r="I3" i="18"/>
  <c r="I3" i="15"/>
  <c r="I7" i="15"/>
  <c r="I11" i="15"/>
  <c r="I4" i="18"/>
  <c r="I8" i="18"/>
  <c r="I12" i="18"/>
  <c r="I4" i="15"/>
  <c r="I8" i="15"/>
  <c r="I12" i="15"/>
  <c r="I10" i="14"/>
  <c r="H10" i="14" s="1"/>
  <c r="I6" i="14"/>
  <c r="K9" i="15"/>
  <c r="K5" i="15"/>
  <c r="I13" i="15"/>
  <c r="K4" i="16"/>
  <c r="I10" i="18"/>
  <c r="H17" i="13"/>
  <c r="I3" i="17"/>
  <c r="I11" i="17"/>
  <c r="K11" i="15"/>
  <c r="K7" i="15"/>
  <c r="I13" i="18"/>
  <c r="I9" i="18"/>
  <c r="I5" i="18"/>
  <c r="K14" i="18"/>
  <c r="K6" i="18"/>
  <c r="K14" i="14"/>
  <c r="J14" i="14" s="1"/>
  <c r="K12" i="16"/>
  <c r="K8" i="16"/>
  <c r="H19" i="13"/>
  <c r="K13" i="13"/>
  <c r="J13" i="13" s="1"/>
  <c r="K9" i="13"/>
  <c r="J9" i="13" s="1"/>
  <c r="J19" i="13"/>
  <c r="K14" i="13"/>
  <c r="H17" i="14"/>
  <c r="I4" i="17"/>
  <c r="I8" i="17"/>
  <c r="I12" i="17"/>
  <c r="I14" i="19"/>
  <c r="K14" i="19"/>
  <c r="K9" i="17"/>
  <c r="K6" i="19"/>
  <c r="K3" i="19"/>
  <c r="J18" i="14"/>
  <c r="J19" i="14"/>
  <c r="K9" i="14"/>
  <c r="J9" i="14" s="1"/>
  <c r="K13" i="14"/>
  <c r="J13" i="14" s="1"/>
  <c r="K6" i="17"/>
  <c r="K10" i="17"/>
  <c r="K14" i="17"/>
  <c r="K4" i="19"/>
  <c r="K8" i="19"/>
  <c r="K12" i="19"/>
  <c r="K6" i="14"/>
  <c r="J6" i="14" s="1"/>
  <c r="K10" i="14"/>
  <c r="J10" i="14" s="1"/>
  <c r="K7" i="14"/>
  <c r="J7" i="14" s="1"/>
  <c r="K4" i="14"/>
  <c r="J4" i="14" s="1"/>
  <c r="K8" i="14"/>
  <c r="J8" i="14" s="1"/>
  <c r="K12" i="14"/>
  <c r="J12" i="14" s="1"/>
  <c r="H18" i="14"/>
  <c r="K13" i="17"/>
  <c r="I13" i="14"/>
  <c r="H13" i="14" s="1"/>
  <c r="K13" i="19"/>
  <c r="I13" i="19"/>
  <c r="K12" i="17"/>
  <c r="K11" i="17"/>
  <c r="K11" i="14"/>
  <c r="J11" i="14" s="1"/>
  <c r="I11" i="14"/>
  <c r="H11" i="14" s="1"/>
  <c r="K11" i="19"/>
  <c r="I11" i="19"/>
  <c r="K10" i="19"/>
  <c r="I10" i="19"/>
  <c r="I9" i="17"/>
  <c r="I9" i="14"/>
  <c r="H9" i="14" s="1"/>
  <c r="K9" i="19"/>
  <c r="I9" i="19"/>
  <c r="K8" i="17"/>
  <c r="I7" i="17"/>
  <c r="K7" i="17"/>
  <c r="I7" i="14"/>
  <c r="H7" i="14" s="1"/>
  <c r="K7" i="19"/>
  <c r="I7" i="19"/>
  <c r="I6" i="19"/>
  <c r="K5" i="19"/>
  <c r="I5" i="19"/>
  <c r="J5" i="14"/>
  <c r="K5" i="17"/>
  <c r="I3" i="19"/>
  <c r="H14" i="14"/>
  <c r="I3" i="14"/>
  <c r="H3" i="14" s="1"/>
  <c r="I3" i="13"/>
  <c r="H3" i="13" s="1"/>
  <c r="I11" i="13"/>
  <c r="H11" i="13" s="1"/>
  <c r="I7" i="13"/>
  <c r="H7" i="13" s="1"/>
  <c r="I6" i="17"/>
  <c r="I10" i="17"/>
  <c r="I14" i="17"/>
  <c r="I4" i="19"/>
  <c r="I8" i="19"/>
  <c r="I12" i="19"/>
  <c r="K5" i="13"/>
  <c r="J5" i="13" s="1"/>
  <c r="J14" i="13"/>
  <c r="K4" i="17"/>
  <c r="J18" i="13"/>
  <c r="J8" i="13"/>
  <c r="H13" i="13"/>
  <c r="H12" i="14"/>
  <c r="H6" i="14"/>
  <c r="H6" i="13"/>
  <c r="H12" i="13"/>
  <c r="J17" i="14"/>
  <c r="H5" i="14"/>
  <c r="K3" i="14"/>
  <c r="J3" i="14" s="1"/>
  <c r="H14" i="13"/>
  <c r="J6" i="13"/>
  <c r="J11" i="13"/>
  <c r="H18" i="15" l="1"/>
  <c r="I18" i="12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4" i="9"/>
  <c r="I5" i="9"/>
  <c r="I6" i="9"/>
  <c r="I7" i="9"/>
  <c r="I8" i="9"/>
  <c r="I9" i="9"/>
  <c r="I10" i="9"/>
  <c r="I11" i="9"/>
  <c r="I12" i="9"/>
  <c r="I13" i="9"/>
  <c r="I14" i="9"/>
  <c r="I3" i="9"/>
  <c r="I4" i="8"/>
  <c r="I5" i="8"/>
  <c r="I6" i="8"/>
  <c r="I7" i="8"/>
  <c r="I8" i="8"/>
  <c r="I9" i="8"/>
  <c r="I10" i="8"/>
  <c r="I11" i="8"/>
  <c r="I12" i="8"/>
  <c r="I13" i="8"/>
  <c r="I14" i="8"/>
  <c r="I3" i="8"/>
  <c r="I4" i="7"/>
  <c r="I5" i="7"/>
  <c r="I6" i="7"/>
  <c r="I7" i="7"/>
  <c r="I8" i="7"/>
  <c r="I9" i="7"/>
  <c r="I10" i="7"/>
  <c r="I11" i="7"/>
  <c r="I12" i="7"/>
  <c r="I13" i="7"/>
  <c r="I14" i="7"/>
  <c r="I3" i="7"/>
  <c r="I4" i="5"/>
  <c r="I5" i="5"/>
  <c r="I6" i="5"/>
  <c r="I7" i="5"/>
  <c r="I8" i="5"/>
  <c r="I9" i="5"/>
  <c r="I10" i="5"/>
  <c r="I11" i="5"/>
  <c r="I12" i="5"/>
  <c r="I13" i="5"/>
  <c r="I14" i="5"/>
  <c r="I3" i="5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J19" i="12"/>
  <c r="J18" i="12"/>
  <c r="H18" i="12"/>
  <c r="J17" i="12"/>
  <c r="J19" i="11"/>
  <c r="J18" i="11"/>
  <c r="H18" i="11"/>
  <c r="J17" i="11"/>
  <c r="J19" i="10"/>
  <c r="J18" i="10"/>
  <c r="J17" i="10"/>
  <c r="J19" i="9"/>
  <c r="J18" i="9"/>
  <c r="J17" i="9"/>
  <c r="J19" i="8"/>
  <c r="J18" i="8"/>
  <c r="J17" i="8"/>
  <c r="J19" i="7"/>
  <c r="J18" i="7"/>
  <c r="J17" i="7"/>
  <c r="J19" i="6"/>
  <c r="J18" i="6"/>
  <c r="J17" i="6"/>
  <c r="J19" i="5"/>
  <c r="J18" i="5"/>
  <c r="J17" i="5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J17" i="15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<sst xmlns="http://schemas.openxmlformats.org/spreadsheetml/2006/main" count="1046" uniqueCount="309">
  <si>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</si>
  <si>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</si>
  <si>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</si>
  <si>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</si>
  <si>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</si>
  <si>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</si>
  <si>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</si>
  <si>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</si>
  <si>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</si>
  <si>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</si>
  <si>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</si>
  <si>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</si>
  <si>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</si>
  <si>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</si>
  <si>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</si>
  <si>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</si>
  <si>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</si>
  <si>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</si>
  <si>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</si>
  <si>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</si>
  <si>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</si>
  <si>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</si>
  <si>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</si>
  <si>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</si>
  <si>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</si>
  <si>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</si>
  <si>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</si>
  <si>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</si>
  <si>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</si>
  <si>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 xml:space="preserve">Մտից փաստաթղթերի ընդհանուր քանակ, որից ներքին՝ 3013 </t>
  </si>
  <si>
    <t>Գրություններ, որից՝ 58-օրենսդրական ակտի նախագիծ</t>
  </si>
  <si>
    <t>ա. Գրավոր դիմումներ,  որից՝ 0-ԹԵԺ ԳԻԾ</t>
  </si>
  <si>
    <t xml:space="preserve">Պաշտոնական գրություններ, որից՝ 64 -օրենսդրական  ակտի նախագիծ 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</si>
  <si>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</si>
  <si>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</si>
  <si>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</si>
  <si>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Գրություններ, որից՝ 39-օրենսդրական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</si>
  <si>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</si>
  <si>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</si>
  <si>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</si>
  <si>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Մտից փաստաթղթերի ընդհանուր քանակ, որից ներքին՝ 1389</t>
  </si>
  <si>
    <t>ա. Գրավոր դիմումներ, որից՝ 9-ԹԵԺ ԳԻԾ</t>
  </si>
  <si>
    <t xml:space="preserve">ա. Գրավոր դիմումներ, որից՝ - 23 ԹԵԺ ԳԻԾ  </t>
  </si>
  <si>
    <t xml:space="preserve">ա. Գրավոր դիմումներ 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</si>
  <si>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</si>
  <si>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</si>
  <si>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</si>
  <si>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</si>
  <si>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</si>
  <si>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</si>
  <si>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</si>
  <si>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</si>
  <si>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</si>
  <si>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</si>
  <si>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</si>
  <si>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</si>
  <si>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</si>
  <si>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Գրություններ, որից՝  76-օրենսդրական ակտի նախագիծ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</si>
  <si>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</si>
  <si>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</si>
  <si>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</si>
  <si>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</si>
  <si>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</si>
  <si>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</si>
  <si>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</si>
  <si>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</si>
  <si>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</si>
  <si>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</si>
  <si>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</si>
  <si>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</si>
  <si>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</si>
  <si>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</si>
  <si>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</si>
  <si>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</si>
  <si>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</si>
  <si>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</si>
  <si>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</si>
  <si>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</si>
  <si>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</si>
  <si>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</si>
  <si>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</si>
  <si>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</si>
  <si>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</si>
  <si>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</si>
  <si>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</si>
  <si>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</si>
  <si>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16-օրենսդրական ակտի նախագիծ      </t>
  </si>
  <si>
    <t>ա. Գրավոր դիմումներ, որից՝ 13 -ԹԵԺ ԳԻԾ</t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</si>
  <si>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</si>
  <si>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</si>
  <si>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</si>
  <si>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</si>
  <si>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</si>
  <si>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</si>
  <si>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</si>
  <si>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</si>
  <si>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</si>
  <si>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</si>
  <si>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</si>
  <si>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</si>
  <si>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</si>
  <si>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</si>
  <si>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</si>
  <si>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</si>
  <si>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</si>
  <si>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</si>
  <si>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</si>
  <si>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</si>
  <si>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</si>
  <si>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</si>
  <si>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</si>
  <si>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</si>
  <si>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</si>
  <si>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</si>
  <si>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</si>
  <si>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</si>
  <si>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</si>
  <si>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</si>
  <si>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</si>
  <si>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</si>
  <si>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</si>
  <si>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</si>
  <si>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</si>
  <si>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</si>
  <si>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</si>
  <si>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</si>
  <si>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</si>
  <si>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</si>
  <si>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</si>
  <si>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</si>
  <si>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</si>
  <si>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</si>
  <si>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</si>
  <si>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</si>
  <si>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</si>
  <si>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</si>
  <si>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</si>
  <si>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</si>
  <si>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</si>
  <si>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</si>
  <si>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</si>
  <si>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</si>
  <si>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</si>
  <si>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</si>
  <si>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</si>
  <si>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</si>
  <si>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</si>
  <si>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</si>
  <si>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</si>
  <si>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</si>
  <si>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</si>
  <si>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</si>
  <si>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</si>
  <si>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</si>
  <si>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</si>
  <si>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</si>
  <si>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t>Մտից փաստաթղթերի ընդհանուր քանակ,  որից ներքին՝ 1601</t>
  </si>
  <si>
    <t>Գրություններ, որից՝43 -օրենսդրական ակտի նախագիծ</t>
  </si>
  <si>
    <t xml:space="preserve">Պաշտոնական գրություններ, որից՝  -70 օրենսդրական  ակտի նախագիծ </t>
  </si>
  <si>
    <t>Գրություններ, որից՝ 23-օրենսդրական ակտի նախագիծ</t>
  </si>
  <si>
    <t>ա. Գրավոր դիմումներ, որից՝ 8 -ԹԵԺ ԳԻԾ</t>
  </si>
  <si>
    <t xml:space="preserve">Պաշտոնական գրություններ, որից՝ 28-օրենսդրական  ակտի նախագիծ </t>
  </si>
  <si>
    <t xml:space="preserve">Գրություններ, որից՝ 25- օրենսդրական ակտի նախագիծ   </t>
  </si>
  <si>
    <t>ա. Գրավոր դիմումներ, որից՝ 6 - ԹԵԺ ԳԻԾ</t>
  </si>
  <si>
    <t xml:space="preserve">Պաշտոնական գրություններ, որից՝ 19- օրենսդրական ակտի  նախագիծ    </t>
  </si>
  <si>
    <t>Մտից փաստաթղթերի ընդհանուր քանակ, որից ներքին՝  1432</t>
  </si>
  <si>
    <t xml:space="preserve">Գրություններ, որից՝ 55 - օրենսդրական ակտի նախագիծ   </t>
  </si>
  <si>
    <t>ա. Գրավոր դիմումներ, որից՝ 0 - ԹԵԺ ԳԻԾ</t>
  </si>
  <si>
    <t xml:space="preserve">Պաշտոնական գրություններ, որից՝ 56- օրենսդրական ակտի  նախագիծ    </t>
  </si>
  <si>
    <r>
      <t xml:space="preserve">2022Թ.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</si>
  <si>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քանակ,՝ ներքին 1451</t>
  </si>
  <si>
    <t>Գրություններ,  որից՝  36-օրենսդրական ակտի նախագիծ</t>
  </si>
  <si>
    <t xml:space="preserve">Պաշտոնական գրություններ, որից՝   - 87  օրենսդրական  ակտի նախագիծ </t>
  </si>
  <si>
    <t>Մտից փաստաթղթերի ընդհանուր քանակ, որից ներքին՝ 449</t>
  </si>
  <si>
    <t>Գրություններ, որից՝ 32-օրենսդրական ակտի նախագիծ</t>
  </si>
  <si>
    <r>
      <t xml:space="preserve">2019Թ.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</si>
  <si>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 53-օրենսդրական  ակտի նախագիծ </t>
  </si>
  <si>
    <t>Մտից փաստաթղթերի ընդհանուր քանակ, որից ներքին՝ 2011</t>
  </si>
  <si>
    <t>Գրություններ, որից՝ 35-օրենսդրական ակտի նախագիծ</t>
  </si>
  <si>
    <t>Մտից փաստաթղթերի ընդհանուր քանակ, որից ներքին՝ 2561</t>
  </si>
  <si>
    <t>ա. Գրավոր դիմումներ,  որից՝ 12-ԹԵԺ ԳԻԾ</t>
  </si>
  <si>
    <t xml:space="preserve">Պաշտոնական գրություններ, որից՝  62-օրենսդրական  ակտի նախագիծ </t>
  </si>
  <si>
    <t>Մտից փաստաթղթերի ընդհանուր քանակ,  որից ներքին՝1429</t>
  </si>
  <si>
    <t>Մտից փաստաթղթերի ընդհանուր քանակ,  որից ներքին՝ 1465</t>
  </si>
  <si>
    <t>Գրություններ, որից՝ 34-օրենսդրական ակտի նախագիծ</t>
  </si>
  <si>
    <t xml:space="preserve">Պաշտոնական գրություններ, որից՝ 83 օրենսդրական  ակտի նախագիծ </t>
  </si>
  <si>
    <t xml:space="preserve">Գրություններ,  որից՝  42-օրենսդրական  ակտի նախագիծ </t>
  </si>
  <si>
    <t>ա. Գրավոր դիմումներ, որից՝ 8-ԹԵԺ ԳԻԾ</t>
  </si>
  <si>
    <r>
      <t xml:space="preserve">2019Թ.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</si>
  <si>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 որից՝ 62-օրենսդրական  ակտի նախագիծ </t>
  </si>
  <si>
    <t>Մտից փաստաթղթերի ընդհանուր քանակ, որից ներքին՝ 1360</t>
  </si>
  <si>
    <t xml:space="preserve">Գրություններ,  որից՝ 43 -օրենսդրական  ակտի նախագիծ </t>
  </si>
  <si>
    <t xml:space="preserve">Պաշտոնական գրություններ,  որից՝ - 92 օրենսդրական  ակտի նախագիծ </t>
  </si>
  <si>
    <t>Մտից փաստաթղթերի ընդհանուր քանակ, որից ներքին՝ 2184</t>
  </si>
  <si>
    <t>Գրություններ, որից՝ 43-օրենսդրական ակտի նախագիծ</t>
  </si>
  <si>
    <t>ա. Գրավոր դիմումներ, որից՝ 6-ԹԵԺ ԳԻԾ</t>
  </si>
  <si>
    <t>Պաշտոնական գրություններ, որից՝ 78-օրենսդրական ակտի նախագիծ</t>
  </si>
  <si>
    <t>Գրություններ, որից՝ 49-օրենսդրական ակտի նախագիծ</t>
  </si>
  <si>
    <t>Պաշտոնական գրություններ, որից՝ 56-օրենսդրական ակտի նախագիծ</t>
  </si>
  <si>
    <t>Մտից փաստաթղթերի ընդհանուր քանակ, որից ներքին՝ 1278</t>
  </si>
  <si>
    <t>Պաշտոնական գրություններ, որից՝ -80  օրենսդրական ակտի նախագիծ</t>
  </si>
  <si>
    <t>Գրություններ, որից՝  35 -օրենսդրական ակտի նախագիծ</t>
  </si>
  <si>
    <r>
      <t xml:space="preserve">2021Թ.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</si>
  <si>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</si>
  <si>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</si>
  <si>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</si>
  <si>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</si>
  <si>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</si>
  <si>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</si>
  <si>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</si>
  <si>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</si>
  <si>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</si>
  <si>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</si>
  <si>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</si>
  <si>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</si>
  <si>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</si>
  <si>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</si>
  <si>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</si>
  <si>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</si>
  <si>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</si>
  <si>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</si>
  <si>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</si>
  <si>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</si>
  <si>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</si>
  <si>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</si>
  <si>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</si>
  <si>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</si>
  <si>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</si>
  <si>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</si>
  <si>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</si>
  <si>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</si>
  <si>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30-օրենսդրական ակտի նախագիծ </t>
  </si>
  <si>
    <t>Պաշտոնական գրություններ, , որից՝ 79-օրենսդրական ակտի նախագիծ</t>
  </si>
  <si>
    <t>Մտից փաստաթղթերի ընդհանուր քանակ, որից ներքին՝ 2448</t>
  </si>
  <si>
    <t>Մտից փաստաթղթերի ընդհանուր քանակորից ներքին՝  1528</t>
  </si>
  <si>
    <t>Պաշտոնական գրություններ, , որից՝ 58-օրենսդրական ակտի նախագիծ</t>
  </si>
  <si>
    <t>Գրություններ, որից՝ 37 -օրենսդրական ակտի նախագիծ</t>
  </si>
  <si>
    <t>Մտից փաստաթղթերի ընդհանուր քանակ, որից ներքին՝ 1701</t>
  </si>
  <si>
    <t>Պաշտոնական գրություններ, որից՝ - 65 օրենսդրական ակտի նախագիծ</t>
  </si>
  <si>
    <t>Գրություններ, որից՝ 51-օրենսդրական ակտի նախագիծ</t>
  </si>
  <si>
    <r>
      <t xml:space="preserve">2019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</si>
  <si>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 որից ներքին՝ 1778</t>
  </si>
  <si>
    <t>Պաշտոնական գրություններ, որից՝ - 96 օրենսդրական ակտի նախագիծ</t>
  </si>
  <si>
    <t>Պաշտոնական գրություններ, որից՝ 89-օրենսդրական ակտի նախագիծ</t>
  </si>
  <si>
    <t>Մտից փաստաթղթերի ընդհանուր քանակ, որից ներքին՝ 1577</t>
  </si>
  <si>
    <t>Գրություններ, որից՝  51-օրենսդրական ակտի նախագիծ</t>
  </si>
  <si>
    <t>Պաշտոնական գրություններ, որից՝ 100-օրենսդրական ակտի նախագիծ</t>
  </si>
  <si>
    <t>Մտից փաստաթղթերի ընդհանուր քանակ, որից ներքին՝ 2411</t>
  </si>
  <si>
    <t xml:space="preserve">ա. Գրավոր դիմումներ, որից՝ - 13 ԹԵԺ ԳԻԾ  </t>
  </si>
  <si>
    <t>Գրություններ, , որից՝43-օրենսդրական ակտի նախագիծ</t>
  </si>
  <si>
    <t>Գրություններ, որից՝ 42 օրենսդրական ակտի նախագիծ</t>
  </si>
  <si>
    <t>Գրություններ, որից՝  45-օրենսդրական ակտի նախագիծ</t>
  </si>
  <si>
    <t>ա. Գրավոր դիմումներ, որից՝ 5 ԹԵԺ ԳԻԾ</t>
  </si>
  <si>
    <t>Մտից փաստաթղթերի ընդհանուր քանակ, որից ներքին՝ 2846</t>
  </si>
  <si>
    <t>Պաշտոնական գրություններ, որից՝ 91- օրենսդրական ակտի նախագիծ</t>
  </si>
  <si>
    <t>Մտից փաստաթղթերի ընդհանուր քանակ, որից ներքին՝ 2633</t>
  </si>
  <si>
    <t>Մտից փաստաթղթերի ընդհանուր քանակ, որից ներքին՝ 2202</t>
  </si>
  <si>
    <t>Գրություններ, որից՝  56-օրենսդրական ակտի նախագիծ</t>
  </si>
  <si>
    <t>Պաշտոնական գրություններ, որից՝ 116-օրենսդրական ակտի նախագիծ</t>
  </si>
  <si>
    <t>Գրություններ, որից՝ 878-օրենսդրական ակտի նախագիծ</t>
  </si>
  <si>
    <t>Մտից փաստաթղթերի ընդհանուր քանակ, որից ներքին՝ 27373</t>
  </si>
  <si>
    <r>
      <t xml:space="preserve">2019Թ.-Ի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</si>
  <si>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Մտից փաստաթղթերի ընդհանուր քանակ, որից ներքին՝ 17593</t>
  </si>
  <si>
    <t>Գրություններ, որից՝ 368 -օրենսդրական ակտի նախագիծ</t>
  </si>
  <si>
    <t>Պաշտոնական գրություններ, որից՝ 590-օրենսդրական ակտի նախագիծ</t>
  </si>
  <si>
    <t>Մտից փաստաթղթերի ընդհանուր քանակ, որից ներքին՝ 18821</t>
  </si>
  <si>
    <t>Գրություններ, որից՝ 508-օրենսդրական ակտի նախագիծ</t>
  </si>
  <si>
    <t>Պաշտոնական գրություններ, որից՝ -961 օրենսդրական ակտի նախագիծ</t>
  </si>
  <si>
    <t>Գրություններ, որից՝  46-օրենսդրական ակտի նախագիծ</t>
  </si>
  <si>
    <t xml:space="preserve">Պաշտոնական գրություններ, որից՝  56 իրավական նախագիծ    </t>
  </si>
  <si>
    <t>Գրություններ, , որից՝ 80 -օրենսդրական ակտի նախագիծ</t>
  </si>
  <si>
    <t xml:space="preserve">Պաշտոնական գրություններ, որից՝  100 իրավական նախագիծ    </t>
  </si>
  <si>
    <t>Մտից փաստաթղթերի ընդհանուր քանակ, որից ներքին՝  976</t>
  </si>
  <si>
    <t>Մտից փաստաթղթերի ընդհանուր քանակ, որից ներքին՝ 2090</t>
  </si>
  <si>
    <t>Մտից փաստաթղթերի ընդհանուր քանակ, որից ներքին՝  7035</t>
  </si>
  <si>
    <t>Գրություններ, որից՝  124-օրենսդրական ակտի նախագիծ</t>
  </si>
  <si>
    <t>Պաշտոնական գրություններ, որից՝  - 202 օրենսդրական ակտի նախագիծ</t>
  </si>
  <si>
    <t>Գրություններ, որից՝ 118  օրենսդրական ակտի նախագիծ</t>
  </si>
  <si>
    <t>Պաշտոնական գրություններ, որից՝ 232- օրենսդրական ակտի նախագիծ</t>
  </si>
  <si>
    <t>Պաշտոնական գրություններ, որից՝ -232  օրենսդրական ակտի նախագիծ</t>
  </si>
  <si>
    <t>Մտից փաստաթղթերի ընդհանուր քանակ, որից ներքին՝   3066</t>
  </si>
  <si>
    <t>Գրություններ, , որից՝  126-օրենսդրական ակտի նախագիծ</t>
  </si>
  <si>
    <t xml:space="preserve">Պաշտոնական գրություններ, որից՝   156 իրավական նախագիծ    </t>
  </si>
  <si>
    <t>Գրություններ, , որից՝ 242 -օրենսդրական ակտի նախագիծ</t>
  </si>
  <si>
    <t xml:space="preserve">Պաշտոնական գրություններ, որից՝ 434  իրավական նախագիծ    </t>
  </si>
  <si>
    <r>
      <t xml:space="preserve">2019Թ.  2-ՐԴ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</si>
  <si>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որից ներքին՝   14527</t>
  </si>
  <si>
    <t>Գրություններ, որից՝   225-օրենսդրական ակտի նախագիծ</t>
  </si>
  <si>
    <t xml:space="preserve">Պաշտոնական գրություններ, որից՝  234 իրավական նախագիծ    </t>
  </si>
  <si>
    <t xml:space="preserve">Պաշտոնական գրություններ, որից՝   205 իրավական նախագիծ    </t>
  </si>
  <si>
    <t>Գրություններ, , որից՝ 164   օրենսդրական ակտի նախագիծ</t>
  </si>
  <si>
    <t>Մտից փաստաթղթերի ընդհանուր քանակ, որից ներքին՝   4295</t>
  </si>
  <si>
    <t>Գրություններ, որից՝  145-օրենսդրական ակտի նախագիծ</t>
  </si>
  <si>
    <t>Պաշտոնական գրություններ, որից՝  - 179 օրենսդրական ակտի նախագիծ</t>
  </si>
  <si>
    <t>Մտից փաստաթղթերի ընդհանուր քանակ, որից ներքին՝  7359</t>
  </si>
  <si>
    <t>Մտից փաստաթղթերի ընդհանուր քանակ, որից ներքին՝ 9768</t>
  </si>
  <si>
    <t>Մտից փաստաթղթերի ընդհանուր քանակ, որից ներքին՝   5951</t>
  </si>
  <si>
    <t>Մտից փաստաթղթերի ընդհանուր քանակ, որից ներքին՝   7492</t>
  </si>
  <si>
    <t>Մտից փաստաթղթերի ընդհանուր քանակ, որից ներքին՝   5681</t>
  </si>
  <si>
    <t>Գրություններ, որից՝   178  օրենսդրական ակտի նախագիծ</t>
  </si>
  <si>
    <t>Պաշտոնական գրություններ, որից՝ -249   օրենսդրական ակտի նախագիծ</t>
  </si>
  <si>
    <t>Գրություններ, , որից՝  389-օրենսդրական ակտի նախագիծ</t>
  </si>
  <si>
    <t xml:space="preserve">Պաշտոնական գրություններ, որից՝  439 իրավական նախագիծ    </t>
  </si>
  <si>
    <t>Մտից փաստաթղթերի ընդհանուր քանակ, որից ներքին՝    17127</t>
  </si>
  <si>
    <t>Գրություններ, , որից՝  323 -օրենսդրական ակտի նախագիծ</t>
  </si>
  <si>
    <t xml:space="preserve">Պաշտոնական գրություններ, որից՝ 428   իրավական նախագիծ    </t>
  </si>
  <si>
    <t>Մտից փաստաթղթերի ընդհանուր քանակ, որից ներքին՝    9077</t>
  </si>
  <si>
    <t>Մտից փաստաթղթերի ընդհանուր քանակ, որից ներքին՝    9784</t>
  </si>
  <si>
    <t>Մտից փաստաթղթերի ընդհանուր քանակ, որից ներքին՝    10246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</si>
</sst>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9"/>
      <color rgb="FFFF0000"/>
      <name val="Calibri"/>
      <family val="2"/>
      <scheme val="minor"/>
    </font>
    <font>
      <b/>
      <sz val="9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44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ARMINE~1.XAC\AppData\Local\Temp\Rar$DIa52860.3379\HAMEMATAKAN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-01"/>
      <sheetName val="Հ-02"/>
      <sheetName val="Հ-03"/>
      <sheetName val="Հ-04"/>
      <sheetName val="Հ-05"/>
      <sheetName val="Հ-06"/>
      <sheetName val="Հ-07"/>
      <sheetName val="Հ-08"/>
      <sheetName val="Հ-09"/>
      <sheetName val="Հ-10"/>
      <sheetName val="Հ-11"/>
      <sheetName val="Հ-12"/>
      <sheetName val="Հ-1-ին եռ"/>
      <sheetName val="Հ-2-րդ եռ."/>
      <sheetName val="Հ-3-րդ եռ."/>
      <sheetName val="Հ-4-րդ եռ."/>
      <sheetName val="Հ-1-ին կիս."/>
      <sheetName val="Հ-2-րդ կիս."/>
      <sheetName val="20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3">
          <cell r="E3">
            <v>56288</v>
          </cell>
        </row>
        <row r="4">
          <cell r="E4">
            <v>16062</v>
          </cell>
        </row>
        <row r="5">
          <cell r="E5">
            <v>17127</v>
          </cell>
        </row>
        <row r="6">
          <cell r="E6">
            <v>23099</v>
          </cell>
        </row>
        <row r="7">
          <cell r="E7">
            <v>17703</v>
          </cell>
        </row>
        <row r="8">
          <cell r="E8">
            <v>5396</v>
          </cell>
        </row>
        <row r="9">
          <cell r="E9">
            <v>8960</v>
          </cell>
        </row>
        <row r="10">
          <cell r="E10">
            <v>2886</v>
          </cell>
        </row>
        <row r="11">
          <cell r="E11">
            <v>4675</v>
          </cell>
        </row>
        <row r="12">
          <cell r="E12">
            <v>1399</v>
          </cell>
        </row>
        <row r="13">
          <cell r="E13">
            <v>2870</v>
          </cell>
        </row>
        <row r="14">
          <cell r="E14">
            <v>1007</v>
          </cell>
        </row>
        <row r="17">
          <cell r="E17">
            <v>27494</v>
          </cell>
        </row>
        <row r="18">
          <cell r="E18">
            <v>10500</v>
          </cell>
        </row>
        <row r="19">
          <cell r="E19">
            <v>16994</v>
          </cell>
        </row>
      </sheetData>
      <sheetData sheetId="17">
        <row r="3">
          <cell r="E3">
            <v>40601</v>
          </cell>
        </row>
        <row r="4">
          <cell r="E4">
            <v>15002</v>
          </cell>
        </row>
        <row r="5">
          <cell r="E5">
            <v>10246</v>
          </cell>
        </row>
        <row r="6">
          <cell r="E6">
            <v>15353</v>
          </cell>
        </row>
        <row r="7">
          <cell r="E7">
            <v>8985</v>
          </cell>
        </row>
        <row r="8">
          <cell r="E8">
            <v>6368</v>
          </cell>
        </row>
        <row r="9">
          <cell r="E9">
            <v>9198</v>
          </cell>
        </row>
        <row r="10">
          <cell r="E10">
            <v>1848</v>
          </cell>
        </row>
        <row r="11">
          <cell r="E11">
            <v>5527</v>
          </cell>
        </row>
        <row r="12">
          <cell r="E12">
            <v>1819</v>
          </cell>
        </row>
        <row r="13">
          <cell r="E13">
            <v>2511</v>
          </cell>
        </row>
        <row r="14">
          <cell r="E14">
            <v>1059</v>
          </cell>
        </row>
        <row r="17">
          <cell r="E17">
            <v>21630</v>
          </cell>
        </row>
        <row r="18">
          <cell r="E18">
            <v>12915</v>
          </cell>
        </row>
        <row r="19">
          <cell r="E19">
            <v>8715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zoomScaleSheetLayoutView="124" workbookViewId="0">
      <selection activeCell="S12" sqref="S12"/>
    </sheetView>
  </sheetViews>
  <sheetFormatPr defaultColWidth="9.140625" defaultRowHeight="12" x14ac:dyDescent="0.25"/>
  <cols>
    <col min="1" max="1" width="4.140625" style="50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69" customFormat="1" ht="60.75" customHeight="1" thickBot="1" x14ac:dyDescent="0.3">
      <c r="A1" s="69" t="s">
        <v>12</v>
      </c>
      <c r="B1" s="70"/>
      <c r="C1" s="70"/>
      <c r="D1" s="70"/>
      <c r="E1" s="70"/>
      <c r="F1" s="70"/>
      <c r="G1" s="70"/>
    </row>
    <row r="2" spans="1:11" ht="42.75" customHeight="1" thickBot="1" x14ac:dyDescent="0.3">
      <c r="A2" s="46"/>
      <c r="B2" s="75" t="s">
        <v>75</v>
      </c>
      <c r="C2" s="76"/>
      <c r="D2" s="71" t="s">
        <v>64</v>
      </c>
      <c r="E2" s="71"/>
      <c r="F2" s="72" t="s">
        <v>65</v>
      </c>
      <c r="G2" s="73"/>
      <c r="H2" s="71" t="s">
        <v>73</v>
      </c>
      <c r="I2" s="74"/>
      <c r="J2" s="71" t="s">
        <v>74</v>
      </c>
      <c r="K2" s="74"/>
    </row>
    <row r="3" spans="1:11" ht="23.25" customHeight="1" x14ac:dyDescent="0.25">
      <c r="A3" s="33">
        <v>1</v>
      </c>
      <c r="B3" s="5" t="s">
        <v>8</v>
      </c>
      <c r="C3" s="15">
        <v>4888</v>
      </c>
      <c r="D3" s="5" t="s">
        <v>66</v>
      </c>
      <c r="E3" s="15">
        <v>7681</v>
      </c>
      <c r="F3" s="5" t="s">
        <v>67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4">
        <v>2</v>
      </c>
      <c r="B4" s="13" t="s">
        <v>76</v>
      </c>
      <c r="C4" s="7">
        <v>3263</v>
      </c>
      <c r="D4" s="13" t="s">
        <v>68</v>
      </c>
      <c r="E4" s="7">
        <v>2097</v>
      </c>
      <c r="F4" s="13" t="s">
        <v>69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53">
        <v>3</v>
      </c>
      <c r="B5" s="6" t="s">
        <v>4</v>
      </c>
      <c r="C5" s="7">
        <v>153</v>
      </c>
      <c r="D5" s="54" t="s">
        <v>4</v>
      </c>
      <c r="E5" s="55">
        <v>2318</v>
      </c>
      <c r="F5" s="54" t="s">
        <v>4</v>
      </c>
      <c r="G5" s="55">
        <v>1010</v>
      </c>
      <c r="H5" s="56" t="str">
        <f t="shared" si="0"/>
        <v>Աճել է</v>
      </c>
      <c r="I5" s="22">
        <f t="shared" si="3"/>
        <v>857</v>
      </c>
      <c r="J5" s="56" t="str">
        <f t="shared" si="1"/>
        <v>Նվազել է</v>
      </c>
      <c r="K5" s="56">
        <f t="shared" si="2"/>
        <v>-1308</v>
      </c>
    </row>
    <row r="6" spans="1:11" ht="22.5" customHeight="1" thickBot="1" x14ac:dyDescent="0.3">
      <c r="A6" s="34">
        <v>4</v>
      </c>
      <c r="B6" s="6" t="s">
        <v>0</v>
      </c>
      <c r="C6" s="7">
        <v>1415</v>
      </c>
      <c r="D6" s="10" t="s">
        <v>0</v>
      </c>
      <c r="E6" s="27">
        <v>3266</v>
      </c>
      <c r="F6" s="10" t="s">
        <v>0</v>
      </c>
      <c r="G6" s="27">
        <v>1794</v>
      </c>
      <c r="H6" s="51" t="str">
        <f t="shared" si="0"/>
        <v>Աճել է</v>
      </c>
      <c r="I6" s="22">
        <f t="shared" si="3"/>
        <v>379</v>
      </c>
      <c r="J6" s="51" t="str">
        <f t="shared" si="1"/>
        <v>Նվազել է</v>
      </c>
      <c r="K6" s="51">
        <f t="shared" si="2"/>
        <v>-1472</v>
      </c>
    </row>
    <row r="7" spans="1:11" ht="21.75" customHeight="1" x14ac:dyDescent="0.25">
      <c r="A7" s="34"/>
      <c r="B7" s="6" t="s">
        <v>77</v>
      </c>
      <c r="C7" s="7">
        <v>1049</v>
      </c>
      <c r="D7" s="5" t="s">
        <v>70</v>
      </c>
      <c r="E7" s="15">
        <v>2638</v>
      </c>
      <c r="F7" s="5" t="s">
        <v>34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4"/>
      <c r="B8" s="6" t="s">
        <v>2</v>
      </c>
      <c r="C8" s="7">
        <v>366</v>
      </c>
      <c r="D8" s="6" t="s">
        <v>2</v>
      </c>
      <c r="E8" s="7">
        <v>628</v>
      </c>
      <c r="F8" s="6" t="s">
        <v>2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4">
        <v>5</v>
      </c>
      <c r="B9" s="6" t="s">
        <v>3</v>
      </c>
      <c r="C9" s="7">
        <v>871</v>
      </c>
      <c r="D9" s="6" t="s">
        <v>3</v>
      </c>
      <c r="E9" s="7">
        <v>980</v>
      </c>
      <c r="F9" s="6" t="s">
        <v>3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4"/>
      <c r="B10" s="6" t="s">
        <v>1</v>
      </c>
      <c r="C10" s="7">
        <v>252</v>
      </c>
      <c r="D10" s="6" t="s">
        <v>1</v>
      </c>
      <c r="E10" s="7">
        <v>161</v>
      </c>
      <c r="F10" s="6" t="s">
        <v>1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4"/>
      <c r="B11" s="6" t="s">
        <v>2</v>
      </c>
      <c r="C11" s="7">
        <v>366</v>
      </c>
      <c r="D11" s="6" t="s">
        <v>2</v>
      </c>
      <c r="E11" s="7">
        <v>628</v>
      </c>
      <c r="F11" s="6" t="s">
        <v>2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4"/>
      <c r="B12" s="6" t="s">
        <v>10</v>
      </c>
      <c r="C12" s="7">
        <v>253</v>
      </c>
      <c r="D12" s="6" t="s">
        <v>10</v>
      </c>
      <c r="E12" s="7">
        <v>191</v>
      </c>
      <c r="F12" s="6" t="s">
        <v>10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4">
        <v>6</v>
      </c>
      <c r="B13" s="6" t="s">
        <v>6</v>
      </c>
      <c r="C13" s="7">
        <v>278</v>
      </c>
      <c r="D13" s="6" t="s">
        <v>6</v>
      </c>
      <c r="E13" s="7">
        <v>316</v>
      </c>
      <c r="F13" s="6" t="s">
        <v>6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4">
        <v>7</v>
      </c>
      <c r="B14" s="6" t="s">
        <v>5</v>
      </c>
      <c r="C14" s="7">
        <v>60</v>
      </c>
      <c r="D14" s="6" t="s">
        <v>5</v>
      </c>
      <c r="E14" s="7">
        <v>119</v>
      </c>
      <c r="F14" s="6" t="s">
        <v>5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75" t="s">
        <v>78</v>
      </c>
      <c r="C16" s="76"/>
      <c r="D16" s="71" t="s">
        <v>202</v>
      </c>
      <c r="E16" s="71"/>
      <c r="F16" s="71" t="s">
        <v>203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1126</v>
      </c>
      <c r="D17" s="5" t="s">
        <v>7</v>
      </c>
      <c r="E17" s="15">
        <v>3381</v>
      </c>
      <c r="F17" s="5" t="s">
        <v>7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7">
        <v>2</v>
      </c>
      <c r="B18" s="6" t="s">
        <v>79</v>
      </c>
      <c r="C18" s="7">
        <v>686</v>
      </c>
      <c r="D18" s="6" t="s">
        <v>71</v>
      </c>
      <c r="E18" s="7">
        <v>1008</v>
      </c>
      <c r="F18" s="6" t="s">
        <v>72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7">
        <v>3</v>
      </c>
      <c r="B19" s="6" t="s">
        <v>9</v>
      </c>
      <c r="C19" s="7">
        <v>440</v>
      </c>
      <c r="D19" s="6" t="s">
        <v>9</v>
      </c>
      <c r="E19" s="7">
        <v>2373</v>
      </c>
      <c r="F19" s="6" t="s">
        <v>9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43" priority="15" operator="containsText" text="Անփոփոխ">
      <formula>NOT(ISERROR(SEARCH("Անփոփոխ",J3)))</formula>
    </cfRule>
    <cfRule type="containsText" dxfId="442" priority="16" operator="containsText" text="Նվազել է">
      <formula>NOT(ISERROR(SEARCH("Նվազել է",J3)))</formula>
    </cfRule>
    <cfRule type="containsText" dxfId="441" priority="18" operator="containsText" text="Աճել է">
      <formula>NOT(ISERROR(SEARCH("Աճել է",J3)))</formula>
    </cfRule>
  </conditionalFormatting>
  <conditionalFormatting sqref="K3:K14 K17:K19">
    <cfRule type="cellIs" dxfId="440" priority="13" operator="equal">
      <formula>0</formula>
    </cfRule>
    <cfRule type="cellIs" dxfId="439" priority="14" operator="lessThan">
      <formula>0</formula>
    </cfRule>
    <cfRule type="cellIs" dxfId="438" priority="17" operator="greaterThan">
      <formula>0</formula>
    </cfRule>
  </conditionalFormatting>
  <conditionalFormatting sqref="I3:I14">
    <cfRule type="cellIs" dxfId="437" priority="7" operator="equal">
      <formula>0</formula>
    </cfRule>
    <cfRule type="cellIs" dxfId="436" priority="8" operator="lessThan">
      <formula>0</formula>
    </cfRule>
    <cfRule type="cellIs" dxfId="435" priority="11" operator="greaterThan">
      <formula>0</formula>
    </cfRule>
  </conditionalFormatting>
  <conditionalFormatting sqref="I17:I19">
    <cfRule type="cellIs" dxfId="434" priority="1" operator="equal">
      <formula>0</formula>
    </cfRule>
    <cfRule type="cellIs" dxfId="433" priority="2" operator="lessThan">
      <formula>0</formula>
    </cfRule>
    <cfRule type="cellIs" dxfId="432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G14" sqref="G14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5" t="s">
        <v>114</v>
      </c>
      <c r="C2" s="76"/>
      <c r="D2" s="75" t="s">
        <v>133</v>
      </c>
      <c r="E2" s="76"/>
      <c r="F2" s="75" t="s">
        <v>134</v>
      </c>
      <c r="G2" s="76"/>
      <c r="H2" s="75" t="s">
        <v>73</v>
      </c>
      <c r="I2" s="78"/>
      <c r="J2" s="77" t="s">
        <v>74</v>
      </c>
      <c r="K2" s="78"/>
    </row>
    <row r="3" spans="1:11" ht="23.25" customHeight="1" x14ac:dyDescent="0.25">
      <c r="A3" s="33">
        <v>1</v>
      </c>
      <c r="B3" s="5" t="s">
        <v>233</v>
      </c>
      <c r="C3" s="15">
        <v>7409</v>
      </c>
      <c r="D3" s="5" t="s">
        <v>234</v>
      </c>
      <c r="E3" s="15">
        <v>6591</v>
      </c>
      <c r="F3" s="5" t="s">
        <v>237</v>
      </c>
      <c r="G3" s="15">
        <v>5976</v>
      </c>
      <c r="H3" s="22" t="str">
        <f t="shared" ref="H3:H9" si="0">IF(I3=0,"Անփոփոխ",IF(I3&gt;0,"Աճել է","Նվազել է"))</f>
        <v>Նվազել է</v>
      </c>
      <c r="I3" s="22">
        <f>G3-C3</f>
        <v>-1433</v>
      </c>
      <c r="J3" s="22" t="str">
        <f t="shared" ref="J3:J9" si="1">IF(K3=0,"Անփոփոխ",IF(K3&gt;0,"Աճել է","Նվազել է"))</f>
        <v>Նվազել է</v>
      </c>
      <c r="K3" s="22">
        <f>G3-E3</f>
        <v>-615</v>
      </c>
    </row>
    <row r="4" spans="1:11" ht="27" customHeight="1" x14ac:dyDescent="0.25">
      <c r="A4" s="34">
        <v>2</v>
      </c>
      <c r="B4" s="13" t="s">
        <v>231</v>
      </c>
      <c r="C4" s="7">
        <v>2450</v>
      </c>
      <c r="D4" s="13" t="s">
        <v>239</v>
      </c>
      <c r="E4" s="7">
        <v>2523</v>
      </c>
      <c r="F4" s="13" t="s">
        <v>236</v>
      </c>
      <c r="G4" s="7">
        <v>2496</v>
      </c>
      <c r="H4" s="23" t="str">
        <f t="shared" si="0"/>
        <v>Աճել է</v>
      </c>
      <c r="I4" s="22">
        <f t="shared" ref="I4:I14" si="2">G4-C4</f>
        <v>46</v>
      </c>
      <c r="J4" s="23" t="str">
        <f t="shared" si="1"/>
        <v>Նվազել է</v>
      </c>
      <c r="K4" s="22">
        <f t="shared" ref="K4:K14" si="3">G4-E4</f>
        <v>-27</v>
      </c>
    </row>
    <row r="5" spans="1:11" ht="23.25" customHeight="1" x14ac:dyDescent="0.25">
      <c r="A5" s="34">
        <v>3</v>
      </c>
      <c r="B5" s="6" t="s">
        <v>4</v>
      </c>
      <c r="C5" s="7">
        <v>2448</v>
      </c>
      <c r="D5" s="6" t="s">
        <v>4</v>
      </c>
      <c r="E5" s="55">
        <v>1528</v>
      </c>
      <c r="F5" s="54" t="s">
        <v>4</v>
      </c>
      <c r="G5" s="55">
        <v>1701</v>
      </c>
      <c r="H5" s="56" t="str">
        <f t="shared" si="0"/>
        <v>Նվազել է</v>
      </c>
      <c r="I5" s="22">
        <f t="shared" si="2"/>
        <v>-747</v>
      </c>
      <c r="J5" s="56" t="str">
        <f t="shared" si="1"/>
        <v>Աճել է</v>
      </c>
      <c r="K5" s="22">
        <f t="shared" si="3"/>
        <v>173</v>
      </c>
    </row>
    <row r="6" spans="1:11" ht="22.5" customHeight="1" thickBot="1" x14ac:dyDescent="0.3">
      <c r="A6" s="34">
        <v>4</v>
      </c>
      <c r="B6" s="6" t="s">
        <v>0</v>
      </c>
      <c r="C6" s="7">
        <v>2511</v>
      </c>
      <c r="D6" s="6" t="s">
        <v>0</v>
      </c>
      <c r="E6" s="7">
        <v>2540</v>
      </c>
      <c r="F6" s="6" t="s">
        <v>0</v>
      </c>
      <c r="G6" s="7">
        <v>1779</v>
      </c>
      <c r="H6" s="51" t="str">
        <f t="shared" si="0"/>
        <v>Նվազել է</v>
      </c>
      <c r="I6" s="22">
        <f t="shared" si="2"/>
        <v>-732</v>
      </c>
      <c r="J6" s="51" t="str">
        <f t="shared" si="1"/>
        <v>Նվազել է</v>
      </c>
      <c r="K6" s="22">
        <f t="shared" si="3"/>
        <v>-761</v>
      </c>
    </row>
    <row r="7" spans="1:11" ht="21.75" customHeight="1" x14ac:dyDescent="0.25">
      <c r="A7" s="34"/>
      <c r="B7" s="6" t="s">
        <v>41</v>
      </c>
      <c r="C7" s="7">
        <v>1689</v>
      </c>
      <c r="D7" s="6" t="s">
        <v>1</v>
      </c>
      <c r="E7" s="7">
        <v>1373</v>
      </c>
      <c r="F7" s="6" t="s">
        <v>1</v>
      </c>
      <c r="G7" s="7">
        <v>771</v>
      </c>
      <c r="H7" s="22" t="str">
        <f t="shared" si="0"/>
        <v>Նվազել է</v>
      </c>
      <c r="I7" s="22">
        <f t="shared" si="2"/>
        <v>-918</v>
      </c>
      <c r="J7" s="22" t="str">
        <f t="shared" si="1"/>
        <v>Նվազել է</v>
      </c>
      <c r="K7" s="22">
        <f t="shared" si="3"/>
        <v>-602</v>
      </c>
    </row>
    <row r="8" spans="1:11" ht="21.75" customHeight="1" x14ac:dyDescent="0.25">
      <c r="A8" s="34"/>
      <c r="B8" s="6" t="s">
        <v>2</v>
      </c>
      <c r="C8" s="7">
        <v>822</v>
      </c>
      <c r="D8" s="6" t="s">
        <v>2</v>
      </c>
      <c r="E8" s="7">
        <v>1167</v>
      </c>
      <c r="F8" s="6" t="s">
        <v>2</v>
      </c>
      <c r="G8" s="7">
        <v>1008</v>
      </c>
      <c r="H8" s="23" t="str">
        <f t="shared" si="0"/>
        <v>Աճել է</v>
      </c>
      <c r="I8" s="22">
        <f t="shared" si="2"/>
        <v>186</v>
      </c>
      <c r="J8" s="23" t="str">
        <f t="shared" si="1"/>
        <v>Նվազել է</v>
      </c>
      <c r="K8" s="22">
        <f t="shared" si="3"/>
        <v>-159</v>
      </c>
    </row>
    <row r="9" spans="1:11" ht="22.5" customHeight="1" x14ac:dyDescent="0.25">
      <c r="A9" s="34">
        <v>5</v>
      </c>
      <c r="B9" s="6" t="s">
        <v>3</v>
      </c>
      <c r="C9" s="7">
        <v>1567</v>
      </c>
      <c r="D9" s="6" t="s">
        <v>3</v>
      </c>
      <c r="E9" s="7">
        <v>1542</v>
      </c>
      <c r="F9" s="6" t="s">
        <v>3</v>
      </c>
      <c r="G9" s="7">
        <v>1409</v>
      </c>
      <c r="H9" s="23" t="str">
        <f t="shared" si="0"/>
        <v>Նվազել է</v>
      </c>
      <c r="I9" s="22">
        <f t="shared" si="2"/>
        <v>-158</v>
      </c>
      <c r="J9" s="23" t="str">
        <f t="shared" si="1"/>
        <v>Նվազել է</v>
      </c>
      <c r="K9" s="22">
        <f t="shared" si="3"/>
        <v>-133</v>
      </c>
    </row>
    <row r="10" spans="1:11" ht="21" customHeight="1" x14ac:dyDescent="0.25">
      <c r="A10" s="34"/>
      <c r="B10" s="6" t="s">
        <v>1</v>
      </c>
      <c r="C10" s="7">
        <v>272</v>
      </c>
      <c r="D10" s="6" t="s">
        <v>1</v>
      </c>
      <c r="E10" s="7">
        <v>120</v>
      </c>
      <c r="F10" s="6" t="s">
        <v>1</v>
      </c>
      <c r="G10" s="7">
        <v>168</v>
      </c>
      <c r="H10" s="23" t="str">
        <f>IF(I10=0,"Անփոփոխ",IF(I10&gt;0,"Աճել է","Նվազել է"))</f>
        <v>Նվազել է</v>
      </c>
      <c r="I10" s="22">
        <f t="shared" si="2"/>
        <v>-104</v>
      </c>
      <c r="J10" s="23" t="str">
        <f>IF(K10=0,"Անփոփոխ",IF(K10&gt;0,"Աճել է","Նվազել է"))</f>
        <v>Աճել է</v>
      </c>
      <c r="K10" s="22">
        <f t="shared" si="3"/>
        <v>48</v>
      </c>
    </row>
    <row r="11" spans="1:11" ht="22.5" customHeight="1" x14ac:dyDescent="0.25">
      <c r="A11" s="34"/>
      <c r="B11" s="6" t="s">
        <v>2</v>
      </c>
      <c r="C11" s="7">
        <v>822</v>
      </c>
      <c r="D11" s="6" t="s">
        <v>2</v>
      </c>
      <c r="E11" s="7">
        <v>1167</v>
      </c>
      <c r="F11" s="6" t="s">
        <v>2</v>
      </c>
      <c r="G11" s="7">
        <v>1008</v>
      </c>
      <c r="H11" s="23" t="str">
        <f t="shared" ref="H11:H14" si="4">IF(I11=0,"Անփոփոխ",IF(I11&gt;0,"Աճել է","Նվազել է"))</f>
        <v>Աճել է</v>
      </c>
      <c r="I11" s="22">
        <f t="shared" si="2"/>
        <v>186</v>
      </c>
      <c r="J11" s="23" t="str">
        <f t="shared" ref="J11:J14" si="5">IF(K11=0,"Անփոփոխ",IF(K11&gt;0,"Աճել է","Նվազել է"))</f>
        <v>Նվազել է</v>
      </c>
      <c r="K11" s="22">
        <f t="shared" si="3"/>
        <v>-159</v>
      </c>
    </row>
    <row r="12" spans="1:11" ht="26.25" customHeight="1" x14ac:dyDescent="0.25">
      <c r="A12" s="34"/>
      <c r="B12" s="6" t="s">
        <v>10</v>
      </c>
      <c r="C12" s="7">
        <v>473</v>
      </c>
      <c r="D12" s="6" t="s">
        <v>10</v>
      </c>
      <c r="E12" s="7">
        <v>255</v>
      </c>
      <c r="F12" s="6" t="s">
        <v>10</v>
      </c>
      <c r="G12" s="7">
        <v>233</v>
      </c>
      <c r="H12" s="23" t="str">
        <f t="shared" si="4"/>
        <v>Նվազել է</v>
      </c>
      <c r="I12" s="22">
        <f t="shared" si="2"/>
        <v>-240</v>
      </c>
      <c r="J12" s="23" t="str">
        <f t="shared" si="5"/>
        <v>Նվազել է</v>
      </c>
      <c r="K12" s="22">
        <f t="shared" si="3"/>
        <v>-22</v>
      </c>
    </row>
    <row r="13" spans="1:11" ht="27" customHeight="1" x14ac:dyDescent="0.25">
      <c r="A13" s="34">
        <v>6</v>
      </c>
      <c r="B13" s="6" t="s">
        <v>6</v>
      </c>
      <c r="C13" s="7">
        <v>445</v>
      </c>
      <c r="D13" s="6" t="s">
        <v>6</v>
      </c>
      <c r="E13" s="7">
        <v>421</v>
      </c>
      <c r="F13" s="6" t="s">
        <v>6</v>
      </c>
      <c r="G13" s="7">
        <v>351</v>
      </c>
      <c r="H13" s="23" t="str">
        <f t="shared" si="4"/>
        <v>Նվազել է</v>
      </c>
      <c r="I13" s="22">
        <f t="shared" si="2"/>
        <v>-94</v>
      </c>
      <c r="J13" s="23" t="str">
        <f t="shared" si="5"/>
        <v>Նվազել է</v>
      </c>
      <c r="K13" s="22">
        <f t="shared" si="3"/>
        <v>-70</v>
      </c>
    </row>
    <row r="14" spans="1:11" ht="24" customHeight="1" x14ac:dyDescent="0.25">
      <c r="A14" s="34">
        <v>7</v>
      </c>
      <c r="B14" s="6" t="s">
        <v>5</v>
      </c>
      <c r="C14" s="7">
        <v>83</v>
      </c>
      <c r="D14" s="6" t="s">
        <v>5</v>
      </c>
      <c r="E14" s="7">
        <v>181</v>
      </c>
      <c r="F14" s="6" t="s">
        <v>5</v>
      </c>
      <c r="G14" s="7">
        <v>159</v>
      </c>
      <c r="H14" s="23" t="str">
        <f t="shared" si="4"/>
        <v>Աճել է</v>
      </c>
      <c r="I14" s="22">
        <f t="shared" si="2"/>
        <v>76</v>
      </c>
      <c r="J14" s="23" t="str">
        <f t="shared" si="5"/>
        <v>Նվազել է</v>
      </c>
      <c r="K14" s="22">
        <f t="shared" si="3"/>
        <v>-22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115</v>
      </c>
      <c r="C16" s="71"/>
      <c r="D16" s="71" t="s">
        <v>214</v>
      </c>
      <c r="E16" s="71"/>
      <c r="F16" s="71" t="s">
        <v>215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2943</v>
      </c>
      <c r="D17" s="5" t="s">
        <v>7</v>
      </c>
      <c r="E17" s="15">
        <v>3293</v>
      </c>
      <c r="F17" s="5" t="s">
        <v>7</v>
      </c>
      <c r="G17" s="15">
        <v>2638</v>
      </c>
      <c r="H17" s="22" t="str">
        <f t="shared" ref="H17:H19" si="6">IF(I17=0,"Անփոփոխ",IF(I17&gt;0,"Աճել է","Նվազել է"))</f>
        <v>Նվազել է</v>
      </c>
      <c r="I17" s="22">
        <f>G17-C17</f>
        <v>-305</v>
      </c>
      <c r="J17" s="22" t="str">
        <f t="shared" ref="J17:J19" si="7">IF(K17=0,"Անփոփոխ",IF(K17&gt;0,"Աճել է","Նվազել է"))</f>
        <v>Նվազել է</v>
      </c>
      <c r="K17" s="22">
        <f>G17-E17</f>
        <v>-655</v>
      </c>
    </row>
    <row r="18" spans="1:11" ht="36.75" customHeight="1" x14ac:dyDescent="0.25">
      <c r="A18" s="37">
        <v>2</v>
      </c>
      <c r="B18" s="6" t="s">
        <v>232</v>
      </c>
      <c r="C18" s="7">
        <v>1071</v>
      </c>
      <c r="D18" s="6" t="s">
        <v>235</v>
      </c>
      <c r="E18" s="7">
        <v>1996</v>
      </c>
      <c r="F18" s="6" t="s">
        <v>238</v>
      </c>
      <c r="G18" s="7">
        <v>1938</v>
      </c>
      <c r="H18" s="23" t="str">
        <f t="shared" si="6"/>
        <v>Աճել է</v>
      </c>
      <c r="I18" s="22">
        <f t="shared" ref="I18:I19" si="8">G18-C18</f>
        <v>867</v>
      </c>
      <c r="J18" s="23" t="str">
        <f t="shared" si="7"/>
        <v>Նվազել է</v>
      </c>
      <c r="K18" s="23">
        <f>G18-E18</f>
        <v>-58</v>
      </c>
    </row>
    <row r="19" spans="1:11" ht="24" customHeight="1" x14ac:dyDescent="0.25">
      <c r="A19" s="37">
        <v>3</v>
      </c>
      <c r="B19" s="6" t="s">
        <v>9</v>
      </c>
      <c r="C19" s="7">
        <v>1872</v>
      </c>
      <c r="D19" s="6" t="s">
        <v>9</v>
      </c>
      <c r="E19" s="7">
        <v>1297</v>
      </c>
      <c r="F19" s="6" t="s">
        <v>9</v>
      </c>
      <c r="G19" s="7">
        <v>700</v>
      </c>
      <c r="H19" s="23" t="str">
        <f t="shared" si="6"/>
        <v>Նվազել է</v>
      </c>
      <c r="I19" s="22">
        <f t="shared" si="8"/>
        <v>-1172</v>
      </c>
      <c r="J19" s="23" t="str">
        <f t="shared" si="7"/>
        <v>Նվազել է</v>
      </c>
      <c r="K19" s="23">
        <f>G19-E19</f>
        <v>-597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8" priority="25" operator="equal">
      <formula>0</formula>
    </cfRule>
    <cfRule type="cellIs" dxfId="247" priority="26" operator="lessThan">
      <formula>0</formula>
    </cfRule>
    <cfRule type="cellIs" dxfId="246" priority="29" operator="greaterThan">
      <formula>0</formula>
    </cfRule>
  </conditionalFormatting>
  <conditionalFormatting sqref="K3:K14">
    <cfRule type="cellIs" dxfId="245" priority="19" operator="equal">
      <formula>0</formula>
    </cfRule>
    <cfRule type="cellIs" dxfId="244" priority="20" operator="lessThan">
      <formula>0</formula>
    </cfRule>
    <cfRule type="cellIs" dxfId="243" priority="23" operator="greaterThan">
      <formula>0</formula>
    </cfRule>
  </conditionalFormatting>
  <conditionalFormatting sqref="H17:H19">
    <cfRule type="containsText" dxfId="242" priority="15" operator="containsText" text="Անփոփոխ">
      <formula>NOT(ISERROR(SEARCH("Անփոփոխ",H17)))</formula>
    </cfRule>
    <cfRule type="containsText" dxfId="241" priority="16" operator="containsText" text="Նվազել է">
      <formula>NOT(ISERROR(SEARCH("Նվազել է",H17)))</formula>
    </cfRule>
    <cfRule type="containsText" dxfId="240" priority="18" operator="containsText" text="Աճել է">
      <formula>NOT(ISERROR(SEARCH("Աճել է",H17)))</formula>
    </cfRule>
  </conditionalFormatting>
  <conditionalFormatting sqref="I17:I19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J17:J19">
    <cfRule type="containsText" dxfId="236" priority="9" operator="containsText" text="Անփոփոխ">
      <formula>NOT(ISERROR(SEARCH("Անփոփոխ",J17)))</formula>
    </cfRule>
    <cfRule type="containsText" dxfId="235" priority="10" operator="containsText" text="Նվազել է">
      <formula>NOT(ISERROR(SEARCH("Նվազել է",J17)))</formula>
    </cfRule>
    <cfRule type="containsText" dxfId="234" priority="12" operator="containsText" text="Աճել է">
      <formula>NOT(ISERROR(SEARCH("Աճել է",J17)))</formula>
    </cfRule>
  </conditionalFormatting>
  <conditionalFormatting sqref="K17:K19">
    <cfRule type="cellIs" dxfId="233" priority="1" operator="equal">
      <formula>0</formula>
    </cfRule>
    <cfRule type="cellIs" dxfId="232" priority="2" operator="lessThan">
      <formula>0</formula>
    </cfRule>
    <cfRule type="cellIs" dxfId="231" priority="3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S8" sqref="S8"/>
    </sheetView>
  </sheetViews>
  <sheetFormatPr defaultColWidth="9.140625" defaultRowHeight="12" x14ac:dyDescent="0.25"/>
  <cols>
    <col min="1" max="1" width="4.140625" style="50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116</v>
      </c>
      <c r="C2" s="71"/>
      <c r="D2" s="71" t="s">
        <v>135</v>
      </c>
      <c r="E2" s="71"/>
      <c r="F2" s="71" t="s">
        <v>136</v>
      </c>
      <c r="G2" s="71"/>
      <c r="H2" s="75" t="s">
        <v>73</v>
      </c>
      <c r="I2" s="78"/>
      <c r="J2" s="77" t="s">
        <v>74</v>
      </c>
      <c r="K2" s="78"/>
    </row>
    <row r="3" spans="1:11" ht="23.25" customHeight="1" x14ac:dyDescent="0.25">
      <c r="A3" s="33">
        <v>1</v>
      </c>
      <c r="B3" s="5" t="s">
        <v>247</v>
      </c>
      <c r="C3" s="15">
        <v>5405</v>
      </c>
      <c r="D3" s="5" t="s">
        <v>244</v>
      </c>
      <c r="E3" s="64">
        <v>6542</v>
      </c>
      <c r="F3" s="5" t="s">
        <v>241</v>
      </c>
      <c r="G3" s="15">
        <v>6144</v>
      </c>
      <c r="H3" s="22" t="str">
        <f t="shared" ref="H3:H10" si="0">IF(I3=0,"Անփոփոխ",IF(I3&gt;0,"Աճել է","Նվազել է"))</f>
        <v>Աճել է</v>
      </c>
      <c r="I3" s="22">
        <f>G3-C3</f>
        <v>739</v>
      </c>
      <c r="J3" s="22" t="str">
        <f t="shared" ref="J3:J9" si="1">IF(K3=0,"Անփոփոխ",IF(K3&gt;0,"Աճել է","Նվազել է"))</f>
        <v>Նվազել է</v>
      </c>
      <c r="K3" s="22">
        <f>G3-E3</f>
        <v>-398</v>
      </c>
    </row>
    <row r="4" spans="1:11" ht="27" customHeight="1" x14ac:dyDescent="0.25">
      <c r="A4" s="34">
        <v>2</v>
      </c>
      <c r="B4" s="13" t="s">
        <v>249</v>
      </c>
      <c r="C4" s="7">
        <v>3339</v>
      </c>
      <c r="D4" s="13" t="s">
        <v>245</v>
      </c>
      <c r="E4" s="63">
        <v>2621</v>
      </c>
      <c r="F4" s="13" t="s">
        <v>250</v>
      </c>
      <c r="G4" s="7">
        <v>2501</v>
      </c>
      <c r="H4" s="23" t="str">
        <f t="shared" si="0"/>
        <v>Նվազել է</v>
      </c>
      <c r="I4" s="22">
        <f t="shared" ref="I4:I14" si="2">G4-C4</f>
        <v>-838</v>
      </c>
      <c r="J4" s="23" t="str">
        <f t="shared" si="1"/>
        <v>Նվազել է</v>
      </c>
      <c r="K4" s="22">
        <f t="shared" ref="K4:K14" si="3">G4-E4</f>
        <v>-120</v>
      </c>
    </row>
    <row r="5" spans="1:11" ht="23.25" customHeight="1" x14ac:dyDescent="0.25">
      <c r="A5" s="34">
        <v>3</v>
      </c>
      <c r="B5" s="54" t="s">
        <v>4</v>
      </c>
      <c r="C5" s="7">
        <v>351</v>
      </c>
      <c r="D5" s="54" t="s">
        <v>4</v>
      </c>
      <c r="E5" s="65">
        <v>1577</v>
      </c>
      <c r="F5" s="54" t="s">
        <v>4</v>
      </c>
      <c r="G5" s="55">
        <v>1778</v>
      </c>
      <c r="H5" s="56" t="str">
        <f t="shared" si="0"/>
        <v>Աճել է</v>
      </c>
      <c r="I5" s="22">
        <f t="shared" si="2"/>
        <v>1427</v>
      </c>
      <c r="J5" s="56" t="str">
        <f t="shared" si="1"/>
        <v>Աճել է</v>
      </c>
      <c r="K5" s="22">
        <f t="shared" si="3"/>
        <v>201</v>
      </c>
    </row>
    <row r="6" spans="1:11" ht="22.5" customHeight="1" thickBot="1" x14ac:dyDescent="0.3">
      <c r="A6" s="34">
        <v>4</v>
      </c>
      <c r="B6" s="6" t="s">
        <v>0</v>
      </c>
      <c r="C6" s="60">
        <v>1715</v>
      </c>
      <c r="D6" s="6" t="s">
        <v>0</v>
      </c>
      <c r="E6" s="63">
        <v>2344</v>
      </c>
      <c r="F6" s="6" t="s">
        <v>0</v>
      </c>
      <c r="G6" s="7">
        <v>1823</v>
      </c>
      <c r="H6" s="51" t="str">
        <f t="shared" si="0"/>
        <v>Աճել է</v>
      </c>
      <c r="I6" s="22">
        <f t="shared" si="2"/>
        <v>108</v>
      </c>
      <c r="J6" s="51" t="str">
        <f t="shared" si="1"/>
        <v>Նվազել է</v>
      </c>
      <c r="K6" s="22">
        <f t="shared" si="3"/>
        <v>-521</v>
      </c>
    </row>
    <row r="7" spans="1:11" ht="21.75" customHeight="1" x14ac:dyDescent="0.25">
      <c r="A7" s="34"/>
      <c r="B7" s="6" t="s">
        <v>248</v>
      </c>
      <c r="C7" s="7">
        <v>1360</v>
      </c>
      <c r="D7" s="6" t="s">
        <v>42</v>
      </c>
      <c r="E7" s="63">
        <v>1349</v>
      </c>
      <c r="F7" s="6" t="s">
        <v>43</v>
      </c>
      <c r="G7" s="7">
        <v>791</v>
      </c>
      <c r="H7" s="22" t="str">
        <f t="shared" si="0"/>
        <v>Նվազել է</v>
      </c>
      <c r="I7" s="22">
        <f t="shared" si="2"/>
        <v>-569</v>
      </c>
      <c r="J7" s="22" t="str">
        <f t="shared" si="1"/>
        <v>Նվազել է</v>
      </c>
      <c r="K7" s="22">
        <f t="shared" si="3"/>
        <v>-558</v>
      </c>
    </row>
    <row r="8" spans="1:11" ht="21.75" customHeight="1" x14ac:dyDescent="0.25">
      <c r="A8" s="34"/>
      <c r="B8" s="6" t="s">
        <v>2</v>
      </c>
      <c r="C8" s="7">
        <v>355</v>
      </c>
      <c r="D8" s="6" t="s">
        <v>2</v>
      </c>
      <c r="E8" s="63">
        <v>995</v>
      </c>
      <c r="F8" s="6" t="s">
        <v>2</v>
      </c>
      <c r="G8" s="7">
        <v>1032</v>
      </c>
      <c r="H8" s="59" t="str">
        <f t="shared" si="0"/>
        <v>Աճել է</v>
      </c>
      <c r="I8" s="22">
        <f t="shared" si="2"/>
        <v>677</v>
      </c>
      <c r="J8" s="68" t="str">
        <f t="shared" si="1"/>
        <v>Աճել է</v>
      </c>
      <c r="K8" s="22">
        <f t="shared" si="3"/>
        <v>37</v>
      </c>
    </row>
    <row r="9" spans="1:11" ht="24" customHeight="1" x14ac:dyDescent="0.25">
      <c r="A9" s="34">
        <v>5</v>
      </c>
      <c r="B9" s="6" t="s">
        <v>3</v>
      </c>
      <c r="C9" s="7">
        <v>769</v>
      </c>
      <c r="D9" s="6" t="s">
        <v>3</v>
      </c>
      <c r="E9" s="63">
        <v>1354</v>
      </c>
      <c r="F9" s="6" t="s">
        <v>3</v>
      </c>
      <c r="G9" s="7">
        <v>1209</v>
      </c>
      <c r="H9" s="59" t="str">
        <f t="shared" si="0"/>
        <v>Աճել է</v>
      </c>
      <c r="I9" s="22">
        <f t="shared" si="2"/>
        <v>440</v>
      </c>
      <c r="J9" s="23" t="str">
        <f t="shared" si="1"/>
        <v>Նվազել է</v>
      </c>
      <c r="K9" s="22">
        <f t="shared" si="3"/>
        <v>-145</v>
      </c>
    </row>
    <row r="10" spans="1:11" ht="21" customHeight="1" x14ac:dyDescent="0.25">
      <c r="A10" s="34"/>
      <c r="B10" s="6" t="s">
        <v>1</v>
      </c>
      <c r="C10" s="7">
        <v>173</v>
      </c>
      <c r="D10" s="6" t="s">
        <v>1</v>
      </c>
      <c r="E10" s="63">
        <v>117</v>
      </c>
      <c r="F10" s="6" t="s">
        <v>1</v>
      </c>
      <c r="G10" s="7">
        <v>177</v>
      </c>
      <c r="H10" s="59" t="str">
        <f t="shared" si="0"/>
        <v>Աճել է</v>
      </c>
      <c r="I10" s="22">
        <f t="shared" si="2"/>
        <v>4</v>
      </c>
      <c r="J10" s="23" t="str">
        <f>IF(K10=0,"Անփոփոխ",IF(K10&gt;0,"Աճել է","Նվազել է"))</f>
        <v>Աճել է</v>
      </c>
      <c r="K10" s="22">
        <f t="shared" si="3"/>
        <v>60</v>
      </c>
    </row>
    <row r="11" spans="1:11" ht="22.5" customHeight="1" x14ac:dyDescent="0.25">
      <c r="A11" s="34"/>
      <c r="B11" s="6" t="s">
        <v>2</v>
      </c>
      <c r="C11" s="7">
        <v>355</v>
      </c>
      <c r="D11" s="6" t="s">
        <v>2</v>
      </c>
      <c r="E11" s="63">
        <v>995</v>
      </c>
      <c r="F11" s="6" t="s">
        <v>2</v>
      </c>
      <c r="G11" s="7">
        <v>1032</v>
      </c>
      <c r="H11" s="23" t="str">
        <f t="shared" ref="H11:H14" si="4">IF(I11=0,"Անփոփոխ",IF(I11&gt;0,"Աճել է","Նվազել է"))</f>
        <v>Աճել է</v>
      </c>
      <c r="I11" s="22">
        <f t="shared" si="2"/>
        <v>677</v>
      </c>
      <c r="J11" s="23" t="str">
        <f t="shared" ref="J11:J14" si="5">IF(K11=0,"Անփոփոխ",IF(K11&gt;0,"Աճել է","Նվազել է"))</f>
        <v>Աճել է</v>
      </c>
      <c r="K11" s="22">
        <f t="shared" si="3"/>
        <v>37</v>
      </c>
    </row>
    <row r="12" spans="1:11" ht="26.25" customHeight="1" x14ac:dyDescent="0.25">
      <c r="A12" s="34"/>
      <c r="B12" s="6" t="s">
        <v>10</v>
      </c>
      <c r="C12" s="7">
        <v>241</v>
      </c>
      <c r="D12" s="6" t="s">
        <v>10</v>
      </c>
      <c r="E12" s="63">
        <v>242</v>
      </c>
      <c r="F12" s="6" t="s">
        <v>10</v>
      </c>
      <c r="G12" s="7">
        <v>251</v>
      </c>
      <c r="H12" s="23" t="str">
        <f t="shared" si="4"/>
        <v>Աճել է</v>
      </c>
      <c r="I12" s="22">
        <f t="shared" si="2"/>
        <v>10</v>
      </c>
      <c r="J12" s="23" t="str">
        <f t="shared" si="5"/>
        <v>Աճել է</v>
      </c>
      <c r="K12" s="22">
        <f t="shared" si="3"/>
        <v>9</v>
      </c>
    </row>
    <row r="13" spans="1:11" ht="27" customHeight="1" x14ac:dyDescent="0.25">
      <c r="A13" s="34">
        <v>6</v>
      </c>
      <c r="B13" s="6" t="s">
        <v>6</v>
      </c>
      <c r="C13" s="7">
        <v>280</v>
      </c>
      <c r="D13" s="6" t="s">
        <v>6</v>
      </c>
      <c r="E13" s="63">
        <v>423</v>
      </c>
      <c r="F13" s="6" t="s">
        <v>6</v>
      </c>
      <c r="G13" s="7">
        <v>331</v>
      </c>
      <c r="H13" s="23" t="str">
        <f t="shared" si="4"/>
        <v>Աճել է</v>
      </c>
      <c r="I13" s="22">
        <f t="shared" si="2"/>
        <v>51</v>
      </c>
      <c r="J13" s="23" t="str">
        <f t="shared" si="5"/>
        <v>Նվազել է</v>
      </c>
      <c r="K13" s="22">
        <f t="shared" si="3"/>
        <v>-92</v>
      </c>
    </row>
    <row r="14" spans="1:11" ht="24" customHeight="1" x14ac:dyDescent="0.25">
      <c r="A14" s="34">
        <v>7</v>
      </c>
      <c r="B14" s="6" t="s">
        <v>5</v>
      </c>
      <c r="C14" s="60">
        <v>74</v>
      </c>
      <c r="D14" s="6" t="s">
        <v>5</v>
      </c>
      <c r="E14" s="63">
        <v>242</v>
      </c>
      <c r="F14" s="6" t="s">
        <v>5</v>
      </c>
      <c r="G14" s="7">
        <v>117</v>
      </c>
      <c r="H14" s="23" t="str">
        <f t="shared" si="4"/>
        <v>Աճել է</v>
      </c>
      <c r="I14" s="22">
        <f t="shared" si="2"/>
        <v>43</v>
      </c>
      <c r="J14" s="23" t="str">
        <f t="shared" si="5"/>
        <v>Նվազել է</v>
      </c>
      <c r="K14" s="22">
        <f t="shared" si="3"/>
        <v>-125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117</v>
      </c>
      <c r="C16" s="71"/>
      <c r="D16" s="71" t="s">
        <v>216</v>
      </c>
      <c r="E16" s="71"/>
      <c r="F16" s="71" t="s">
        <v>217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62">
        <v>2121</v>
      </c>
      <c r="D17" s="5" t="s">
        <v>7</v>
      </c>
      <c r="E17" s="67">
        <v>3286</v>
      </c>
      <c r="F17" s="5" t="s">
        <v>7</v>
      </c>
      <c r="G17" s="15">
        <v>2686</v>
      </c>
      <c r="H17" s="22" t="str">
        <f t="shared" ref="H17:H19" si="6">IF(I17=0,"Անփոփոխ",IF(I17&gt;0,"Աճել է","Նվազել է"))</f>
        <v>Աճել է</v>
      </c>
      <c r="I17" s="22">
        <f>G17-C17</f>
        <v>565</v>
      </c>
      <c r="J17" s="22" t="str">
        <f t="shared" ref="J17:J19" si="7">IF(K17=0,"Անփոփոխ",IF(K17&gt;0,"Աճել է","Նվազել է"))</f>
        <v>Նվազել է</v>
      </c>
      <c r="K17" s="22">
        <f>G17-E17</f>
        <v>-600</v>
      </c>
    </row>
    <row r="18" spans="1:11" ht="36.75" customHeight="1" x14ac:dyDescent="0.25">
      <c r="A18" s="37">
        <v>2</v>
      </c>
      <c r="B18" s="6" t="s">
        <v>243</v>
      </c>
      <c r="C18" s="61">
        <v>1113</v>
      </c>
      <c r="D18" s="6" t="s">
        <v>246</v>
      </c>
      <c r="E18" s="66">
        <v>1993</v>
      </c>
      <c r="F18" s="6" t="s">
        <v>242</v>
      </c>
      <c r="G18" s="7">
        <v>1894</v>
      </c>
      <c r="H18" s="23" t="str">
        <f t="shared" si="6"/>
        <v>Աճել է</v>
      </c>
      <c r="I18" s="22">
        <f t="shared" ref="I18:I19" si="8">G18-C18</f>
        <v>781</v>
      </c>
      <c r="J18" s="23" t="str">
        <f t="shared" si="7"/>
        <v>Նվազել է</v>
      </c>
      <c r="K18" s="23">
        <f>G18-E18</f>
        <v>-99</v>
      </c>
    </row>
    <row r="19" spans="1:11" ht="24" customHeight="1" x14ac:dyDescent="0.25">
      <c r="A19" s="37">
        <v>3</v>
      </c>
      <c r="B19" s="6" t="s">
        <v>9</v>
      </c>
      <c r="C19" s="61">
        <v>1008</v>
      </c>
      <c r="D19" s="6" t="s">
        <v>9</v>
      </c>
      <c r="E19" s="66">
        <v>1293</v>
      </c>
      <c r="F19" s="6" t="s">
        <v>9</v>
      </c>
      <c r="G19" s="7">
        <v>696</v>
      </c>
      <c r="H19" s="23" t="str">
        <f t="shared" si="6"/>
        <v>Նվազել է</v>
      </c>
      <c r="I19" s="22">
        <f t="shared" si="8"/>
        <v>-312</v>
      </c>
      <c r="J19" s="23" t="str">
        <f t="shared" si="7"/>
        <v>Նվազել է</v>
      </c>
      <c r="K19" s="23">
        <f>G19-E19</f>
        <v>-597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7" priority="19" operator="equal">
      <formula>0</formula>
    </cfRule>
    <cfRule type="cellIs" dxfId="226" priority="20" operator="lessThan">
      <formula>0</formula>
    </cfRule>
    <cfRule type="cellIs" dxfId="225" priority="23" operator="greaterThan">
      <formula>0</formula>
    </cfRule>
  </conditionalFormatting>
  <conditionalFormatting sqref="I3:I14">
    <cfRule type="cellIs" dxfId="224" priority="25" operator="equal">
      <formula>0</formula>
    </cfRule>
    <cfRule type="cellIs" dxfId="223" priority="26" operator="lessThan">
      <formula>0</formula>
    </cfRule>
    <cfRule type="cellIs" dxfId="222" priority="29" operator="greaterThan">
      <formula>0</formula>
    </cfRule>
  </conditionalFormatting>
  <conditionalFormatting sqref="H17:H19">
    <cfRule type="containsText" dxfId="221" priority="15" operator="containsText" text="Անփոփոխ">
      <formula>NOT(ISERROR(SEARCH("Անփոփոխ",H17)))</formula>
    </cfRule>
    <cfRule type="containsText" dxfId="220" priority="16" operator="containsText" text="Նվազել է">
      <formula>NOT(ISERROR(SEARCH("Նվազել է",H17)))</formula>
    </cfRule>
    <cfRule type="containsText" dxfId="219" priority="18" operator="containsText" text="Աճել է">
      <formula>NOT(ISERROR(SEARCH("Աճել է",H17)))</formula>
    </cfRule>
  </conditionalFormatting>
  <conditionalFormatting sqref="I17:I19">
    <cfRule type="cellIs" dxfId="218" priority="13" operator="equal">
      <formula>0</formula>
    </cfRule>
    <cfRule type="cellIs" dxfId="217" priority="14" operator="lessThan">
      <formula>0</formula>
    </cfRule>
    <cfRule type="cellIs" dxfId="216" priority="17" operator="greaterThan">
      <formula>0</formula>
    </cfRule>
  </conditionalFormatting>
  <conditionalFormatting sqref="J17:J19">
    <cfRule type="containsText" dxfId="215" priority="9" operator="containsText" text="Անփոփոխ">
      <formula>NOT(ISERROR(SEARCH("Անփոփոխ",J17)))</formula>
    </cfRule>
    <cfRule type="containsText" dxfId="214" priority="10" operator="containsText" text="Նվազել է">
      <formula>NOT(ISERROR(SEARCH("Նվազել է",J17)))</formula>
    </cfRule>
    <cfRule type="containsText" dxfId="213" priority="12" operator="containsText" text="Աճել է">
      <formula>NOT(ISERROR(SEARCH("Աճել է",J17)))</formula>
    </cfRule>
  </conditionalFormatting>
  <conditionalFormatting sqref="K17:K19">
    <cfRule type="cellIs" dxfId="212" priority="1" operator="equal">
      <formula>0</formula>
    </cfRule>
    <cfRule type="cellIs" dxfId="211" priority="2" operator="lessThan">
      <formula>0</formula>
    </cfRule>
    <cfRule type="cellIs" dxfId="210" priority="3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J3:J14 H3:H14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N15" sqref="N15"/>
    </sheetView>
  </sheetViews>
  <sheetFormatPr defaultColWidth="9.140625" defaultRowHeight="12" x14ac:dyDescent="0.25"/>
  <cols>
    <col min="1" max="1" width="4.140625" style="50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118</v>
      </c>
      <c r="C2" s="71"/>
      <c r="D2" s="71" t="s">
        <v>137</v>
      </c>
      <c r="E2" s="71"/>
      <c r="F2" s="71" t="s">
        <v>138</v>
      </c>
      <c r="G2" s="71"/>
      <c r="H2" s="75" t="s">
        <v>73</v>
      </c>
      <c r="I2" s="78"/>
      <c r="J2" s="77" t="s">
        <v>74</v>
      </c>
      <c r="K2" s="78"/>
    </row>
    <row r="3" spans="1:11" ht="23.25" customHeight="1" x14ac:dyDescent="0.25">
      <c r="A3" s="33">
        <v>1</v>
      </c>
      <c r="B3" s="5" t="s">
        <v>255</v>
      </c>
      <c r="C3" s="67">
        <v>7604</v>
      </c>
      <c r="D3" s="5" t="s">
        <v>253</v>
      </c>
      <c r="E3" s="67">
        <v>7702</v>
      </c>
      <c r="F3" s="5" t="s">
        <v>256</v>
      </c>
      <c r="G3" s="15">
        <v>6512</v>
      </c>
      <c r="H3" s="22" t="str">
        <f t="shared" ref="H3:H8" si="0">IF(I3=0,"Անփոփոխ",IF(I3&gt;0,"Աճել է","Նվազել է"))</f>
        <v>Նվազել է</v>
      </c>
      <c r="I3" s="22">
        <f>G3-C3</f>
        <v>-1092</v>
      </c>
      <c r="J3" s="22" t="str">
        <f t="shared" ref="J3:J9" si="1">IF(K3=0,"Անփոփոխ",IF(K3&gt;0,"Աճել է","Նվազել է"))</f>
        <v>Նվազել է</v>
      </c>
      <c r="K3" s="22">
        <f>G3-E3</f>
        <v>-1190</v>
      </c>
    </row>
    <row r="4" spans="1:11" ht="27" customHeight="1" x14ac:dyDescent="0.25">
      <c r="A4" s="34">
        <v>2</v>
      </c>
      <c r="B4" s="13" t="s">
        <v>251</v>
      </c>
      <c r="C4" s="66">
        <v>2729</v>
      </c>
      <c r="D4" s="13" t="s">
        <v>57</v>
      </c>
      <c r="E4" s="66">
        <v>2894</v>
      </c>
      <c r="F4" s="13" t="s">
        <v>257</v>
      </c>
      <c r="G4" s="7">
        <v>2856</v>
      </c>
      <c r="H4" s="23" t="str">
        <f t="shared" si="0"/>
        <v>Աճել է</v>
      </c>
      <c r="I4" s="22">
        <f t="shared" ref="I4:I14" si="2">G4-C4</f>
        <v>127</v>
      </c>
      <c r="J4" s="23" t="str">
        <f t="shared" si="1"/>
        <v>Նվազել է</v>
      </c>
      <c r="K4" s="22">
        <f t="shared" ref="K4:K14" si="3">G4-E4</f>
        <v>-38</v>
      </c>
    </row>
    <row r="5" spans="1:11" ht="23.25" customHeight="1" x14ac:dyDescent="0.25">
      <c r="A5" s="34">
        <v>3</v>
      </c>
      <c r="B5" s="54" t="s">
        <v>4</v>
      </c>
      <c r="C5" s="66">
        <v>2633</v>
      </c>
      <c r="D5" s="54" t="s">
        <v>4</v>
      </c>
      <c r="E5" s="66">
        <v>2846</v>
      </c>
      <c r="F5" s="54" t="s">
        <v>4</v>
      </c>
      <c r="G5" s="7">
        <v>2202</v>
      </c>
      <c r="H5" s="56" t="str">
        <f t="shared" si="0"/>
        <v>Նվազել է</v>
      </c>
      <c r="I5" s="22">
        <f t="shared" si="2"/>
        <v>-431</v>
      </c>
      <c r="J5" s="56" t="str">
        <f t="shared" si="1"/>
        <v>Նվազել է</v>
      </c>
      <c r="K5" s="22">
        <f t="shared" si="3"/>
        <v>-644</v>
      </c>
    </row>
    <row r="6" spans="1:11" ht="22.5" customHeight="1" thickBot="1" x14ac:dyDescent="0.3">
      <c r="A6" s="34">
        <v>4</v>
      </c>
      <c r="B6" s="6" t="s">
        <v>0</v>
      </c>
      <c r="C6" s="66">
        <v>2242</v>
      </c>
      <c r="D6" s="6" t="s">
        <v>0</v>
      </c>
      <c r="E6" s="66">
        <v>1962</v>
      </c>
      <c r="F6" s="6" t="s">
        <v>0</v>
      </c>
      <c r="G6" s="7">
        <v>1454</v>
      </c>
      <c r="H6" s="51" t="str">
        <f t="shared" si="0"/>
        <v>Նվազել է</v>
      </c>
      <c r="I6" s="22">
        <f t="shared" si="2"/>
        <v>-788</v>
      </c>
      <c r="J6" s="51" t="str">
        <f t="shared" si="1"/>
        <v>Նվազել է</v>
      </c>
      <c r="K6" s="22">
        <f t="shared" si="3"/>
        <v>-508</v>
      </c>
    </row>
    <row r="7" spans="1:11" ht="21.75" customHeight="1" x14ac:dyDescent="0.25">
      <c r="A7" s="34"/>
      <c r="B7" s="6" t="s">
        <v>252</v>
      </c>
      <c r="C7" s="66">
        <v>1731</v>
      </c>
      <c r="D7" s="6" t="s">
        <v>1</v>
      </c>
      <c r="E7" s="66">
        <v>1134</v>
      </c>
      <c r="F7" s="6" t="s">
        <v>43</v>
      </c>
      <c r="G7" s="7">
        <v>819</v>
      </c>
      <c r="H7" s="22" t="str">
        <f t="shared" si="0"/>
        <v>Նվազել է</v>
      </c>
      <c r="I7" s="22">
        <f t="shared" si="2"/>
        <v>-912</v>
      </c>
      <c r="J7" s="22" t="str">
        <f t="shared" si="1"/>
        <v>Նվազել է</v>
      </c>
      <c r="K7" s="22">
        <f t="shared" si="3"/>
        <v>-315</v>
      </c>
    </row>
    <row r="8" spans="1:11" ht="21.75" customHeight="1" x14ac:dyDescent="0.25">
      <c r="A8" s="34"/>
      <c r="B8" s="6" t="s">
        <v>2</v>
      </c>
      <c r="C8" s="66">
        <v>511</v>
      </c>
      <c r="D8" s="6" t="s">
        <v>2</v>
      </c>
      <c r="E8" s="66">
        <v>828</v>
      </c>
      <c r="F8" s="6" t="s">
        <v>2</v>
      </c>
      <c r="G8" s="7">
        <v>635</v>
      </c>
      <c r="H8" s="23" t="str">
        <f t="shared" si="0"/>
        <v>Աճել է</v>
      </c>
      <c r="I8" s="22">
        <f t="shared" si="2"/>
        <v>124</v>
      </c>
      <c r="J8" s="23" t="str">
        <f t="shared" si="1"/>
        <v>Նվազել է</v>
      </c>
      <c r="K8" s="22">
        <f t="shared" si="3"/>
        <v>-193</v>
      </c>
    </row>
    <row r="9" spans="1:11" ht="22.5" customHeight="1" x14ac:dyDescent="0.25">
      <c r="A9" s="34">
        <v>5</v>
      </c>
      <c r="B9" s="6" t="s">
        <v>3</v>
      </c>
      <c r="C9" s="66">
        <v>1423</v>
      </c>
      <c r="D9" s="6" t="s">
        <v>3</v>
      </c>
      <c r="E9" s="66">
        <v>1249</v>
      </c>
      <c r="F9" s="6" t="s">
        <v>3</v>
      </c>
      <c r="G9" s="7">
        <v>999</v>
      </c>
      <c r="H9" s="23" t="str">
        <f>IF(I9=0,"Անփոփոխ",IF(I9&gt;0,"Աճել է","Նվազել է"))</f>
        <v>Նվազել է</v>
      </c>
      <c r="I9" s="22">
        <f t="shared" si="2"/>
        <v>-424</v>
      </c>
      <c r="J9" s="23" t="str">
        <f t="shared" si="1"/>
        <v>Նվազել է</v>
      </c>
      <c r="K9" s="22">
        <f t="shared" si="3"/>
        <v>-250</v>
      </c>
    </row>
    <row r="10" spans="1:11" ht="21" customHeight="1" x14ac:dyDescent="0.25">
      <c r="A10" s="34"/>
      <c r="B10" s="6" t="s">
        <v>1</v>
      </c>
      <c r="C10" s="66">
        <v>270</v>
      </c>
      <c r="D10" s="6" t="s">
        <v>1</v>
      </c>
      <c r="E10" s="66">
        <v>154</v>
      </c>
      <c r="F10" s="6" t="s">
        <v>1</v>
      </c>
      <c r="G10" s="7">
        <v>130</v>
      </c>
      <c r="H10" s="23" t="str">
        <f>IF(I10=0,"Անփոփոխ",IF(I10&gt;0,"Աճել է","Նվազել է"))</f>
        <v>Նվազել է</v>
      </c>
      <c r="I10" s="22">
        <f t="shared" si="2"/>
        <v>-140</v>
      </c>
      <c r="J10" s="23" t="str">
        <f>IF(K10=0,"Անփոփոխ",IF(K10&gt;0,"Աճել է","Նվազել է"))</f>
        <v>Նվազել է</v>
      </c>
      <c r="K10" s="22">
        <f t="shared" si="3"/>
        <v>-24</v>
      </c>
    </row>
    <row r="11" spans="1:11" ht="22.5" customHeight="1" x14ac:dyDescent="0.25">
      <c r="A11" s="34"/>
      <c r="B11" s="6" t="s">
        <v>2</v>
      </c>
      <c r="C11" s="66">
        <v>511</v>
      </c>
      <c r="D11" s="6" t="s">
        <v>2</v>
      </c>
      <c r="E11" s="66">
        <v>828</v>
      </c>
      <c r="F11" s="6" t="s">
        <v>2</v>
      </c>
      <c r="G11" s="7">
        <v>635</v>
      </c>
      <c r="H11" s="23" t="str">
        <f t="shared" ref="H11:H14" si="4">IF(I11=0,"Անփոփոխ",IF(I11&gt;0,"Աճել է","Նվազել է"))</f>
        <v>Աճել է</v>
      </c>
      <c r="I11" s="22">
        <f t="shared" si="2"/>
        <v>124</v>
      </c>
      <c r="J11" s="23" t="str">
        <f t="shared" ref="J11:J14" si="5">IF(K11=0,"Անփոփոխ",IF(K11&gt;0,"Աճել է","Նվազել է"))</f>
        <v>Նվազել է</v>
      </c>
      <c r="K11" s="22">
        <f t="shared" si="3"/>
        <v>-193</v>
      </c>
    </row>
    <row r="12" spans="1:11" ht="26.25" customHeight="1" x14ac:dyDescent="0.25">
      <c r="A12" s="34"/>
      <c r="B12" s="6" t="s">
        <v>10</v>
      </c>
      <c r="C12" s="66">
        <v>642</v>
      </c>
      <c r="D12" s="6" t="s">
        <v>10</v>
      </c>
      <c r="E12" s="66">
        <v>267</v>
      </c>
      <c r="F12" s="6" t="s">
        <v>10</v>
      </c>
      <c r="G12" s="7">
        <v>234</v>
      </c>
      <c r="H12" s="23" t="str">
        <f t="shared" si="4"/>
        <v>Նվազել է</v>
      </c>
      <c r="I12" s="22">
        <f t="shared" si="2"/>
        <v>-408</v>
      </c>
      <c r="J12" s="23" t="str">
        <f t="shared" si="5"/>
        <v>Նվազել է</v>
      </c>
      <c r="K12" s="22">
        <f t="shared" si="3"/>
        <v>-33</v>
      </c>
    </row>
    <row r="13" spans="1:11" ht="27" customHeight="1" x14ac:dyDescent="0.25">
      <c r="A13" s="34">
        <v>6</v>
      </c>
      <c r="B13" s="6" t="s">
        <v>6</v>
      </c>
      <c r="C13" s="66">
        <v>476</v>
      </c>
      <c r="D13" s="6" t="s">
        <v>6</v>
      </c>
      <c r="E13" s="66">
        <v>470</v>
      </c>
      <c r="F13" s="6" t="s">
        <v>6</v>
      </c>
      <c r="G13" s="7">
        <v>426</v>
      </c>
      <c r="H13" s="23" t="str">
        <f t="shared" si="4"/>
        <v>Նվազել է</v>
      </c>
      <c r="I13" s="22">
        <f t="shared" si="2"/>
        <v>-50</v>
      </c>
      <c r="J13" s="23" t="str">
        <f t="shared" si="5"/>
        <v>Նվազել է</v>
      </c>
      <c r="K13" s="22">
        <f t="shared" si="3"/>
        <v>-44</v>
      </c>
    </row>
    <row r="14" spans="1:11" ht="24" customHeight="1" x14ac:dyDescent="0.25">
      <c r="A14" s="34">
        <v>7</v>
      </c>
      <c r="B14" s="6" t="s">
        <v>5</v>
      </c>
      <c r="C14" s="66">
        <v>51</v>
      </c>
      <c r="D14" s="6" t="s">
        <v>5</v>
      </c>
      <c r="E14" s="66">
        <v>184</v>
      </c>
      <c r="F14" s="6" t="s">
        <v>5</v>
      </c>
      <c r="G14" s="7">
        <v>194</v>
      </c>
      <c r="H14" s="23" t="str">
        <f t="shared" si="4"/>
        <v>Աճել է</v>
      </c>
      <c r="I14" s="22">
        <f t="shared" si="2"/>
        <v>143</v>
      </c>
      <c r="J14" s="23" t="str">
        <f t="shared" si="5"/>
        <v>Աճել է</v>
      </c>
      <c r="K14" s="22">
        <f t="shared" si="3"/>
        <v>10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119</v>
      </c>
      <c r="C16" s="71"/>
      <c r="D16" s="71" t="s">
        <v>218</v>
      </c>
      <c r="E16" s="71"/>
      <c r="F16" s="71" t="s">
        <v>219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67">
        <v>2881</v>
      </c>
      <c r="D17" s="5" t="s">
        <v>7</v>
      </c>
      <c r="E17" s="67">
        <v>3521</v>
      </c>
      <c r="F17" s="5" t="s">
        <v>7</v>
      </c>
      <c r="G17" s="15">
        <v>3497</v>
      </c>
      <c r="H17" s="22" t="str">
        <f t="shared" ref="H17:H19" si="6">IF(I17=0,"Անփոփոխ",IF(I17&gt;0,"Աճել է","Նվազել է"))</f>
        <v>Աճել է</v>
      </c>
      <c r="I17" s="22">
        <f>G17-C17</f>
        <v>616</v>
      </c>
      <c r="J17" s="22" t="str">
        <f t="shared" ref="J17:J19" si="7">IF(K17=0,"Անփոփոխ",IF(K17&gt;0,"Աճել է","Նվազել է"))</f>
        <v>Նվազել է</v>
      </c>
      <c r="K17" s="22">
        <f>G17-E17</f>
        <v>-24</v>
      </c>
    </row>
    <row r="18" spans="1:11" ht="36.75" customHeight="1" x14ac:dyDescent="0.25">
      <c r="A18" s="37">
        <v>2</v>
      </c>
      <c r="B18" s="6" t="s">
        <v>278</v>
      </c>
      <c r="C18" s="66">
        <v>1221</v>
      </c>
      <c r="D18" s="6" t="s">
        <v>254</v>
      </c>
      <c r="E18" s="66">
        <v>2316</v>
      </c>
      <c r="F18" s="6" t="s">
        <v>258</v>
      </c>
      <c r="G18" s="7">
        <v>2657</v>
      </c>
      <c r="H18" s="23" t="str">
        <f t="shared" si="6"/>
        <v>Աճել է</v>
      </c>
      <c r="I18" s="22">
        <f t="shared" ref="I18:I19" si="8">G18-C18</f>
        <v>1436</v>
      </c>
      <c r="J18" s="23" t="str">
        <f t="shared" si="7"/>
        <v>Աճել է</v>
      </c>
      <c r="K18" s="23">
        <f>G18-E18</f>
        <v>341</v>
      </c>
    </row>
    <row r="19" spans="1:11" ht="24" customHeight="1" x14ac:dyDescent="0.25">
      <c r="A19" s="37">
        <v>3</v>
      </c>
      <c r="B19" s="6" t="s">
        <v>9</v>
      </c>
      <c r="C19" s="66">
        <v>1660</v>
      </c>
      <c r="D19" s="6" t="s">
        <v>9</v>
      </c>
      <c r="E19" s="66">
        <v>1205</v>
      </c>
      <c r="F19" s="6" t="s">
        <v>9</v>
      </c>
      <c r="G19" s="7">
        <v>840</v>
      </c>
      <c r="H19" s="23" t="str">
        <f t="shared" si="6"/>
        <v>Նվազել է</v>
      </c>
      <c r="I19" s="22">
        <f t="shared" si="8"/>
        <v>-820</v>
      </c>
      <c r="J19" s="23" t="str">
        <f t="shared" si="7"/>
        <v>Նվազել է</v>
      </c>
      <c r="K19" s="23">
        <f>G19-E19</f>
        <v>-365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6" priority="19" operator="equal">
      <formula>0</formula>
    </cfRule>
    <cfRule type="cellIs" dxfId="205" priority="20" operator="lessThan">
      <formula>0</formula>
    </cfRule>
    <cfRule type="cellIs" dxfId="204" priority="23" operator="greaterThan">
      <formula>0</formula>
    </cfRule>
  </conditionalFormatting>
  <conditionalFormatting sqref="I3:I14">
    <cfRule type="cellIs" dxfId="203" priority="25" operator="equal">
      <formula>0</formula>
    </cfRule>
    <cfRule type="cellIs" dxfId="202" priority="26" operator="lessThan">
      <formula>0</formula>
    </cfRule>
    <cfRule type="cellIs" dxfId="201" priority="29" operator="greaterThan">
      <formula>0</formula>
    </cfRule>
  </conditionalFormatting>
  <conditionalFormatting sqref="H17:H19">
    <cfRule type="containsText" dxfId="200" priority="15" operator="containsText" text="Անփոփոխ">
      <formula>NOT(ISERROR(SEARCH("Անփոփոխ",H17)))</formula>
    </cfRule>
    <cfRule type="containsText" dxfId="199" priority="16" operator="containsText" text="Նվազել է">
      <formula>NOT(ISERROR(SEARCH("Նվազել է",H17)))</formula>
    </cfRule>
    <cfRule type="containsText" dxfId="198" priority="18" operator="containsText" text="Աճել է">
      <formula>NOT(ISERROR(SEARCH("Աճել է",H17)))</formula>
    </cfRule>
  </conditionalFormatting>
  <conditionalFormatting sqref="I17:I19">
    <cfRule type="cellIs" dxfId="197" priority="13" operator="equal">
      <formula>0</formula>
    </cfRule>
    <cfRule type="cellIs" dxfId="196" priority="14" operator="lessThan">
      <formula>0</formula>
    </cfRule>
    <cfRule type="cellIs" dxfId="195" priority="17" operator="greaterThan">
      <formula>0</formula>
    </cfRule>
  </conditionalFormatting>
  <conditionalFormatting sqref="J17:J19">
    <cfRule type="containsText" dxfId="194" priority="9" operator="containsText" text="Անփոփոխ">
      <formula>NOT(ISERROR(SEARCH("Անփոփոխ",J17)))</formula>
    </cfRule>
    <cfRule type="containsText" dxfId="193" priority="10" operator="containsText" text="Նվազել է">
      <formula>NOT(ISERROR(SEARCH("Նվազել է",J17)))</formula>
    </cfRule>
    <cfRule type="containsText" dxfId="192" priority="12" operator="containsText" text="Աճել է">
      <formula>NOT(ISERROR(SEARCH("Աճել է",J17)))</formula>
    </cfRule>
  </conditionalFormatting>
  <conditionalFormatting sqref="K17:K19">
    <cfRule type="cellIs" dxfId="191" priority="1" operator="equal">
      <formula>0</formula>
    </cfRule>
    <cfRule type="cellIs" dxfId="190" priority="2" operator="lessThan">
      <formula>0</formula>
    </cfRule>
    <cfRule type="cellIs" dxfId="189" priority="3" operator="greaterThan">
      <formula>0</formula>
    </cfRule>
  </conditionalFormatting>
  <pageMargins left="0.7" right="0.7" top="0.75" bottom="0.75" header="0.3" footer="0.3"/>
  <pageSetup paperSize="9"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J3:J14 H3:H14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M9" sqref="M9"/>
    </sheetView>
  </sheetViews>
  <sheetFormatPr defaultColWidth="9.140625" defaultRowHeight="12" x14ac:dyDescent="0.25"/>
  <cols>
    <col min="1" max="1" width="4.140625" style="50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46"/>
      <c r="B2" s="71" t="s">
        <v>90</v>
      </c>
      <c r="C2" s="71"/>
      <c r="D2" s="71" t="s">
        <v>91</v>
      </c>
      <c r="E2" s="71"/>
      <c r="F2" s="71" t="s">
        <v>92</v>
      </c>
      <c r="G2" s="71"/>
      <c r="H2" s="71" t="s">
        <v>73</v>
      </c>
      <c r="I2" s="74"/>
      <c r="J2" s="71" t="s">
        <v>74</v>
      </c>
      <c r="K2" s="74"/>
    </row>
    <row r="3" spans="1:11" ht="23.25" customHeight="1" x14ac:dyDescent="0.25">
      <c r="A3" s="33">
        <v>1</v>
      </c>
      <c r="B3" s="5" t="s">
        <v>272</v>
      </c>
      <c r="C3" s="15">
        <f>SUM('Հ-01:Հ-03'!C3)</f>
        <v>18100</v>
      </c>
      <c r="D3" s="5" t="s">
        <v>295</v>
      </c>
      <c r="E3" s="15">
        <v>31538</v>
      </c>
      <c r="F3" s="5" t="s">
        <v>8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-14776</v>
      </c>
    </row>
    <row r="4" spans="1:11" ht="27" customHeight="1" x14ac:dyDescent="0.25">
      <c r="A4" s="34">
        <v>2</v>
      </c>
      <c r="B4" s="13" t="s">
        <v>268</v>
      </c>
      <c r="C4" s="15">
        <v>10011</v>
      </c>
      <c r="D4" s="13" t="s">
        <v>287</v>
      </c>
      <c r="E4" s="15">
        <f>SUM('Հ-01:Հ-03'!E4)</f>
        <v>8334</v>
      </c>
      <c r="F4" s="13" t="s">
        <v>45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-2849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4">
        <v>3</v>
      </c>
      <c r="B5" s="6" t="s">
        <v>4</v>
      </c>
      <c r="C5" s="15">
        <f>SUM('Հ-01:Հ-03'!C5)</f>
        <v>976</v>
      </c>
      <c r="D5" s="6" t="s">
        <v>4</v>
      </c>
      <c r="E5" s="15">
        <v>9768</v>
      </c>
      <c r="F5" s="6" t="s">
        <v>4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56" t="str">
        <f t="shared" si="1"/>
        <v>Նվազել է</v>
      </c>
      <c r="K5" s="22">
        <f t="shared" si="2"/>
        <v>-5754</v>
      </c>
    </row>
    <row r="6" spans="1:11" ht="22.5" customHeight="1" thickBot="1" x14ac:dyDescent="0.3">
      <c r="A6" s="34">
        <v>4</v>
      </c>
      <c r="B6" s="10" t="s">
        <v>0</v>
      </c>
      <c r="C6" s="15">
        <f>SUM('Հ-01:Հ-03'!C6)</f>
        <v>7113</v>
      </c>
      <c r="D6" s="10" t="s">
        <v>0</v>
      </c>
      <c r="E6" s="15">
        <f>SUM('Հ-01:Հ-03'!E6)</f>
        <v>13436</v>
      </c>
      <c r="F6" s="10" t="s">
        <v>0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51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4"/>
      <c r="B7" s="5" t="s">
        <v>1</v>
      </c>
      <c r="C7" s="15">
        <f>SUM('Հ-01:Հ-03'!C7)</f>
        <v>5474</v>
      </c>
      <c r="D7" s="5" t="s">
        <v>1</v>
      </c>
      <c r="E7" s="15">
        <f>SUM('Հ-01:Հ-03'!E7)</f>
        <v>10620</v>
      </c>
      <c r="F7" s="5" t="s">
        <v>11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4"/>
      <c r="B8" s="6" t="s">
        <v>2</v>
      </c>
      <c r="C8" s="15">
        <f>SUM('Հ-01:Հ-03'!C8)</f>
        <v>1639</v>
      </c>
      <c r="D8" s="6" t="s">
        <v>2</v>
      </c>
      <c r="E8" s="15">
        <f>SUM('Հ-01:Հ-03'!E8)</f>
        <v>2816</v>
      </c>
      <c r="F8" s="6" t="s">
        <v>2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4">
        <v>5</v>
      </c>
      <c r="B9" s="6" t="s">
        <v>3</v>
      </c>
      <c r="C9" s="15">
        <f>SUM('Հ-01:Հ-03'!C9)</f>
        <v>3802</v>
      </c>
      <c r="D9" s="6" t="s">
        <v>3</v>
      </c>
      <c r="E9" s="15">
        <v>4709</v>
      </c>
      <c r="F9" s="6" t="s">
        <v>3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-1158</v>
      </c>
    </row>
    <row r="10" spans="1:11" ht="21" customHeight="1" x14ac:dyDescent="0.25">
      <c r="A10" s="34"/>
      <c r="B10" s="6" t="s">
        <v>1</v>
      </c>
      <c r="C10" s="15">
        <f>SUM('Հ-01:Հ-03'!C10)</f>
        <v>1178</v>
      </c>
      <c r="D10" s="6" t="s">
        <v>1</v>
      </c>
      <c r="E10" s="15">
        <v>1171</v>
      </c>
      <c r="F10" s="6" t="s">
        <v>1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-788</v>
      </c>
    </row>
    <row r="11" spans="1:11" ht="22.5" customHeight="1" x14ac:dyDescent="0.25">
      <c r="A11" s="34"/>
      <c r="B11" s="6" t="s">
        <v>2</v>
      </c>
      <c r="C11" s="15">
        <f>SUM('Հ-01:Հ-03'!C11)</f>
        <v>1639</v>
      </c>
      <c r="D11" s="6" t="s">
        <v>2</v>
      </c>
      <c r="E11" s="15">
        <v>2816</v>
      </c>
      <c r="F11" s="6" t="s">
        <v>2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4"/>
      <c r="B12" s="6" t="s">
        <v>10</v>
      </c>
      <c r="C12" s="15">
        <f>SUM('Հ-01:Հ-03'!C12)</f>
        <v>985</v>
      </c>
      <c r="D12" s="6" t="s">
        <v>10</v>
      </c>
      <c r="E12" s="15">
        <f>SUM('Հ-01:Հ-03'!E12)</f>
        <v>722</v>
      </c>
      <c r="F12" s="6" t="s">
        <v>10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4">
        <v>6</v>
      </c>
      <c r="B13" s="6" t="s">
        <v>6</v>
      </c>
      <c r="C13" s="15">
        <f>SUM('Հ-01:Հ-03'!C13)</f>
        <v>1230</v>
      </c>
      <c r="D13" s="6" t="s">
        <v>6</v>
      </c>
      <c r="E13" s="15">
        <f>SUM('Հ-01:Հ-03'!E13)</f>
        <v>1431</v>
      </c>
      <c r="F13" s="6" t="s">
        <v>6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4">
        <v>7</v>
      </c>
      <c r="B14" s="6" t="s">
        <v>5</v>
      </c>
      <c r="C14" s="15">
        <f>SUM('Հ-01:Հ-03'!C14)</f>
        <v>279</v>
      </c>
      <c r="D14" s="6" t="s">
        <v>5</v>
      </c>
      <c r="E14" s="15">
        <v>526</v>
      </c>
      <c r="F14" s="6" t="s">
        <v>5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-4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71" t="s">
        <v>93</v>
      </c>
      <c r="C16" s="71"/>
      <c r="D16" s="71" t="s">
        <v>94</v>
      </c>
      <c r="E16" s="71"/>
      <c r="F16" s="71" t="s">
        <v>95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f>SUM('Հ-01:Հ-03'!C17)</f>
        <v>4843</v>
      </c>
      <c r="D17" s="5" t="s">
        <v>7</v>
      </c>
      <c r="E17" s="15">
        <f>SUM('Հ-01:Հ-03'!E17)</f>
        <v>13968</v>
      </c>
      <c r="F17" s="5" t="s">
        <v>7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7">
        <v>2</v>
      </c>
      <c r="B18" s="6" t="s">
        <v>269</v>
      </c>
      <c r="C18" s="15">
        <f>SUM('Հ-01:Հ-03'!C18)</f>
        <v>2711</v>
      </c>
      <c r="D18" s="6" t="s">
        <v>288</v>
      </c>
      <c r="E18" s="15">
        <f>SUM('Հ-01:Հ-03'!E18)</f>
        <v>4777</v>
      </c>
      <c r="F18" s="6" t="s">
        <v>47</v>
      </c>
      <c r="G18" s="15">
        <f>SUM('Հ-01:Հ-03'!G18)</f>
        <v>5783</v>
      </c>
      <c r="H18" s="22" t="str">
        <f t="shared" si="6"/>
        <v>Աճել է</v>
      </c>
      <c r="I18" s="23">
        <f>G18-C18</f>
        <v>3072</v>
      </c>
      <c r="J18" s="23" t="str">
        <f t="shared" si="5"/>
        <v>Աճել է</v>
      </c>
      <c r="K18" s="23">
        <f>G18-E18</f>
        <v>1006</v>
      </c>
    </row>
    <row r="19" spans="1:11" ht="24" customHeight="1" x14ac:dyDescent="0.25">
      <c r="A19" s="37">
        <v>3</v>
      </c>
      <c r="B19" s="6" t="s">
        <v>9</v>
      </c>
      <c r="C19" s="15">
        <f>SUM('Հ-01:Հ-03'!C19)</f>
        <v>2132</v>
      </c>
      <c r="D19" s="6" t="s">
        <v>9</v>
      </c>
      <c r="E19" s="15">
        <f>SUM('Հ-01:Հ-03'!E19)</f>
        <v>9191</v>
      </c>
      <c r="F19" s="6" t="s">
        <v>9</v>
      </c>
      <c r="G19" s="15">
        <f>SUM('Հ-01:Հ-03'!G19)</f>
        <v>2891</v>
      </c>
      <c r="H19" s="22" t="str">
        <f t="shared" si="6"/>
        <v>Աճել է</v>
      </c>
      <c r="I19" s="23">
        <f>G19-C19</f>
        <v>759</v>
      </c>
      <c r="J19" s="23" t="str">
        <f t="shared" si="5"/>
        <v>Նվազել է</v>
      </c>
      <c r="K19" s="23">
        <f>G19-E19</f>
        <v>-6300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85" priority="22" operator="equal">
      <formula>0</formula>
    </cfRule>
    <cfRule type="cellIs" dxfId="184" priority="23" operator="lessThan">
      <formula>0</formula>
    </cfRule>
    <cfRule type="cellIs" dxfId="183" priority="24" operator="greaterThan">
      <formula>0</formula>
    </cfRule>
  </conditionalFormatting>
  <conditionalFormatting sqref="K3:K14">
    <cfRule type="cellIs" dxfId="182" priority="25" operator="equal">
      <formula>0</formula>
    </cfRule>
    <cfRule type="cellIs" dxfId="181" priority="26" operator="lessThan">
      <formula>0</formula>
    </cfRule>
    <cfRule type="cellIs" dxfId="180" priority="29" operator="greaterThan">
      <formula>0</formula>
    </cfRule>
  </conditionalFormatting>
  <conditionalFormatting sqref="H17:H19">
    <cfRule type="containsText" dxfId="179" priority="10" operator="containsText" text="Անփոփոխ">
      <formula>NOT(ISERROR(SEARCH("Անփոփոխ",H17)))</formula>
    </cfRule>
    <cfRule type="containsText" dxfId="178" priority="11" operator="containsText" text="Նվազել է">
      <formula>NOT(ISERROR(SEARCH("Նվազել է",H17)))</formula>
    </cfRule>
    <cfRule type="containsText" dxfId="177" priority="12" operator="containsText" text="Աճել է">
      <formula>NOT(ISERROR(SEARCH("Աճել է",H17)))</formula>
    </cfRule>
  </conditionalFormatting>
  <conditionalFormatting sqref="J3:J14 J17:J19">
    <cfRule type="containsText" dxfId="176" priority="27" operator="containsText" text="Անփոփոխ">
      <formula>NOT(ISERROR(SEARCH("Անփոփոխ",J3)))</formula>
    </cfRule>
    <cfRule type="containsText" dxfId="175" priority="28" operator="containsText" text="Նվազել է">
      <formula>NOT(ISERROR(SEARCH("Նվազել է",J3)))</formula>
    </cfRule>
    <cfRule type="containsText" dxfId="174" priority="30" operator="containsText" text="Աճել է">
      <formula>NOT(ISERROR(SEARCH("Աճել է",J3)))</formula>
    </cfRule>
  </conditionalFormatting>
  <conditionalFormatting sqref="H3">
    <cfRule type="containsText" dxfId="173" priority="16" operator="containsText" text="Անփոփոխ">
      <formula>NOT(ISERROR(SEARCH("Անփոփոխ",H3)))</formula>
    </cfRule>
    <cfRule type="containsText" dxfId="172" priority="17" operator="containsText" text="Նվազել է">
      <formula>NOT(ISERROR(SEARCH("Նվազել է",H3)))</formula>
    </cfRule>
    <cfRule type="containsText" dxfId="171" priority="18" operator="containsText" text="Աճել է">
      <formula>NOT(ISERROR(SEARCH("Աճել է",H3)))</formula>
    </cfRule>
  </conditionalFormatting>
  <conditionalFormatting sqref="H4:H14">
    <cfRule type="containsText" dxfId="170" priority="13" operator="containsText" text="Անփոփոխ">
      <formula>NOT(ISERROR(SEARCH("Անփոփոխ",H4)))</formula>
    </cfRule>
    <cfRule type="containsText" dxfId="169" priority="14" operator="containsText" text="Նվազել է">
      <formula>NOT(ISERROR(SEARCH("Նվազել է",H4)))</formula>
    </cfRule>
    <cfRule type="containsText" dxfId="168" priority="15" operator="containsText" text="Աճել է">
      <formula>NOT(ISERROR(SEARCH("Աճել է",H4)))</formula>
    </cfRule>
  </conditionalFormatting>
  <conditionalFormatting sqref="I17:I19">
    <cfRule type="cellIs" dxfId="167" priority="4" operator="equal">
      <formula>0</formula>
    </cfRule>
    <cfRule type="cellIs" dxfId="166" priority="5" operator="lessThan">
      <formula>0</formula>
    </cfRule>
    <cfRule type="cellIs" dxfId="165" priority="6" operator="greaterThan">
      <formula>0</formula>
    </cfRule>
  </conditionalFormatting>
  <conditionalFormatting sqref="K17:K19">
    <cfRule type="cellIs" dxfId="164" priority="1" operator="equal">
      <formula>0</formula>
    </cfRule>
    <cfRule type="cellIs" dxfId="163" priority="2" operator="lessThan">
      <formula>0</formula>
    </cfRule>
    <cfRule type="cellIs" dxfId="162" priority="3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S12" sqref="S12"/>
    </sheetView>
  </sheetViews>
  <sheetFormatPr defaultColWidth="9.140625" defaultRowHeight="12" x14ac:dyDescent="0.25"/>
  <cols>
    <col min="1" max="1" width="4.140625" style="50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46"/>
      <c r="B2" s="71" t="s">
        <v>102</v>
      </c>
      <c r="C2" s="71"/>
      <c r="D2" s="71" t="s">
        <v>139</v>
      </c>
      <c r="E2" s="71"/>
      <c r="F2" s="71" t="s">
        <v>140</v>
      </c>
      <c r="G2" s="71"/>
      <c r="H2" s="71" t="s">
        <v>73</v>
      </c>
      <c r="I2" s="74"/>
      <c r="J2" s="71" t="s">
        <v>74</v>
      </c>
      <c r="K2" s="74"/>
    </row>
    <row r="3" spans="1:12" ht="23.25" customHeight="1" x14ac:dyDescent="0.25">
      <c r="A3" s="33">
        <v>1</v>
      </c>
      <c r="B3" s="5" t="s">
        <v>273</v>
      </c>
      <c r="C3" s="15">
        <f>SUM('Հ-04:Հ-06'!C3)</f>
        <v>20000</v>
      </c>
      <c r="D3" s="5" t="s">
        <v>294</v>
      </c>
      <c r="E3" s="15">
        <f>SUM('Հ-04:Հ-06'!E3)</f>
        <v>24750</v>
      </c>
      <c r="F3" s="5" t="s">
        <v>8</v>
      </c>
      <c r="G3" s="15">
        <f>SUM('Հ-04:Հ-06'!G3)</f>
        <v>17646</v>
      </c>
      <c r="H3" s="22" t="str">
        <f t="shared" ref="H3:H9" si="0">IF(I3=0,"Անփոփոխ",IF(I3&gt;0,"Աճել է","Նվազել է"))</f>
        <v>Նվազել է</v>
      </c>
      <c r="I3" s="22">
        <f>G3-C3</f>
        <v>-2354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-7104</v>
      </c>
      <c r="L3" s="58"/>
    </row>
    <row r="4" spans="1:12" ht="27" customHeight="1" x14ac:dyDescent="0.25">
      <c r="A4" s="34">
        <v>2</v>
      </c>
      <c r="B4" s="13" t="s">
        <v>270</v>
      </c>
      <c r="C4" s="15">
        <f>SUM('Հ-04:Հ-06'!C4)</f>
        <v>9814</v>
      </c>
      <c r="D4" s="13" t="s">
        <v>290</v>
      </c>
      <c r="E4" s="15">
        <f>SUM('Հ-04:Հ-06'!E4)</f>
        <v>7728</v>
      </c>
      <c r="F4" s="13" t="s">
        <v>46</v>
      </c>
      <c r="G4" s="15">
        <f>SUM('Հ-04:Հ-06'!G4)</f>
        <v>7415</v>
      </c>
      <c r="H4" s="22" t="str">
        <f t="shared" si="0"/>
        <v>Նվազել է</v>
      </c>
      <c r="I4" s="22">
        <f t="shared" ref="I4:I14" si="3">G4-C4</f>
        <v>-2399</v>
      </c>
      <c r="J4" s="23" t="str">
        <f t="shared" si="1"/>
        <v>Նվազել է</v>
      </c>
      <c r="K4" s="22">
        <f t="shared" si="2"/>
        <v>-313</v>
      </c>
    </row>
    <row r="5" spans="1:12" ht="23.25" customHeight="1" x14ac:dyDescent="0.25">
      <c r="A5" s="34">
        <v>3</v>
      </c>
      <c r="B5" s="6" t="s">
        <v>4</v>
      </c>
      <c r="C5" s="15">
        <f>SUM('Հ-04:Հ-06'!C5)</f>
        <v>2090</v>
      </c>
      <c r="D5" s="6" t="s">
        <v>4</v>
      </c>
      <c r="E5" s="15">
        <f>SUM('Հ-04:Հ-06'!E5)</f>
        <v>7359</v>
      </c>
      <c r="F5" s="6" t="s">
        <v>4</v>
      </c>
      <c r="G5" s="15">
        <f>SUM('Հ-04:Հ-06'!G5)</f>
        <v>5063</v>
      </c>
      <c r="H5" s="22" t="str">
        <f t="shared" si="0"/>
        <v>Աճել է</v>
      </c>
      <c r="I5" s="22">
        <f t="shared" si="3"/>
        <v>2973</v>
      </c>
      <c r="J5" s="56" t="str">
        <f t="shared" si="1"/>
        <v>Նվազել է</v>
      </c>
      <c r="K5" s="22">
        <f t="shared" si="2"/>
        <v>-2296</v>
      </c>
    </row>
    <row r="6" spans="1:12" ht="22.5" customHeight="1" thickBot="1" x14ac:dyDescent="0.3">
      <c r="A6" s="34">
        <v>4</v>
      </c>
      <c r="B6" s="10" t="s">
        <v>0</v>
      </c>
      <c r="C6" s="15">
        <f>SUM('Հ-04:Հ-06'!C6)</f>
        <v>8096</v>
      </c>
      <c r="D6" s="6" t="s">
        <v>0</v>
      </c>
      <c r="E6" s="15">
        <f>SUM('Հ-04:Հ-06'!E6)</f>
        <v>9663</v>
      </c>
      <c r="F6" s="6" t="s">
        <v>0</v>
      </c>
      <c r="G6" s="15">
        <f>SUM('Հ-04:Հ-06'!G6)</f>
        <v>5168</v>
      </c>
      <c r="H6" s="22" t="str">
        <f t="shared" si="0"/>
        <v>Նվազել է</v>
      </c>
      <c r="I6" s="22">
        <f t="shared" si="3"/>
        <v>-2928</v>
      </c>
      <c r="J6" s="51" t="str">
        <f t="shared" si="1"/>
        <v>Նվազել է</v>
      </c>
      <c r="K6" s="22">
        <f t="shared" si="2"/>
        <v>-4495</v>
      </c>
    </row>
    <row r="7" spans="1:12" ht="21.75" customHeight="1" x14ac:dyDescent="0.25">
      <c r="A7" s="34"/>
      <c r="B7" s="5" t="s">
        <v>1</v>
      </c>
      <c r="C7" s="15">
        <f>SUM('Հ-04:Հ-06'!C7)</f>
        <v>6030</v>
      </c>
      <c r="D7" s="6" t="s">
        <v>1</v>
      </c>
      <c r="E7" s="15">
        <f>SUM('Հ-04:Հ-06'!E7)</f>
        <v>7083</v>
      </c>
      <c r="F7" s="6" t="s">
        <v>1</v>
      </c>
      <c r="G7" s="15">
        <f>SUM('Հ-04:Հ-06'!G7)</f>
        <v>2844</v>
      </c>
      <c r="H7" s="22" t="str">
        <f t="shared" si="0"/>
        <v>Նվազել է</v>
      </c>
      <c r="I7" s="22">
        <f t="shared" si="3"/>
        <v>-3186</v>
      </c>
      <c r="J7" s="22" t="str">
        <f t="shared" si="1"/>
        <v>Նվազել է</v>
      </c>
      <c r="K7" s="22">
        <f t="shared" si="2"/>
        <v>-4239</v>
      </c>
    </row>
    <row r="8" spans="1:12" ht="21.75" customHeight="1" x14ac:dyDescent="0.25">
      <c r="A8" s="34"/>
      <c r="B8" s="6" t="s">
        <v>2</v>
      </c>
      <c r="C8" s="15">
        <f>SUM('Հ-04:Հ-06'!C8)</f>
        <v>2066</v>
      </c>
      <c r="D8" s="6" t="s">
        <v>2</v>
      </c>
      <c r="E8" s="15">
        <f>SUM('Հ-04:Հ-06'!E8)</f>
        <v>2580</v>
      </c>
      <c r="F8" s="6" t="s">
        <v>2</v>
      </c>
      <c r="G8" s="15">
        <f>SUM('Հ-04:Հ-06'!G8)</f>
        <v>2324</v>
      </c>
      <c r="H8" s="22" t="str">
        <f t="shared" si="0"/>
        <v>Աճել է</v>
      </c>
      <c r="I8" s="22">
        <f t="shared" si="3"/>
        <v>258</v>
      </c>
      <c r="J8" s="23" t="str">
        <f t="shared" si="1"/>
        <v>Նվազել է</v>
      </c>
      <c r="K8" s="22">
        <f t="shared" si="2"/>
        <v>-256</v>
      </c>
    </row>
    <row r="9" spans="1:12" ht="22.5" customHeight="1" x14ac:dyDescent="0.25">
      <c r="A9" s="34">
        <v>5</v>
      </c>
      <c r="B9" s="6" t="s">
        <v>3</v>
      </c>
      <c r="C9" s="15">
        <f>SUM('Հ-04:Հ-06'!C9)</f>
        <v>4591</v>
      </c>
      <c r="D9" s="6" t="s">
        <v>3</v>
      </c>
      <c r="E9" s="15">
        <f>SUM('Հ-04:Հ-06'!E9)</f>
        <v>4251</v>
      </c>
      <c r="F9" s="6" t="s">
        <v>3</v>
      </c>
      <c r="G9" s="15">
        <f>SUM('Հ-04:Հ-06'!G9)</f>
        <v>3479</v>
      </c>
      <c r="H9" s="22" t="str">
        <f t="shared" si="0"/>
        <v>Նվազել է</v>
      </c>
      <c r="I9" s="22">
        <f t="shared" si="3"/>
        <v>-1112</v>
      </c>
      <c r="J9" s="23" t="str">
        <f t="shared" si="1"/>
        <v>Նվազել է</v>
      </c>
      <c r="K9" s="22">
        <f t="shared" si="2"/>
        <v>-772</v>
      </c>
    </row>
    <row r="10" spans="1:12" ht="21" customHeight="1" x14ac:dyDescent="0.25">
      <c r="A10" s="34"/>
      <c r="B10" s="6" t="s">
        <v>1</v>
      </c>
      <c r="C10" s="15">
        <f>SUM('Հ-04:Հ-06'!C10)</f>
        <v>1144</v>
      </c>
      <c r="D10" s="6" t="s">
        <v>1</v>
      </c>
      <c r="E10" s="15">
        <f>SUM('Հ-04:Հ-06'!E10)</f>
        <v>1715</v>
      </c>
      <c r="F10" s="6" t="s">
        <v>1</v>
      </c>
      <c r="G10" s="15">
        <f>SUM('Հ-04:Հ-06'!G10)</f>
        <v>426</v>
      </c>
      <c r="H10" s="22" t="str">
        <f>IF(I10=0,"Անփոփոխ",IF(I10&gt;0,"Աճել է","Նվազել է"))</f>
        <v>Նվազել է</v>
      </c>
      <c r="I10" s="22">
        <f t="shared" si="3"/>
        <v>-718</v>
      </c>
      <c r="J10" s="23" t="str">
        <f>IF(K10=0,"Անփոփոխ",IF(K10&gt;0,"Աճել է","Նվազել է"))</f>
        <v>Նվազել է</v>
      </c>
      <c r="K10" s="22">
        <f t="shared" si="2"/>
        <v>-1289</v>
      </c>
    </row>
    <row r="11" spans="1:12" ht="22.5" customHeight="1" x14ac:dyDescent="0.25">
      <c r="A11" s="34"/>
      <c r="B11" s="6" t="s">
        <v>2</v>
      </c>
      <c r="C11" s="15">
        <f>SUM('Հ-04:Հ-06'!C11)</f>
        <v>2066</v>
      </c>
      <c r="D11" s="6" t="s">
        <v>2</v>
      </c>
      <c r="E11" s="15">
        <f>SUM('Հ-04:Հ-06'!E11)</f>
        <v>1859</v>
      </c>
      <c r="F11" s="6" t="s">
        <v>2</v>
      </c>
      <c r="G11" s="15">
        <f>SUM('Հ-04:Հ-06'!G11)</f>
        <v>2324</v>
      </c>
      <c r="H11" s="22" t="str">
        <f t="shared" ref="H11:H14" si="4">IF(I11=0,"Անփոփոխ",IF(I11&gt;0,"Աճել է","Նվազել է"))</f>
        <v>Աճել է</v>
      </c>
      <c r="I11" s="22">
        <f t="shared" si="3"/>
        <v>258</v>
      </c>
      <c r="J11" s="23" t="str">
        <f t="shared" ref="J11:J19" si="5">IF(K11=0,"Անփոփոխ",IF(K11&gt;0,"Աճել է","Նվազել է"))</f>
        <v>Աճել է</v>
      </c>
      <c r="K11" s="22">
        <f t="shared" si="2"/>
        <v>465</v>
      </c>
    </row>
    <row r="12" spans="1:12" ht="26.25" customHeight="1" x14ac:dyDescent="0.25">
      <c r="A12" s="34"/>
      <c r="B12" s="6" t="s">
        <v>10</v>
      </c>
      <c r="C12" s="15">
        <f>SUM('Հ-04:Հ-06'!C12)</f>
        <v>1381</v>
      </c>
      <c r="D12" s="6" t="s">
        <v>10</v>
      </c>
      <c r="E12" s="15">
        <f>SUM('Հ-04:Հ-06'!E12)</f>
        <v>677</v>
      </c>
      <c r="F12" s="6" t="s">
        <v>10</v>
      </c>
      <c r="G12" s="15">
        <f>SUM('Հ-04:Հ-06'!G12)</f>
        <v>729</v>
      </c>
      <c r="H12" s="22" t="str">
        <f t="shared" si="4"/>
        <v>Նվազել է</v>
      </c>
      <c r="I12" s="22">
        <f t="shared" si="3"/>
        <v>-652</v>
      </c>
      <c r="J12" s="23" t="str">
        <f t="shared" si="5"/>
        <v>Աճել է</v>
      </c>
      <c r="K12" s="22">
        <f t="shared" si="2"/>
        <v>52</v>
      </c>
    </row>
    <row r="13" spans="1:12" ht="27" customHeight="1" x14ac:dyDescent="0.25">
      <c r="A13" s="34">
        <v>6</v>
      </c>
      <c r="B13" s="6" t="s">
        <v>6</v>
      </c>
      <c r="C13" s="15">
        <f>SUM('Հ-04:Հ-06'!C13)</f>
        <v>1332</v>
      </c>
      <c r="D13" s="6" t="s">
        <v>6</v>
      </c>
      <c r="E13" s="15">
        <f>SUM('Հ-04:Հ-06'!E13)</f>
        <v>1439</v>
      </c>
      <c r="F13" s="6" t="s">
        <v>6</v>
      </c>
      <c r="G13" s="15">
        <f>SUM('Հ-04:Հ-06'!G13)</f>
        <v>4123</v>
      </c>
      <c r="H13" s="22" t="str">
        <f t="shared" si="4"/>
        <v>Աճել է</v>
      </c>
      <c r="I13" s="22">
        <f t="shared" si="3"/>
        <v>2791</v>
      </c>
      <c r="J13" s="23" t="str">
        <f t="shared" si="5"/>
        <v>Աճել է</v>
      </c>
      <c r="K13" s="22">
        <f t="shared" si="2"/>
        <v>2684</v>
      </c>
    </row>
    <row r="14" spans="1:12" ht="24" customHeight="1" x14ac:dyDescent="0.25">
      <c r="A14" s="34">
        <v>7</v>
      </c>
      <c r="B14" s="6" t="s">
        <v>5</v>
      </c>
      <c r="C14" s="15">
        <f>SUM('Հ-04:Հ-06'!C14)</f>
        <v>294</v>
      </c>
      <c r="D14" s="6" t="s">
        <v>5</v>
      </c>
      <c r="E14" s="15">
        <f>SUM('Հ-04:Հ-06'!E14)</f>
        <v>481</v>
      </c>
      <c r="F14" s="6" t="s">
        <v>5</v>
      </c>
      <c r="G14" s="15">
        <f>SUM('Հ-04:Հ-06'!G14)</f>
        <v>430</v>
      </c>
      <c r="H14" s="22" t="str">
        <f t="shared" si="4"/>
        <v>Աճել է</v>
      </c>
      <c r="I14" s="22">
        <f t="shared" si="3"/>
        <v>136</v>
      </c>
      <c r="J14" s="23" t="str">
        <f t="shared" si="5"/>
        <v>Նվազել է</v>
      </c>
      <c r="K14" s="22">
        <f t="shared" si="2"/>
        <v>-51</v>
      </c>
    </row>
    <row r="15" spans="1:12" ht="19.5" customHeight="1" thickBot="1" x14ac:dyDescent="0.3">
      <c r="A15" s="17"/>
      <c r="B15" s="16"/>
      <c r="C15" s="47"/>
      <c r="D15" s="16"/>
      <c r="E15" s="47"/>
      <c r="F15" s="16"/>
      <c r="G15" s="17"/>
    </row>
    <row r="16" spans="1:12" ht="42" customHeight="1" thickBot="1" x14ac:dyDescent="0.3">
      <c r="A16" s="48"/>
      <c r="B16" s="71" t="s">
        <v>103</v>
      </c>
      <c r="C16" s="71"/>
      <c r="D16" s="71" t="s">
        <v>220</v>
      </c>
      <c r="E16" s="71"/>
      <c r="F16" s="71" t="s">
        <v>221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f>SUM('Հ-04:Հ-06'!C17)</f>
        <v>6976</v>
      </c>
      <c r="D17" s="5" t="s">
        <v>7</v>
      </c>
      <c r="E17" s="15">
        <f>SUM('Հ-04:Հ-06'!E17)</f>
        <v>13526</v>
      </c>
      <c r="F17" s="5" t="s">
        <v>7</v>
      </c>
      <c r="G17" s="15">
        <f>SUM('Հ-04:Հ-06'!G17)</f>
        <v>8521</v>
      </c>
      <c r="H17" s="22" t="str">
        <f t="shared" ref="H17:H19" si="6">IF(I17=0,"Անփոփոխ",IF(I17&gt;0,"Աճել է","Նվազել է"))</f>
        <v>Աճել է</v>
      </c>
      <c r="I17" s="22">
        <f>G17-C17</f>
        <v>1545</v>
      </c>
      <c r="J17" s="22" t="str">
        <f t="shared" si="5"/>
        <v>Նվազել է</v>
      </c>
      <c r="K17" s="22">
        <f>G17-E17</f>
        <v>-5005</v>
      </c>
    </row>
    <row r="18" spans="1:11" ht="36.75" customHeight="1" x14ac:dyDescent="0.25">
      <c r="A18" s="37">
        <v>2</v>
      </c>
      <c r="B18" s="6" t="s">
        <v>271</v>
      </c>
      <c r="C18" s="15">
        <f>SUM('Հ-04:Հ-06'!C18)</f>
        <v>3074</v>
      </c>
      <c r="D18" s="6" t="s">
        <v>289</v>
      </c>
      <c r="E18" s="15">
        <f>SUM('Հ-04:Հ-06'!E18)</f>
        <v>5723</v>
      </c>
      <c r="F18" s="6" t="s">
        <v>48</v>
      </c>
      <c r="G18" s="15">
        <f>SUM('Հ-04:Հ-06'!G18)</f>
        <v>5635</v>
      </c>
      <c r="H18" s="22" t="str">
        <f t="shared" si="6"/>
        <v>Աճել է</v>
      </c>
      <c r="I18" s="23">
        <f>G18-C18</f>
        <v>2561</v>
      </c>
      <c r="J18" s="23" t="str">
        <f t="shared" si="5"/>
        <v>Նվազել է</v>
      </c>
      <c r="K18" s="23">
        <f>G18-E18</f>
        <v>-88</v>
      </c>
    </row>
    <row r="19" spans="1:11" ht="24" customHeight="1" x14ac:dyDescent="0.25">
      <c r="A19" s="37">
        <v>3</v>
      </c>
      <c r="B19" s="6" t="s">
        <v>9</v>
      </c>
      <c r="C19" s="15">
        <f>SUM('Հ-04:Հ-06'!C19)</f>
        <v>3902</v>
      </c>
      <c r="D19" s="6" t="s">
        <v>9</v>
      </c>
      <c r="E19" s="15">
        <f>SUM('Հ-04:Հ-06'!E19)</f>
        <v>7803</v>
      </c>
      <c r="F19" s="6" t="s">
        <v>9</v>
      </c>
      <c r="G19" s="15">
        <f>SUM('Հ-04:Հ-06'!G19)</f>
        <v>2886</v>
      </c>
      <c r="H19" s="22" t="str">
        <f t="shared" si="6"/>
        <v>Նվազել է</v>
      </c>
      <c r="I19" s="23">
        <f>G19-C19</f>
        <v>-1016</v>
      </c>
      <c r="J19" s="23" t="str">
        <f t="shared" si="5"/>
        <v>Նվազել է</v>
      </c>
      <c r="K19" s="23">
        <f>G19-E19</f>
        <v>-4917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61" priority="22" operator="equal">
      <formula>0</formula>
    </cfRule>
    <cfRule type="cellIs" dxfId="160" priority="23" operator="lessThan">
      <formula>0</formula>
    </cfRule>
    <cfRule type="cellIs" dxfId="159" priority="24" operator="greaterThan">
      <formula>0</formula>
    </cfRule>
  </conditionalFormatting>
  <conditionalFormatting sqref="K3:K14">
    <cfRule type="cellIs" dxfId="158" priority="25" operator="equal">
      <formula>0</formula>
    </cfRule>
    <cfRule type="cellIs" dxfId="157" priority="26" operator="lessThan">
      <formula>0</formula>
    </cfRule>
    <cfRule type="cellIs" dxfId="156" priority="29" operator="greaterThan">
      <formula>0</formula>
    </cfRule>
  </conditionalFormatting>
  <conditionalFormatting sqref="J3:J14 J17:J19">
    <cfRule type="containsText" dxfId="155" priority="27" operator="containsText" text="Անփոփոխ">
      <formula>NOT(ISERROR(SEARCH("Անփոփոխ",J3)))</formula>
    </cfRule>
    <cfRule type="containsText" dxfId="154" priority="28" operator="containsText" text="Նվազել է">
      <formula>NOT(ISERROR(SEARCH("Նվազել է",J3)))</formula>
    </cfRule>
    <cfRule type="containsText" dxfId="153" priority="30" operator="containsText" text="Աճել է">
      <formula>NOT(ISERROR(SEARCH("Աճել է",J3)))</formula>
    </cfRule>
  </conditionalFormatting>
  <conditionalFormatting sqref="H3">
    <cfRule type="containsText" dxfId="152" priority="16" operator="containsText" text="Անփոփոխ">
      <formula>NOT(ISERROR(SEARCH("Անփոփոխ",H3)))</formula>
    </cfRule>
    <cfRule type="containsText" dxfId="151" priority="17" operator="containsText" text="Նվազել է">
      <formula>NOT(ISERROR(SEARCH("Նվազել է",H3)))</formula>
    </cfRule>
    <cfRule type="containsText" dxfId="150" priority="18" operator="containsText" text="Աճել է">
      <formula>NOT(ISERROR(SEARCH("Աճել է",H3)))</formula>
    </cfRule>
  </conditionalFormatting>
  <conditionalFormatting sqref="H4:H14">
    <cfRule type="containsText" dxfId="149" priority="13" operator="containsText" text="Անփոփոխ">
      <formula>NOT(ISERROR(SEARCH("Անփոփոխ",H4)))</formula>
    </cfRule>
    <cfRule type="containsText" dxfId="148" priority="14" operator="containsText" text="Նվազել է">
      <formula>NOT(ISERROR(SEARCH("Նվազել է",H4)))</formula>
    </cfRule>
    <cfRule type="containsText" dxfId="147" priority="15" operator="containsText" text="Աճել է">
      <formula>NOT(ISERROR(SEARCH("Աճել է",H4)))</formula>
    </cfRule>
  </conditionalFormatting>
  <conditionalFormatting sqref="H17:H19">
    <cfRule type="containsText" dxfId="146" priority="10" operator="containsText" text="Անփոփոխ">
      <formula>NOT(ISERROR(SEARCH("Անփոփոխ",H17)))</formula>
    </cfRule>
    <cfRule type="containsText" dxfId="145" priority="11" operator="containsText" text="Նվազել է">
      <formula>NOT(ISERROR(SEARCH("Նվազել է",H17)))</formula>
    </cfRule>
    <cfRule type="containsText" dxfId="144" priority="12" operator="containsText" text="Աճել է">
      <formula>NOT(ISERROR(SEARCH("Աճել է",H17)))</formula>
    </cfRule>
  </conditionalFormatting>
  <conditionalFormatting sqref="I17:I19">
    <cfRule type="cellIs" dxfId="143" priority="4" operator="equal">
      <formula>0</formula>
    </cfRule>
    <cfRule type="cellIs" dxfId="142" priority="5" operator="lessThan">
      <formula>0</formula>
    </cfRule>
    <cfRule type="cellIs" dxfId="141" priority="6" operator="greaterThan">
      <formula>0</formula>
    </cfRule>
  </conditionalFormatting>
  <conditionalFormatting sqref="K17:K19">
    <cfRule type="cellIs" dxfId="140" priority="1" operator="equal">
      <formula>0</formula>
    </cfRule>
    <cfRule type="cellIs" dxfId="139" priority="2" operator="lessThan">
      <formula>0</formula>
    </cfRule>
    <cfRule type="cellIs" dxfId="138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0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100</v>
      </c>
      <c r="C2" s="71"/>
      <c r="D2" s="75" t="s">
        <v>141</v>
      </c>
      <c r="E2" s="76"/>
      <c r="F2" s="71" t="s">
        <v>142</v>
      </c>
      <c r="G2" s="71"/>
      <c r="H2" s="75" t="s">
        <v>73</v>
      </c>
      <c r="I2" s="78"/>
      <c r="J2" s="77" t="s">
        <v>74</v>
      </c>
      <c r="K2" s="78"/>
    </row>
    <row r="3" spans="1:11" ht="23.25" customHeight="1" x14ac:dyDescent="0.25">
      <c r="A3" s="33">
        <v>1</v>
      </c>
      <c r="B3" s="5" t="s">
        <v>274</v>
      </c>
      <c r="C3" s="15">
        <f>SUM('Հ-07:Հ-09'!C3)</f>
        <v>22485</v>
      </c>
      <c r="D3" s="5" t="s">
        <v>291</v>
      </c>
      <c r="E3" s="15">
        <f>SUM('Հ-07:Հ-09'!E3)</f>
        <v>19766</v>
      </c>
      <c r="F3" s="5" t="s">
        <v>8</v>
      </c>
      <c r="G3" s="15">
        <f>SUM('Հ-07:Հ-09'!G3)</f>
        <v>16626</v>
      </c>
      <c r="H3" s="22" t="str">
        <f t="shared" ref="H3:H9" si="0">IF(I3=0,"Անփոփոխ",IF(I3&gt;0,"Աճել է","Նվազել է"))</f>
        <v>Նվազել է</v>
      </c>
      <c r="I3" s="22">
        <f>G3-C3</f>
        <v>-5859</v>
      </c>
      <c r="J3" s="22" t="str">
        <f t="shared" ref="J3:J9" si="1">IF(K3=0,"Անփոփոխ",IF(K3&gt;0,"Աճել է","Նվազել է"))</f>
        <v>Նվազել է</v>
      </c>
      <c r="K3" s="22">
        <f>G3-E3</f>
        <v>-3140</v>
      </c>
    </row>
    <row r="4" spans="1:11" ht="27" customHeight="1" x14ac:dyDescent="0.25">
      <c r="A4" s="34">
        <v>2</v>
      </c>
      <c r="B4" s="13" t="s">
        <v>275</v>
      </c>
      <c r="C4" s="15">
        <f>SUM('Հ-07:Հ-09'!C4)</f>
        <v>8090</v>
      </c>
      <c r="D4" s="13" t="s">
        <v>292</v>
      </c>
      <c r="E4" s="15">
        <f>SUM('Հ-07:Հ-09'!E4)</f>
        <v>6964</v>
      </c>
      <c r="F4" s="13" t="s">
        <v>49</v>
      </c>
      <c r="G4" s="15">
        <f>SUM('Հ-07:Հ-09'!G4)</f>
        <v>6902</v>
      </c>
      <c r="H4" s="22" t="str">
        <f t="shared" si="0"/>
        <v>Նվազել է</v>
      </c>
      <c r="I4" s="22">
        <f t="shared" ref="I4:I14" si="2">G4-C4</f>
        <v>-1188</v>
      </c>
      <c r="J4" s="23" t="str">
        <f t="shared" si="1"/>
        <v>Նվազել է</v>
      </c>
      <c r="K4" s="22">
        <f t="shared" ref="K4:K14" si="3">G4-E4</f>
        <v>-62</v>
      </c>
    </row>
    <row r="5" spans="1:11" ht="23.25" customHeight="1" x14ac:dyDescent="0.25">
      <c r="A5" s="34">
        <v>3</v>
      </c>
      <c r="B5" s="6" t="s">
        <v>4</v>
      </c>
      <c r="C5" s="15">
        <f>SUM('Հ-07:Հ-09'!C5)</f>
        <v>7035</v>
      </c>
      <c r="D5" s="6" t="s">
        <v>4</v>
      </c>
      <c r="E5" s="15">
        <f>SUM('Հ-07:Հ-09'!E5)</f>
        <v>4295</v>
      </c>
      <c r="F5" s="6" t="s">
        <v>4</v>
      </c>
      <c r="G5" s="15">
        <f>SUM('Հ-07:Հ-09'!G5)</f>
        <v>4103</v>
      </c>
      <c r="H5" s="22" t="str">
        <f t="shared" si="0"/>
        <v>Նվազել է</v>
      </c>
      <c r="I5" s="22">
        <f t="shared" si="2"/>
        <v>-2932</v>
      </c>
      <c r="J5" s="56" t="str">
        <f t="shared" si="1"/>
        <v>Նվազել է</v>
      </c>
      <c r="K5" s="22">
        <f t="shared" si="3"/>
        <v>-192</v>
      </c>
    </row>
    <row r="6" spans="1:11" ht="22.5" customHeight="1" thickBot="1" x14ac:dyDescent="0.3">
      <c r="A6" s="34">
        <v>4</v>
      </c>
      <c r="B6" s="10" t="s">
        <v>0</v>
      </c>
      <c r="C6" s="15">
        <f>SUM('Հ-07:Հ-09'!C6)</f>
        <v>7360</v>
      </c>
      <c r="D6" s="6" t="s">
        <v>0</v>
      </c>
      <c r="E6" s="15">
        <f>SUM('Հ-07:Հ-09'!E6)</f>
        <v>8507</v>
      </c>
      <c r="F6" s="6" t="s">
        <v>0</v>
      </c>
      <c r="G6" s="15">
        <f>SUM('Հ-07:Հ-09'!G6)</f>
        <v>5621</v>
      </c>
      <c r="H6" s="22" t="str">
        <f t="shared" si="0"/>
        <v>Նվազել է</v>
      </c>
      <c r="I6" s="22">
        <f t="shared" si="2"/>
        <v>-1739</v>
      </c>
      <c r="J6" s="51" t="str">
        <f t="shared" si="1"/>
        <v>Նվազել է</v>
      </c>
      <c r="K6" s="22">
        <f t="shared" si="3"/>
        <v>-2886</v>
      </c>
    </row>
    <row r="7" spans="1:11" ht="21.75" customHeight="1" x14ac:dyDescent="0.25">
      <c r="A7" s="34"/>
      <c r="B7" s="5" t="s">
        <v>1</v>
      </c>
      <c r="C7" s="15">
        <f>SUM('Հ-07:Հ-09'!C7)</f>
        <v>5327</v>
      </c>
      <c r="D7" s="6" t="s">
        <v>1</v>
      </c>
      <c r="E7" s="15">
        <f>SUM('Հ-07:Հ-09'!E7)</f>
        <v>5129</v>
      </c>
      <c r="F7" s="6" t="s">
        <v>1</v>
      </c>
      <c r="G7" s="15">
        <f>SUM('Հ-07:Հ-09'!G7)</f>
        <v>2254</v>
      </c>
      <c r="H7" s="22" t="str">
        <f t="shared" si="0"/>
        <v>Նվազել է</v>
      </c>
      <c r="I7" s="22">
        <f t="shared" si="2"/>
        <v>-3073</v>
      </c>
      <c r="J7" s="22" t="str">
        <f t="shared" si="1"/>
        <v>Նվազել է</v>
      </c>
      <c r="K7" s="22">
        <f t="shared" si="3"/>
        <v>-2875</v>
      </c>
    </row>
    <row r="8" spans="1:11" ht="21.75" customHeight="1" x14ac:dyDescent="0.25">
      <c r="A8" s="34"/>
      <c r="B8" s="6" t="s">
        <v>2</v>
      </c>
      <c r="C8" s="15">
        <f>SUM('Հ-07:Հ-09'!C8)</f>
        <v>2033</v>
      </c>
      <c r="D8" s="6" t="s">
        <v>2</v>
      </c>
      <c r="E8" s="15">
        <f>SUM('Հ-07:Հ-09'!E8)</f>
        <v>3378</v>
      </c>
      <c r="F8" s="6" t="s">
        <v>2</v>
      </c>
      <c r="G8" s="15">
        <f>SUM('Հ-07:Հ-09'!G8)</f>
        <v>3367</v>
      </c>
      <c r="H8" s="22" t="str">
        <f t="shared" si="0"/>
        <v>Աճել է</v>
      </c>
      <c r="I8" s="22">
        <f t="shared" si="2"/>
        <v>1334</v>
      </c>
      <c r="J8" s="23" t="str">
        <f t="shared" si="1"/>
        <v>Նվազել է</v>
      </c>
      <c r="K8" s="22">
        <f t="shared" si="3"/>
        <v>-11</v>
      </c>
    </row>
    <row r="9" spans="1:11" ht="22.5" customHeight="1" x14ac:dyDescent="0.25">
      <c r="A9" s="34">
        <v>5</v>
      </c>
      <c r="B9" s="6" t="s">
        <v>3</v>
      </c>
      <c r="C9" s="15">
        <f>SUM('Հ-07:Հ-09'!C9)</f>
        <v>3965</v>
      </c>
      <c r="D9" s="6" t="s">
        <v>3</v>
      </c>
      <c r="E9" s="15">
        <f>SUM('Հ-07:Հ-09'!E9)</f>
        <v>5053</v>
      </c>
      <c r="F9" s="6" t="s">
        <v>3</v>
      </c>
      <c r="G9" s="15">
        <f>SUM('Հ-07:Հ-09'!G9)</f>
        <v>4874</v>
      </c>
      <c r="H9" s="22" t="str">
        <f t="shared" si="0"/>
        <v>Աճել է</v>
      </c>
      <c r="I9" s="22">
        <f t="shared" si="2"/>
        <v>909</v>
      </c>
      <c r="J9" s="23" t="str">
        <f t="shared" si="1"/>
        <v>Նվազել է</v>
      </c>
      <c r="K9" s="22">
        <f t="shared" si="3"/>
        <v>-179</v>
      </c>
    </row>
    <row r="10" spans="1:11" ht="21" customHeight="1" x14ac:dyDescent="0.25">
      <c r="A10" s="34"/>
      <c r="B10" s="6" t="s">
        <v>1</v>
      </c>
      <c r="C10" s="15">
        <f>SUM('Հ-07:Հ-09'!C10)</f>
        <v>997</v>
      </c>
      <c r="D10" s="6" t="s">
        <v>1</v>
      </c>
      <c r="E10" s="15">
        <f>SUM('Հ-07:Հ-09'!E10)</f>
        <v>1457</v>
      </c>
      <c r="F10" s="6" t="s">
        <v>1</v>
      </c>
      <c r="G10" s="15">
        <f>SUM('Հ-07:Հ-09'!G10)</f>
        <v>899</v>
      </c>
      <c r="H10" s="22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-558</v>
      </c>
    </row>
    <row r="11" spans="1:11" ht="22.5" customHeight="1" x14ac:dyDescent="0.25">
      <c r="A11" s="34"/>
      <c r="B11" s="6" t="s">
        <v>2</v>
      </c>
      <c r="C11" s="15">
        <f>SUM('Հ-07:Հ-09'!C11)</f>
        <v>2033</v>
      </c>
      <c r="D11" s="6" t="s">
        <v>2</v>
      </c>
      <c r="E11" s="15">
        <f>SUM('Հ-07:Հ-09'!E11)</f>
        <v>2537</v>
      </c>
      <c r="F11" s="6" t="s">
        <v>2</v>
      </c>
      <c r="G11" s="15">
        <f>SUM('Հ-07:Հ-09'!G11)</f>
        <v>3367</v>
      </c>
      <c r="H11" s="22" t="str">
        <f t="shared" ref="H11:H14" si="4">IF(I11=0,"Անփոփոխ",IF(I11&gt;0,"Աճել է","Նվազել է"))</f>
        <v>Աճել է</v>
      </c>
      <c r="I11" s="22">
        <f t="shared" si="2"/>
        <v>1334</v>
      </c>
      <c r="J11" s="23" t="str">
        <f t="shared" ref="J11:J14" si="5">IF(K11=0,"Անփոփոխ",IF(K11&gt;0,"Աճել է","Նվազել է"))</f>
        <v>Աճել է</v>
      </c>
      <c r="K11" s="22">
        <f t="shared" si="3"/>
        <v>830</v>
      </c>
    </row>
    <row r="12" spans="1:11" ht="26.25" customHeight="1" x14ac:dyDescent="0.25">
      <c r="A12" s="34"/>
      <c r="B12" s="6" t="s">
        <v>10</v>
      </c>
      <c r="C12" s="15">
        <f>SUM('Հ-07:Հ-09'!C12)</f>
        <v>935</v>
      </c>
      <c r="D12" s="6" t="s">
        <v>10</v>
      </c>
      <c r="E12" s="15">
        <f>SUM('Հ-07:Հ-09'!E12)</f>
        <v>1055</v>
      </c>
      <c r="F12" s="6" t="s">
        <v>10</v>
      </c>
      <c r="G12" s="15">
        <f>SUM('Հ-07:Հ-09'!G12)</f>
        <v>608</v>
      </c>
      <c r="H12" s="22" t="str">
        <f t="shared" si="4"/>
        <v>Նվազել է</v>
      </c>
      <c r="I12" s="22">
        <f t="shared" si="2"/>
        <v>-327</v>
      </c>
      <c r="J12" s="23" t="str">
        <f t="shared" si="5"/>
        <v>Նվազել է</v>
      </c>
      <c r="K12" s="22">
        <f t="shared" si="3"/>
        <v>-447</v>
      </c>
    </row>
    <row r="13" spans="1:11" ht="27" customHeight="1" x14ac:dyDescent="0.25">
      <c r="A13" s="34">
        <v>6</v>
      </c>
      <c r="B13" s="6" t="s">
        <v>6</v>
      </c>
      <c r="C13" s="15">
        <f>SUM('Հ-07:Հ-09'!C13)</f>
        <v>1544</v>
      </c>
      <c r="D13" s="6" t="s">
        <v>6</v>
      </c>
      <c r="E13" s="15">
        <f>SUM('Հ-07:Հ-09'!E13)</f>
        <v>1197</v>
      </c>
      <c r="F13" s="6" t="s">
        <v>6</v>
      </c>
      <c r="G13" s="15">
        <f>SUM('Հ-07:Հ-09'!G13)</f>
        <v>1071</v>
      </c>
      <c r="H13" s="22" t="str">
        <f t="shared" si="4"/>
        <v>Նվազել է</v>
      </c>
      <c r="I13" s="22">
        <f t="shared" si="2"/>
        <v>-473</v>
      </c>
      <c r="J13" s="23" t="str">
        <f t="shared" si="5"/>
        <v>Նվազել է</v>
      </c>
      <c r="K13" s="22">
        <f t="shared" si="3"/>
        <v>-126</v>
      </c>
    </row>
    <row r="14" spans="1:11" ht="24" customHeight="1" x14ac:dyDescent="0.25">
      <c r="A14" s="34">
        <v>7</v>
      </c>
      <c r="B14" s="6" t="s">
        <v>5</v>
      </c>
      <c r="C14" s="15">
        <f>SUM('Հ-07:Հ-09'!C14)</f>
        <v>383</v>
      </c>
      <c r="D14" s="6" t="s">
        <v>5</v>
      </c>
      <c r="E14" s="15">
        <f>SUM('Հ-07:Հ-09'!E14)</f>
        <v>452</v>
      </c>
      <c r="F14" s="6" t="s">
        <v>5</v>
      </c>
      <c r="G14" s="15">
        <f>SUM('Հ-07:Հ-09'!G14)</f>
        <v>520</v>
      </c>
      <c r="H14" s="22" t="str">
        <f t="shared" si="4"/>
        <v>Աճել է</v>
      </c>
      <c r="I14" s="22">
        <f t="shared" si="2"/>
        <v>137</v>
      </c>
      <c r="J14" s="23" t="str">
        <f t="shared" si="5"/>
        <v>Աճել է</v>
      </c>
      <c r="K14" s="22">
        <f t="shared" si="3"/>
        <v>68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101</v>
      </c>
      <c r="C16" s="71"/>
      <c r="D16" s="75" t="s">
        <v>222</v>
      </c>
      <c r="E16" s="76"/>
      <c r="F16" s="71" t="s">
        <v>223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f>SUM('Հ-07:Հ-09'!C17)</f>
        <v>9303</v>
      </c>
      <c r="D17" s="5" t="s">
        <v>7</v>
      </c>
      <c r="E17" s="15">
        <f>SUM('Հ-07:Հ-09'!E17)</f>
        <v>11530</v>
      </c>
      <c r="F17" s="5" t="s">
        <v>7</v>
      </c>
      <c r="G17" s="15">
        <f>SUM('Հ-07:Հ-09'!G17)</f>
        <v>7647</v>
      </c>
      <c r="H17" s="22" t="str">
        <f t="shared" ref="H17:H19" si="6">IF(I17=0,"Անփոփոխ",IF(I17&gt;0,"Աճել է","Նվազել է"))</f>
        <v>Նվազել է</v>
      </c>
      <c r="I17" s="22">
        <f>G17-C17</f>
        <v>-1656</v>
      </c>
      <c r="J17" s="22" t="str">
        <f t="shared" ref="J17:J19" si="7">IF(K17=0,"Անփոփոխ",IF(K17&gt;0,"Աճել է","Նվազել է"))</f>
        <v>Նվազել է</v>
      </c>
      <c r="K17" s="22">
        <f>G17-E17</f>
        <v>-3883</v>
      </c>
    </row>
    <row r="18" spans="1:11" ht="36.75" customHeight="1" x14ac:dyDescent="0.25">
      <c r="A18" s="37">
        <v>2</v>
      </c>
      <c r="B18" s="6" t="s">
        <v>276</v>
      </c>
      <c r="C18" s="15">
        <f>SUM('Հ-07:Հ-09'!C18)</f>
        <v>3207</v>
      </c>
      <c r="D18" s="6" t="s">
        <v>293</v>
      </c>
      <c r="E18" s="15">
        <f>SUM('Հ-07:Հ-09'!E18)</f>
        <v>6610</v>
      </c>
      <c r="F18" s="6" t="s">
        <v>50</v>
      </c>
      <c r="G18" s="15">
        <f>SUM('Հ-07:Հ-09'!G18)</f>
        <v>5376</v>
      </c>
      <c r="H18" s="22" t="str">
        <f t="shared" si="6"/>
        <v>Աճել է</v>
      </c>
      <c r="I18" s="23">
        <f>G18-C18</f>
        <v>2169</v>
      </c>
      <c r="J18" s="23" t="str">
        <f t="shared" si="7"/>
        <v>Նվազել է</v>
      </c>
      <c r="K18" s="23">
        <f>G18-E18</f>
        <v>-1234</v>
      </c>
    </row>
    <row r="19" spans="1:11" ht="24" customHeight="1" x14ac:dyDescent="0.25">
      <c r="A19" s="37">
        <v>3</v>
      </c>
      <c r="B19" s="6" t="s">
        <v>9</v>
      </c>
      <c r="C19" s="15">
        <f>SUM('Հ-07:Հ-09'!C19)</f>
        <v>6096</v>
      </c>
      <c r="D19" s="6" t="s">
        <v>9</v>
      </c>
      <c r="E19" s="15">
        <f>SUM('Հ-07:Հ-09'!E19)</f>
        <v>4920</v>
      </c>
      <c r="F19" s="6" t="s">
        <v>9</v>
      </c>
      <c r="G19" s="15">
        <f>SUM('Հ-07:Հ-09'!G19)</f>
        <v>2271</v>
      </c>
      <c r="H19" s="22" t="str">
        <f t="shared" si="6"/>
        <v>Նվազել է</v>
      </c>
      <c r="I19" s="23">
        <f>G19-C19</f>
        <v>-3825</v>
      </c>
      <c r="J19" s="23" t="str">
        <f t="shared" si="7"/>
        <v>Նվազել է</v>
      </c>
      <c r="K19" s="23">
        <f>G19-E19</f>
        <v>-2649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37" priority="33" operator="containsText" text="Անփոփոխ">
      <formula>NOT(ISERROR(SEARCH("Անփոփոխ",H17)))</formula>
    </cfRule>
    <cfRule type="containsText" dxfId="136" priority="34" operator="containsText" text="Նվազել է">
      <formula>NOT(ISERROR(SEARCH("Նվազել է",H17)))</formula>
    </cfRule>
    <cfRule type="containsText" dxfId="135" priority="36" operator="containsText" text="Աճել է">
      <formula>NOT(ISERROR(SEARCH("Աճել է",H17)))</formula>
    </cfRule>
  </conditionalFormatting>
  <conditionalFormatting sqref="J17:J19">
    <cfRule type="containsText" dxfId="134" priority="27" operator="containsText" text="Անփոփոխ">
      <formula>NOT(ISERROR(SEARCH("Անփոփոխ",J17)))</formula>
    </cfRule>
    <cfRule type="containsText" dxfId="133" priority="28" operator="containsText" text="Նվազել է">
      <formula>NOT(ISERROR(SEARCH("Նվազել է",J17)))</formula>
    </cfRule>
    <cfRule type="containsText" dxfId="132" priority="30" operator="containsText" text="Աճել է">
      <formula>NOT(ISERROR(SEARCH("Աճել է",J17)))</formula>
    </cfRule>
  </conditionalFormatting>
  <conditionalFormatting sqref="I3:I14">
    <cfRule type="cellIs" dxfId="131" priority="16" operator="equal">
      <formula>0</formula>
    </cfRule>
    <cfRule type="cellIs" dxfId="130" priority="17" operator="lessThan">
      <formula>0</formula>
    </cfRule>
    <cfRule type="cellIs" dxfId="129" priority="18" operator="greaterThan">
      <formula>0</formula>
    </cfRule>
  </conditionalFormatting>
  <conditionalFormatting sqref="J3:J14">
    <cfRule type="containsText" dxfId="128" priority="21" operator="containsText" text="Անփոփոխ">
      <formula>NOT(ISERROR(SEARCH("Անփոփոխ",J3)))</formula>
    </cfRule>
    <cfRule type="containsText" dxfId="127" priority="22" operator="containsText" text="Նվազել է">
      <formula>NOT(ISERROR(SEARCH("Նվազել է",J3)))</formula>
    </cfRule>
    <cfRule type="containsText" dxfId="126" priority="24" operator="containsText" text="Աճել է">
      <formula>NOT(ISERROR(SEARCH("Աճել է",J3)))</formula>
    </cfRule>
  </conditionalFormatting>
  <conditionalFormatting sqref="K3:K14">
    <cfRule type="cellIs" dxfId="125" priority="19" operator="equal">
      <formula>0</formula>
    </cfRule>
    <cfRule type="cellIs" dxfId="124" priority="20" operator="lessThan">
      <formula>0</formula>
    </cfRule>
    <cfRule type="cellIs" dxfId="123" priority="23" operator="greaterThan">
      <formula>0</formula>
    </cfRule>
  </conditionalFormatting>
  <conditionalFormatting sqref="H3">
    <cfRule type="containsText" dxfId="122" priority="13" operator="containsText" text="Անփոփոխ">
      <formula>NOT(ISERROR(SEARCH("Անփոփոխ",H3)))</formula>
    </cfRule>
    <cfRule type="containsText" dxfId="121" priority="14" operator="containsText" text="Նվազել է">
      <formula>NOT(ISERROR(SEARCH("Նվազել է",H3)))</formula>
    </cfRule>
    <cfRule type="containsText" dxfId="120" priority="15" operator="containsText" text="Աճել է">
      <formula>NOT(ISERROR(SEARCH("Աճել է",H3)))</formula>
    </cfRule>
  </conditionalFormatting>
  <conditionalFormatting sqref="H4:H14">
    <cfRule type="containsText" dxfId="119" priority="10" operator="containsText" text="Անփոփոխ">
      <formula>NOT(ISERROR(SEARCH("Անփոփոխ",H4)))</formula>
    </cfRule>
    <cfRule type="containsText" dxfId="118" priority="11" operator="containsText" text="Նվազել է">
      <formula>NOT(ISERROR(SEARCH("Նվազել է",H4)))</formula>
    </cfRule>
    <cfRule type="containsText" dxfId="117" priority="12" operator="containsText" text="Աճել է">
      <formula>NOT(ISERROR(SEARCH("Աճել է",H4)))</formula>
    </cfRule>
  </conditionalFormatting>
  <conditionalFormatting sqref="I17:I19">
    <cfRule type="cellIs" dxfId="116" priority="4" operator="equal">
      <formula>0</formula>
    </cfRule>
    <cfRule type="cellIs" dxfId="115" priority="5" operator="lessThan">
      <formula>0</formula>
    </cfRule>
    <cfRule type="cellIs" dxfId="114" priority="6" operator="greaterThan">
      <formula>0</formula>
    </cfRule>
  </conditionalFormatting>
  <conditionalFormatting sqref="K17:K19">
    <cfRule type="cellIs" dxfId="113" priority="1" operator="equal">
      <formula>0</formula>
    </cfRule>
    <cfRule type="cellIs" dxfId="112" priority="2" operator="lessThan">
      <formula>0</formula>
    </cfRule>
    <cfRule type="cellIs" dxfId="111" priority="3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R16" sqref="R16"/>
    </sheetView>
  </sheetViews>
  <sheetFormatPr defaultColWidth="9.140625" defaultRowHeight="12" x14ac:dyDescent="0.25"/>
  <cols>
    <col min="1" max="1" width="4.140625" style="50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98</v>
      </c>
      <c r="C2" s="71"/>
      <c r="D2" s="71" t="s">
        <v>143</v>
      </c>
      <c r="E2" s="71"/>
      <c r="F2" s="71" t="s">
        <v>144</v>
      </c>
      <c r="G2" s="71"/>
      <c r="H2" s="75" t="s">
        <v>73</v>
      </c>
      <c r="I2" s="78"/>
      <c r="J2" s="77" t="s">
        <v>74</v>
      </c>
      <c r="K2" s="78"/>
    </row>
    <row r="3" spans="1:11" ht="23.25" customHeight="1" x14ac:dyDescent="0.25">
      <c r="A3" s="33">
        <v>1</v>
      </c>
      <c r="B3" s="5" t="s">
        <v>297</v>
      </c>
      <c r="C3" s="15">
        <v>22144</v>
      </c>
      <c r="D3" s="5" t="s">
        <v>296</v>
      </c>
      <c r="E3" s="15">
        <f>SUM('Հ-10:Հ-12'!E3)</f>
        <v>20835</v>
      </c>
      <c r="F3" s="5" t="s">
        <v>298</v>
      </c>
      <c r="G3" s="15">
        <f>SUM('Հ-10:Հ-12'!G3)</f>
        <v>18632</v>
      </c>
      <c r="H3" s="22" t="str">
        <f t="shared" ref="H3:H9" si="0">IF(I3=0,"Անփոփոխ",IF(I3&gt;0,"Աճել է","Նվազել է"))</f>
        <v>Նվազել է</v>
      </c>
      <c r="I3" s="22">
        <f>G3-C3</f>
        <v>-3512</v>
      </c>
      <c r="J3" s="22" t="str">
        <f t="shared" ref="J3:J9" si="1">IF(K3=0,"Անփոփոխ",IF(K3&gt;0,"Աճել է","Նվազել է"))</f>
        <v>Նվազել է</v>
      </c>
      <c r="K3" s="22">
        <f>G3-E3</f>
        <v>-2203</v>
      </c>
    </row>
    <row r="4" spans="1:11" ht="27" customHeight="1" x14ac:dyDescent="0.25">
      <c r="A4" s="34">
        <v>2</v>
      </c>
      <c r="B4" s="13" t="s">
        <v>277</v>
      </c>
      <c r="C4" s="15">
        <v>7512</v>
      </c>
      <c r="D4" s="13" t="s">
        <v>299</v>
      </c>
      <c r="E4" s="15">
        <f>SUM('Հ-10:Հ-12'!E4)</f>
        <v>8038</v>
      </c>
      <c r="F4" s="13" t="s">
        <v>51</v>
      </c>
      <c r="G4" s="15">
        <f>SUM('Հ-10:Հ-12'!G4)</f>
        <v>7853</v>
      </c>
      <c r="H4" s="22" t="str">
        <f t="shared" si="0"/>
        <v>Աճել է</v>
      </c>
      <c r="I4" s="22">
        <f t="shared" ref="I4:I14" si="2">G4-C4</f>
        <v>341</v>
      </c>
      <c r="J4" s="23" t="str">
        <f t="shared" si="1"/>
        <v>Նվազել է</v>
      </c>
      <c r="K4" s="22">
        <f t="shared" ref="K4:K14" si="3">G4-E4</f>
        <v>-185</v>
      </c>
    </row>
    <row r="5" spans="1:11" ht="23.25" customHeight="1" x14ac:dyDescent="0.25">
      <c r="A5" s="34">
        <v>3</v>
      </c>
      <c r="B5" s="6" t="s">
        <v>4</v>
      </c>
      <c r="C5" s="15">
        <v>7492</v>
      </c>
      <c r="D5" s="6" t="s">
        <v>4</v>
      </c>
      <c r="E5" s="15">
        <f>SUM('Հ-10:Հ-12'!E5)</f>
        <v>5951</v>
      </c>
      <c r="F5" s="6" t="s">
        <v>4</v>
      </c>
      <c r="G5" s="15">
        <f>SUM('Հ-10:Հ-12'!G5)</f>
        <v>5681</v>
      </c>
      <c r="H5" s="22" t="str">
        <f t="shared" si="0"/>
        <v>Նվազել է</v>
      </c>
      <c r="I5" s="22">
        <f t="shared" si="2"/>
        <v>-1811</v>
      </c>
      <c r="J5" s="56" t="str">
        <f t="shared" si="1"/>
        <v>Նվազել է</v>
      </c>
      <c r="K5" s="22">
        <f t="shared" si="3"/>
        <v>-270</v>
      </c>
    </row>
    <row r="6" spans="1:11" ht="22.5" customHeight="1" thickBot="1" x14ac:dyDescent="0.3">
      <c r="A6" s="34">
        <v>4</v>
      </c>
      <c r="B6" s="10" t="s">
        <v>0</v>
      </c>
      <c r="C6" s="15">
        <v>7140</v>
      </c>
      <c r="D6" s="6" t="s">
        <v>0</v>
      </c>
      <c r="E6" s="15">
        <f>SUM('Հ-10:Հ-12'!E6)</f>
        <v>6846</v>
      </c>
      <c r="F6" s="6" t="s">
        <v>0</v>
      </c>
      <c r="G6" s="15">
        <f>SUM('Հ-10:Հ-12'!G6)</f>
        <v>5056</v>
      </c>
      <c r="H6" s="22" t="str">
        <f t="shared" si="0"/>
        <v>Նվազել է</v>
      </c>
      <c r="I6" s="22">
        <f t="shared" si="2"/>
        <v>-2084</v>
      </c>
      <c r="J6" s="51" t="str">
        <f t="shared" si="1"/>
        <v>Նվազել է</v>
      </c>
      <c r="K6" s="22">
        <f t="shared" si="3"/>
        <v>-1790</v>
      </c>
    </row>
    <row r="7" spans="1:11" ht="21.75" customHeight="1" x14ac:dyDescent="0.25">
      <c r="A7" s="34"/>
      <c r="B7" s="5" t="s">
        <v>1</v>
      </c>
      <c r="C7" s="15">
        <v>5283</v>
      </c>
      <c r="D7" s="6" t="s">
        <v>1</v>
      </c>
      <c r="E7" s="15">
        <f>SUM('Հ-10:Հ-12'!E7)</f>
        <v>3856</v>
      </c>
      <c r="F7" s="6" t="s">
        <v>1</v>
      </c>
      <c r="G7" s="15">
        <f>SUM('Հ-10:Հ-12'!G7)</f>
        <v>2381</v>
      </c>
      <c r="H7" s="22" t="str">
        <f t="shared" si="0"/>
        <v>Նվազել է</v>
      </c>
      <c r="I7" s="22">
        <f t="shared" si="2"/>
        <v>-2902</v>
      </c>
      <c r="J7" s="22" t="str">
        <f t="shared" si="1"/>
        <v>Նվազել է</v>
      </c>
      <c r="K7" s="22">
        <f t="shared" si="3"/>
        <v>-1475</v>
      </c>
    </row>
    <row r="8" spans="1:11" ht="21.75" customHeight="1" x14ac:dyDescent="0.25">
      <c r="A8" s="34"/>
      <c r="B8" s="6" t="s">
        <v>2</v>
      </c>
      <c r="C8" s="15">
        <v>1857</v>
      </c>
      <c r="D8" s="6" t="s">
        <v>2</v>
      </c>
      <c r="E8" s="15">
        <f>SUM('Հ-10:Հ-12'!E8)</f>
        <v>2990</v>
      </c>
      <c r="F8" s="6" t="s">
        <v>2</v>
      </c>
      <c r="G8" s="15">
        <f>SUM('Հ-10:Հ-12'!G8)</f>
        <v>2675</v>
      </c>
      <c r="H8" s="22" t="str">
        <f t="shared" si="0"/>
        <v>Աճել է</v>
      </c>
      <c r="I8" s="22">
        <f t="shared" si="2"/>
        <v>818</v>
      </c>
      <c r="J8" s="23" t="str">
        <f t="shared" si="1"/>
        <v>Նվազել է</v>
      </c>
      <c r="K8" s="22">
        <f t="shared" si="3"/>
        <v>-315</v>
      </c>
    </row>
    <row r="9" spans="1:11" ht="22.5" customHeight="1" x14ac:dyDescent="0.25">
      <c r="A9" s="34">
        <v>5</v>
      </c>
      <c r="B9" s="6" t="s">
        <v>3</v>
      </c>
      <c r="C9" s="15">
        <v>4340</v>
      </c>
      <c r="D9" s="6" t="s">
        <v>3</v>
      </c>
      <c r="E9" s="15">
        <f>SUM('Հ-10:Հ-12'!E9)</f>
        <v>4145</v>
      </c>
      <c r="F9" s="6" t="s">
        <v>3</v>
      </c>
      <c r="G9" s="15">
        <f>SUM('Հ-10:Հ-12'!G9)</f>
        <v>3617</v>
      </c>
      <c r="H9" s="22" t="str">
        <f t="shared" si="0"/>
        <v>Նվազել է</v>
      </c>
      <c r="I9" s="22">
        <f t="shared" si="2"/>
        <v>-723</v>
      </c>
      <c r="J9" s="23" t="str">
        <f t="shared" si="1"/>
        <v>Նվազել է</v>
      </c>
      <c r="K9" s="22">
        <f t="shared" si="3"/>
        <v>-528</v>
      </c>
    </row>
    <row r="10" spans="1:11" ht="21" customHeight="1" x14ac:dyDescent="0.25">
      <c r="A10" s="34"/>
      <c r="B10" s="6" t="s">
        <v>1</v>
      </c>
      <c r="C10" s="15">
        <v>876</v>
      </c>
      <c r="D10" s="6" t="s">
        <v>1</v>
      </c>
      <c r="E10" s="15">
        <f>SUM('Հ-10:Հ-12'!E10)</f>
        <v>391</v>
      </c>
      <c r="F10" s="6" t="s">
        <v>1</v>
      </c>
      <c r="G10" s="15">
        <f>SUM('Հ-10:Հ-12'!G10)</f>
        <v>475</v>
      </c>
      <c r="H10" s="22" t="str">
        <f>IF(I10=0,"Անփոփոխ",IF(I10&gt;0,"Աճել է","Նվազել է"))</f>
        <v>Նվազել է</v>
      </c>
      <c r="I10" s="22">
        <f t="shared" si="2"/>
        <v>-401</v>
      </c>
      <c r="J10" s="23" t="str">
        <f>IF(K10=0,"Անփոփոխ",IF(K10&gt;0,"Աճել է","Նվազել է"))</f>
        <v>Աճել է</v>
      </c>
      <c r="K10" s="22">
        <f t="shared" si="3"/>
        <v>84</v>
      </c>
    </row>
    <row r="11" spans="1:11" ht="22.5" customHeight="1" x14ac:dyDescent="0.25">
      <c r="A11" s="34"/>
      <c r="B11" s="6" t="s">
        <v>2</v>
      </c>
      <c r="C11" s="15">
        <v>1857</v>
      </c>
      <c r="D11" s="6" t="s">
        <v>2</v>
      </c>
      <c r="E11" s="15">
        <f>SUM('Հ-10:Հ-12'!E11)</f>
        <v>2990</v>
      </c>
      <c r="F11" s="6" t="s">
        <v>2</v>
      </c>
      <c r="G11" s="15">
        <f>SUM('Հ-10:Հ-12'!G11)</f>
        <v>2675</v>
      </c>
      <c r="H11" s="22" t="str">
        <f t="shared" ref="H11:H14" si="4">IF(I11=0,"Անփոփոխ",IF(I11&gt;0,"Աճել է","Նվազել է"))</f>
        <v>Աճել է</v>
      </c>
      <c r="I11" s="22">
        <f t="shared" si="2"/>
        <v>818</v>
      </c>
      <c r="J11" s="23" t="str">
        <f t="shared" ref="J11:J14" si="5">IF(K11=0,"Անփոփոխ",IF(K11&gt;0,"Աճել է","Նվազել է"))</f>
        <v>Նվազել է</v>
      </c>
      <c r="K11" s="22">
        <f t="shared" si="3"/>
        <v>-315</v>
      </c>
    </row>
    <row r="12" spans="1:11" ht="26.25" customHeight="1" x14ac:dyDescent="0.25">
      <c r="A12" s="34"/>
      <c r="B12" s="6" t="s">
        <v>10</v>
      </c>
      <c r="C12" s="15">
        <v>1607</v>
      </c>
      <c r="D12" s="6" t="s">
        <v>10</v>
      </c>
      <c r="E12" s="15">
        <f>SUM('Հ-10:Հ-12'!E12)</f>
        <v>764</v>
      </c>
      <c r="F12" s="6" t="s">
        <v>10</v>
      </c>
      <c r="G12" s="15">
        <f>SUM('Հ-10:Հ-12'!G12)</f>
        <v>718</v>
      </c>
      <c r="H12" s="22" t="str">
        <f t="shared" si="4"/>
        <v>Նվազել է</v>
      </c>
      <c r="I12" s="22">
        <f t="shared" si="2"/>
        <v>-889</v>
      </c>
      <c r="J12" s="23" t="str">
        <f t="shared" si="5"/>
        <v>Նվազել է</v>
      </c>
      <c r="K12" s="22">
        <f t="shared" si="3"/>
        <v>-46</v>
      </c>
    </row>
    <row r="13" spans="1:11" ht="27" customHeight="1" x14ac:dyDescent="0.25">
      <c r="A13" s="34">
        <v>6</v>
      </c>
      <c r="B13" s="6" t="s">
        <v>6</v>
      </c>
      <c r="C13" s="15">
        <v>1387</v>
      </c>
      <c r="D13" s="6" t="s">
        <v>6</v>
      </c>
      <c r="E13" s="15">
        <f>SUM('Հ-10:Հ-12'!E13)</f>
        <v>1314</v>
      </c>
      <c r="F13" s="6" t="s">
        <v>6</v>
      </c>
      <c r="G13" s="15">
        <f>SUM('Հ-10:Հ-12'!G13)</f>
        <v>1108</v>
      </c>
      <c r="H13" s="22" t="str">
        <f t="shared" si="4"/>
        <v>Նվազել է</v>
      </c>
      <c r="I13" s="22">
        <f t="shared" si="2"/>
        <v>-279</v>
      </c>
      <c r="J13" s="23" t="str">
        <f t="shared" si="5"/>
        <v>Նվազել է</v>
      </c>
      <c r="K13" s="22">
        <f t="shared" si="3"/>
        <v>-206</v>
      </c>
    </row>
    <row r="14" spans="1:11" ht="24" customHeight="1" x14ac:dyDescent="0.25">
      <c r="A14" s="34">
        <v>7</v>
      </c>
      <c r="B14" s="6" t="s">
        <v>5</v>
      </c>
      <c r="C14" s="15">
        <v>209</v>
      </c>
      <c r="D14" s="6" t="s">
        <v>5</v>
      </c>
      <c r="E14" s="15">
        <f>SUM('Հ-10:Հ-12'!E14)</f>
        <v>607</v>
      </c>
      <c r="F14" s="6" t="s">
        <v>5</v>
      </c>
      <c r="G14" s="15">
        <f>SUM('Հ-10:Հ-12'!G14)</f>
        <v>470</v>
      </c>
      <c r="H14" s="22" t="str">
        <f t="shared" si="4"/>
        <v>Աճել է</v>
      </c>
      <c r="I14" s="22">
        <f t="shared" si="2"/>
        <v>261</v>
      </c>
      <c r="J14" s="23" t="str">
        <f t="shared" si="5"/>
        <v>Նվազել է</v>
      </c>
      <c r="K14" s="22">
        <f t="shared" si="3"/>
        <v>-137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99</v>
      </c>
      <c r="C16" s="71"/>
      <c r="D16" s="71" t="s">
        <v>224</v>
      </c>
      <c r="E16" s="71"/>
      <c r="F16" s="71" t="s">
        <v>225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8716</v>
      </c>
      <c r="D17" s="5" t="s">
        <v>7</v>
      </c>
      <c r="E17" s="15">
        <f>SUM('Հ-10:Հ-12'!E17)</f>
        <v>10100</v>
      </c>
      <c r="F17" s="5" t="s">
        <v>7</v>
      </c>
      <c r="G17" s="15">
        <f>SUM('Հ-10:Հ-12'!G17)</f>
        <v>8821</v>
      </c>
      <c r="H17" s="22" t="str">
        <f t="shared" ref="H17:H19" si="6">IF(I17=0,"Անփոփոխ",IF(I17&gt;0,"Աճել է","Նվազել է"))</f>
        <v>Աճել է</v>
      </c>
      <c r="I17" s="22">
        <f>G17-C17</f>
        <v>105</v>
      </c>
      <c r="J17" s="22" t="str">
        <f t="shared" ref="J17:J19" si="7">IF(K17=0,"Անփոփոխ",IF(K17&gt;0,"Աճել է","Նվազել է"))</f>
        <v>Նվազել է</v>
      </c>
      <c r="K17" s="22">
        <f>G17-E17</f>
        <v>-1279</v>
      </c>
    </row>
    <row r="18" spans="1:11" ht="36.75" customHeight="1" x14ac:dyDescent="0.25">
      <c r="A18" s="37">
        <v>2</v>
      </c>
      <c r="B18" s="6" t="s">
        <v>279</v>
      </c>
      <c r="C18" s="15">
        <v>3366</v>
      </c>
      <c r="D18" s="6" t="s">
        <v>300</v>
      </c>
      <c r="E18" s="15">
        <f>SUM('Հ-10:Հ-12'!E18)</f>
        <v>6305</v>
      </c>
      <c r="F18" s="6" t="s">
        <v>52</v>
      </c>
      <c r="G18" s="15">
        <f>SUM('Հ-10:Հ-12'!G18)</f>
        <v>6489</v>
      </c>
      <c r="H18" s="23" t="str">
        <f t="shared" si="6"/>
        <v>Աճել է</v>
      </c>
      <c r="I18" s="23">
        <f>G18-C18</f>
        <v>3123</v>
      </c>
      <c r="J18" s="23" t="str">
        <f t="shared" si="7"/>
        <v>Աճել է</v>
      </c>
      <c r="K18" s="23">
        <f>G18-E18</f>
        <v>184</v>
      </c>
    </row>
    <row r="19" spans="1:11" ht="24" customHeight="1" x14ac:dyDescent="0.25">
      <c r="A19" s="37">
        <v>3</v>
      </c>
      <c r="B19" s="6" t="s">
        <v>9</v>
      </c>
      <c r="C19" s="15">
        <v>5350</v>
      </c>
      <c r="D19" s="6" t="s">
        <v>9</v>
      </c>
      <c r="E19" s="15">
        <f>SUM('Հ-10:Հ-12'!E19)</f>
        <v>3795</v>
      </c>
      <c r="F19" s="6" t="s">
        <v>9</v>
      </c>
      <c r="G19" s="15">
        <f>SUM('Հ-10:Հ-12'!G19)</f>
        <v>2236</v>
      </c>
      <c r="H19" s="23" t="str">
        <f t="shared" si="6"/>
        <v>Նվազել է</v>
      </c>
      <c r="I19" s="23">
        <f>G19-C19</f>
        <v>-3114</v>
      </c>
      <c r="J19" s="23" t="str">
        <f t="shared" si="7"/>
        <v>Նվազել է</v>
      </c>
      <c r="K19" s="23">
        <f>G19-E19</f>
        <v>-1559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10" priority="33" operator="containsText" text="Անփոփոխ">
      <formula>NOT(ISERROR(SEARCH("Անփոփոխ",H17)))</formula>
    </cfRule>
    <cfRule type="containsText" dxfId="109" priority="34" operator="containsText" text="Նվազել է">
      <formula>NOT(ISERROR(SEARCH("Նվազել է",H17)))</formula>
    </cfRule>
    <cfRule type="containsText" dxfId="108" priority="36" operator="containsText" text="Աճել է">
      <formula>NOT(ISERROR(SEARCH("Աճել է",H17)))</formula>
    </cfRule>
  </conditionalFormatting>
  <conditionalFormatting sqref="J17:J19">
    <cfRule type="containsText" dxfId="107" priority="27" operator="containsText" text="Անփոփոխ">
      <formula>NOT(ISERROR(SEARCH("Անփոփոխ",J17)))</formula>
    </cfRule>
    <cfRule type="containsText" dxfId="106" priority="28" operator="containsText" text="Նվազել է">
      <formula>NOT(ISERROR(SEARCH("Նվազել է",J17)))</formula>
    </cfRule>
    <cfRule type="containsText" dxfId="105" priority="30" operator="containsText" text="Աճել է">
      <formula>NOT(ISERROR(SEARCH("Աճել է",J17)))</formula>
    </cfRule>
  </conditionalFormatting>
  <conditionalFormatting sqref="I3:I14">
    <cfRule type="cellIs" dxfId="104" priority="16" operator="equal">
      <formula>0</formula>
    </cfRule>
    <cfRule type="cellIs" dxfId="103" priority="17" operator="lessThan">
      <formula>0</formula>
    </cfRule>
    <cfRule type="cellIs" dxfId="102" priority="18" operator="greaterThan">
      <formula>0</formula>
    </cfRule>
  </conditionalFormatting>
  <conditionalFormatting sqref="J3:J14">
    <cfRule type="containsText" dxfId="101" priority="21" operator="containsText" text="Անփոփոխ">
      <formula>NOT(ISERROR(SEARCH("Անփոփոխ",J3)))</formula>
    </cfRule>
    <cfRule type="containsText" dxfId="100" priority="22" operator="containsText" text="Նվազել է">
      <formula>NOT(ISERROR(SEARCH("Նվազել է",J3)))</formula>
    </cfRule>
    <cfRule type="containsText" dxfId="99" priority="24" operator="containsText" text="Աճել է">
      <formula>NOT(ISERROR(SEARCH("Աճել է",J3)))</formula>
    </cfRule>
  </conditionalFormatting>
  <conditionalFormatting sqref="K3:K14">
    <cfRule type="cellIs" dxfId="98" priority="19" operator="equal">
      <formula>0</formula>
    </cfRule>
    <cfRule type="cellIs" dxfId="97" priority="20" operator="lessThan">
      <formula>0</formula>
    </cfRule>
    <cfRule type="cellIs" dxfId="96" priority="23" operator="greaterThan">
      <formula>0</formula>
    </cfRule>
  </conditionalFormatting>
  <conditionalFormatting sqref="H3">
    <cfRule type="containsText" dxfId="95" priority="13" operator="containsText" text="Անփոփոխ">
      <formula>NOT(ISERROR(SEARCH("Անփոփոխ",H3)))</formula>
    </cfRule>
    <cfRule type="containsText" dxfId="94" priority="14" operator="containsText" text="Նվազել է">
      <formula>NOT(ISERROR(SEARCH("Նվազել է",H3)))</formula>
    </cfRule>
    <cfRule type="containsText" dxfId="93" priority="15" operator="containsText" text="Աճել է">
      <formula>NOT(ISERROR(SEARCH("Աճել է",H3)))</formula>
    </cfRule>
  </conditionalFormatting>
  <conditionalFormatting sqref="H4:H14">
    <cfRule type="containsText" dxfId="92" priority="10" operator="containsText" text="Անփոփոխ">
      <formula>NOT(ISERROR(SEARCH("Անփոփոխ",H4)))</formula>
    </cfRule>
    <cfRule type="containsText" dxfId="91" priority="11" operator="containsText" text="Նվազել է">
      <formula>NOT(ISERROR(SEARCH("Նվազել է",H4)))</formula>
    </cfRule>
    <cfRule type="containsText" dxfId="90" priority="12" operator="containsText" text="Աճել է">
      <formula>NOT(ISERROR(SEARCH("Աճել է",H4)))</formula>
    </cfRule>
  </conditionalFormatting>
  <conditionalFormatting sqref="I17:I19">
    <cfRule type="cellIs" dxfId="89" priority="4" operator="equal">
      <formula>0</formula>
    </cfRule>
    <cfRule type="cellIs" dxfId="88" priority="5" operator="lessThan">
      <formula>0</formula>
    </cfRule>
    <cfRule type="cellIs" dxfId="87" priority="6" operator="greaterThan">
      <formula>0</formula>
    </cfRule>
  </conditionalFormatting>
  <conditionalFormatting sqref="K17:K19">
    <cfRule type="cellIs" dxfId="86" priority="1" operator="equal">
      <formula>0</formula>
    </cfRule>
    <cfRule type="cellIs" dxfId="85" priority="2" operator="lessThan">
      <formula>0</formula>
    </cfRule>
    <cfRule type="cellIs" dxfId="84" priority="3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F3" sqref="F3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96</v>
      </c>
      <c r="C2" s="71"/>
      <c r="D2" s="71" t="s">
        <v>145</v>
      </c>
      <c r="E2" s="71"/>
      <c r="F2" s="71" t="s">
        <v>146</v>
      </c>
      <c r="G2" s="71"/>
      <c r="H2" s="75" t="s">
        <v>73</v>
      </c>
      <c r="I2" s="78"/>
      <c r="J2" s="77" t="s">
        <v>74</v>
      </c>
      <c r="K2" s="78"/>
    </row>
    <row r="3" spans="1:11" ht="33" customHeight="1" x14ac:dyDescent="0.25">
      <c r="A3" s="33">
        <v>1</v>
      </c>
      <c r="B3" s="5" t="s">
        <v>280</v>
      </c>
      <c r="C3" s="15">
        <f>SUM('Հ-01:Հ-06'!C3)</f>
        <v>38100</v>
      </c>
      <c r="D3" s="5" t="s">
        <v>303</v>
      </c>
      <c r="E3" s="15">
        <v>56288</v>
      </c>
      <c r="F3" s="5" t="s">
        <v>306</v>
      </c>
      <c r="G3" s="15">
        <f>SUM('Հ-01:Հ-06'!G3)</f>
        <v>34408</v>
      </c>
      <c r="H3" s="22" t="str">
        <f t="shared" ref="H3:H9" si="0">IF(I3=0,"Անփոփոխ",IF(I3&gt;0,"Աճել է","Նվազել է"))</f>
        <v>Նվազել է</v>
      </c>
      <c r="I3" s="22">
        <f>G3-C3</f>
        <v>-3692</v>
      </c>
      <c r="J3" s="22" t="str">
        <f t="shared" ref="J3:J9" si="1">IF(K3=0,"Անփոփոխ",IF(K3&gt;0,"Աճել է","Նվազել է"))</f>
        <v>Նվազել է</v>
      </c>
      <c r="K3" s="22">
        <f>G3-E3</f>
        <v>-21880</v>
      </c>
    </row>
    <row r="4" spans="1:11" ht="27" customHeight="1" x14ac:dyDescent="0.25">
      <c r="A4" s="34">
        <v>2</v>
      </c>
      <c r="B4" s="13" t="s">
        <v>281</v>
      </c>
      <c r="C4" s="15">
        <v>19825</v>
      </c>
      <c r="D4" s="13" t="s">
        <v>301</v>
      </c>
      <c r="E4" s="15">
        <f>SUM('Հ-01:Հ-06'!E4)</f>
        <v>16062</v>
      </c>
      <c r="F4" s="13" t="s">
        <v>53</v>
      </c>
      <c r="G4" s="15">
        <f>SUM('Հ-01:Հ-06'!G4)</f>
        <v>14577</v>
      </c>
      <c r="H4" s="22" t="str">
        <f t="shared" si="0"/>
        <v>Նվազել է</v>
      </c>
      <c r="I4" s="22">
        <f t="shared" ref="I4:I14" si="2">G4-C4</f>
        <v>-5248</v>
      </c>
      <c r="J4" s="23" t="str">
        <f t="shared" si="1"/>
        <v>Նվազել է</v>
      </c>
      <c r="K4" s="22">
        <f t="shared" ref="K4:K14" si="3">G4-E4</f>
        <v>-1485</v>
      </c>
    </row>
    <row r="5" spans="1:11" ht="23.25" customHeight="1" x14ac:dyDescent="0.25">
      <c r="A5" s="34">
        <v>3</v>
      </c>
      <c r="B5" s="6" t="s">
        <v>4</v>
      </c>
      <c r="C5" s="15">
        <f>SUM('Հ-01:Հ-06'!C5)</f>
        <v>3066</v>
      </c>
      <c r="D5" s="6" t="s">
        <v>4</v>
      </c>
      <c r="E5" s="15">
        <v>17127</v>
      </c>
      <c r="F5" s="6" t="s">
        <v>4</v>
      </c>
      <c r="G5" s="15">
        <f>SUM('Հ-01:Հ-06'!G5)</f>
        <v>9077</v>
      </c>
      <c r="H5" s="22" t="str">
        <f t="shared" si="0"/>
        <v>Աճել է</v>
      </c>
      <c r="I5" s="22">
        <f t="shared" si="2"/>
        <v>6011</v>
      </c>
      <c r="J5" s="56" t="str">
        <f t="shared" si="1"/>
        <v>Նվազել է</v>
      </c>
      <c r="K5" s="22">
        <f t="shared" si="3"/>
        <v>-8050</v>
      </c>
    </row>
    <row r="6" spans="1:11" ht="22.5" customHeight="1" thickBot="1" x14ac:dyDescent="0.3">
      <c r="A6" s="34">
        <v>4</v>
      </c>
      <c r="B6" s="10" t="s">
        <v>0</v>
      </c>
      <c r="C6" s="15">
        <f>SUM('Հ-01:Հ-06'!C6)</f>
        <v>15209</v>
      </c>
      <c r="D6" s="6" t="s">
        <v>0</v>
      </c>
      <c r="E6" s="15">
        <f>SUM('Հ-01:Հ-06'!E6)</f>
        <v>23099</v>
      </c>
      <c r="F6" s="6" t="s">
        <v>0</v>
      </c>
      <c r="G6" s="15">
        <f>SUM('Հ-01:Հ-06'!G6)</f>
        <v>10754</v>
      </c>
      <c r="H6" s="22" t="str">
        <f t="shared" si="0"/>
        <v>Նվազել է</v>
      </c>
      <c r="I6" s="22">
        <f t="shared" si="2"/>
        <v>-4455</v>
      </c>
      <c r="J6" s="51" t="str">
        <f t="shared" si="1"/>
        <v>Նվազել է</v>
      </c>
      <c r="K6" s="22">
        <f t="shared" si="3"/>
        <v>-12345</v>
      </c>
    </row>
    <row r="7" spans="1:11" ht="21.75" customHeight="1" x14ac:dyDescent="0.25">
      <c r="A7" s="34"/>
      <c r="B7" s="5" t="s">
        <v>1</v>
      </c>
      <c r="C7" s="15">
        <f>SUM('Հ-01:Հ-06'!C7)</f>
        <v>11504</v>
      </c>
      <c r="D7" s="6" t="s">
        <v>1</v>
      </c>
      <c r="E7" s="15">
        <f>SUM('Հ-01:Հ-06'!E7)</f>
        <v>17703</v>
      </c>
      <c r="F7" s="6" t="s">
        <v>1</v>
      </c>
      <c r="G7" s="15">
        <f>SUM('Հ-01:Հ-06'!G7)</f>
        <v>6014</v>
      </c>
      <c r="H7" s="22" t="str">
        <f t="shared" si="0"/>
        <v>Նվազել է</v>
      </c>
      <c r="I7" s="22">
        <f t="shared" si="2"/>
        <v>-5490</v>
      </c>
      <c r="J7" s="22" t="str">
        <f t="shared" si="1"/>
        <v>Նվազել է</v>
      </c>
      <c r="K7" s="22">
        <f t="shared" si="3"/>
        <v>-11689</v>
      </c>
    </row>
    <row r="8" spans="1:11" ht="21.75" customHeight="1" x14ac:dyDescent="0.25">
      <c r="A8" s="34"/>
      <c r="B8" s="6" t="s">
        <v>2</v>
      </c>
      <c r="C8" s="15">
        <f>SUM('Հ-01:Հ-06'!C8)</f>
        <v>3705</v>
      </c>
      <c r="D8" s="6" t="s">
        <v>2</v>
      </c>
      <c r="E8" s="15">
        <f>SUM('Հ-01:Հ-06'!E8)</f>
        <v>5396</v>
      </c>
      <c r="F8" s="6" t="s">
        <v>2</v>
      </c>
      <c r="G8" s="15">
        <f>SUM('Հ-01:Հ-06'!G8)</f>
        <v>4740</v>
      </c>
      <c r="H8" s="22" t="str">
        <f t="shared" si="0"/>
        <v>Աճել է</v>
      </c>
      <c r="I8" s="22">
        <f t="shared" si="2"/>
        <v>1035</v>
      </c>
      <c r="J8" s="23" t="str">
        <f t="shared" si="1"/>
        <v>Նվազել է</v>
      </c>
      <c r="K8" s="22">
        <f t="shared" si="3"/>
        <v>-656</v>
      </c>
    </row>
    <row r="9" spans="1:11" ht="22.5" customHeight="1" x14ac:dyDescent="0.25">
      <c r="A9" s="34">
        <v>5</v>
      </c>
      <c r="B9" s="6" t="s">
        <v>3</v>
      </c>
      <c r="C9" s="15">
        <f>SUM('Հ-01:Հ-06'!C9)</f>
        <v>8393</v>
      </c>
      <c r="D9" s="6" t="s">
        <v>3</v>
      </c>
      <c r="E9" s="15">
        <v>8960</v>
      </c>
      <c r="F9" s="6" t="s">
        <v>3</v>
      </c>
      <c r="G9" s="15">
        <f>SUM('Հ-01:Հ-06'!G9)</f>
        <v>7030</v>
      </c>
      <c r="H9" s="22" t="str">
        <f t="shared" si="0"/>
        <v>Նվազել է</v>
      </c>
      <c r="I9" s="22">
        <f t="shared" si="2"/>
        <v>-1363</v>
      </c>
      <c r="J9" s="23" t="str">
        <f t="shared" si="1"/>
        <v>Նվազել է</v>
      </c>
      <c r="K9" s="22">
        <f t="shared" si="3"/>
        <v>-1930</v>
      </c>
    </row>
    <row r="10" spans="1:11" ht="21" customHeight="1" x14ac:dyDescent="0.25">
      <c r="A10" s="34"/>
      <c r="B10" s="6" t="s">
        <v>1</v>
      </c>
      <c r="C10" s="15">
        <f>SUM('Հ-01:Հ-06'!C10)</f>
        <v>2322</v>
      </c>
      <c r="D10" s="6" t="s">
        <v>1</v>
      </c>
      <c r="E10" s="15">
        <v>2886</v>
      </c>
      <c r="F10" s="6" t="s">
        <v>1</v>
      </c>
      <c r="G10" s="15">
        <f>SUM('Հ-01:Հ-06'!G10)</f>
        <v>809</v>
      </c>
      <c r="H10" s="22" t="str">
        <f>IF(I10=0,"Անփոփոխ",IF(I10&gt;0,"Աճել է","Նվազել է"))</f>
        <v>Նվազել է</v>
      </c>
      <c r="I10" s="22">
        <f t="shared" si="2"/>
        <v>-1513</v>
      </c>
      <c r="J10" s="23" t="str">
        <f>IF(K10=0,"Անփոփոխ",IF(K10&gt;0,"Աճել է","Նվազել է"))</f>
        <v>Նվազել է</v>
      </c>
      <c r="K10" s="22">
        <f t="shared" si="3"/>
        <v>-2077</v>
      </c>
    </row>
    <row r="11" spans="1:11" ht="22.5" customHeight="1" x14ac:dyDescent="0.25">
      <c r="A11" s="34"/>
      <c r="B11" s="6" t="s">
        <v>2</v>
      </c>
      <c r="C11" s="15">
        <f>SUM('Հ-01:Հ-06'!C11)</f>
        <v>3705</v>
      </c>
      <c r="D11" s="6" t="s">
        <v>2</v>
      </c>
      <c r="E11" s="15">
        <f>SUM('Հ-01:Հ-06'!E11)</f>
        <v>4675</v>
      </c>
      <c r="F11" s="6" t="s">
        <v>2</v>
      </c>
      <c r="G11" s="15">
        <f>SUM('Հ-01:Հ-06'!G11)</f>
        <v>4740</v>
      </c>
      <c r="H11" s="22" t="str">
        <f t="shared" ref="H11:H14" si="4">IF(I11=0,"Անփոփոխ",IF(I11&gt;0,"Աճել է","Նվազել է"))</f>
        <v>Աճել է</v>
      </c>
      <c r="I11" s="22">
        <f t="shared" si="2"/>
        <v>1035</v>
      </c>
      <c r="J11" s="23" t="str">
        <f t="shared" ref="J11:J14" si="5">IF(K11=0,"Անփոփոխ",IF(K11&gt;0,"Աճել է","Նվազել է"))</f>
        <v>Աճել է</v>
      </c>
      <c r="K11" s="22">
        <f t="shared" si="3"/>
        <v>65</v>
      </c>
    </row>
    <row r="12" spans="1:11" ht="26.25" customHeight="1" x14ac:dyDescent="0.25">
      <c r="A12" s="34"/>
      <c r="B12" s="6" t="s">
        <v>10</v>
      </c>
      <c r="C12" s="15">
        <f>SUM('Հ-01:Հ-06'!C12)</f>
        <v>2366</v>
      </c>
      <c r="D12" s="6" t="s">
        <v>10</v>
      </c>
      <c r="E12" s="15">
        <f>SUM('Հ-01:Հ-06'!E12)</f>
        <v>1399</v>
      </c>
      <c r="F12" s="6" t="s">
        <v>10</v>
      </c>
      <c r="G12" s="15">
        <f>SUM('Հ-01:Հ-06'!G12)</f>
        <v>1481</v>
      </c>
      <c r="H12" s="22" t="str">
        <f t="shared" si="4"/>
        <v>Նվազել է</v>
      </c>
      <c r="I12" s="22">
        <f t="shared" si="2"/>
        <v>-885</v>
      </c>
      <c r="J12" s="23" t="str">
        <f t="shared" si="5"/>
        <v>Աճել է</v>
      </c>
      <c r="K12" s="22">
        <f t="shared" si="3"/>
        <v>82</v>
      </c>
    </row>
    <row r="13" spans="1:11" ht="27" customHeight="1" x14ac:dyDescent="0.25">
      <c r="A13" s="34">
        <v>6</v>
      </c>
      <c r="B13" s="6" t="s">
        <v>6</v>
      </c>
      <c r="C13" s="15">
        <f>SUM('Հ-01:Հ-06'!C13)</f>
        <v>2562</v>
      </c>
      <c r="D13" s="6" t="s">
        <v>6</v>
      </c>
      <c r="E13" s="15">
        <f>SUM('Հ-01:Հ-06'!E13)</f>
        <v>2870</v>
      </c>
      <c r="F13" s="6" t="s">
        <v>6</v>
      </c>
      <c r="G13" s="15">
        <f>SUM('Հ-01:Հ-06'!G13)</f>
        <v>5307</v>
      </c>
      <c r="H13" s="22" t="str">
        <f t="shared" si="4"/>
        <v>Աճել է</v>
      </c>
      <c r="I13" s="22">
        <f t="shared" si="2"/>
        <v>2745</v>
      </c>
      <c r="J13" s="23" t="str">
        <f t="shared" si="5"/>
        <v>Աճել է</v>
      </c>
      <c r="K13" s="22">
        <f t="shared" si="3"/>
        <v>2437</v>
      </c>
    </row>
    <row r="14" spans="1:11" ht="24" customHeight="1" x14ac:dyDescent="0.25">
      <c r="A14" s="34">
        <v>7</v>
      </c>
      <c r="B14" s="6" t="s">
        <v>5</v>
      </c>
      <c r="C14" s="15">
        <f>SUM('Հ-01:Հ-06'!C14)</f>
        <v>573</v>
      </c>
      <c r="D14" s="6" t="s">
        <v>5</v>
      </c>
      <c r="E14" s="15">
        <v>1007</v>
      </c>
      <c r="F14" s="6" t="s">
        <v>5</v>
      </c>
      <c r="G14" s="15">
        <f>SUM('Հ-01:Հ-06'!G14)</f>
        <v>952</v>
      </c>
      <c r="H14" s="22" t="str">
        <f t="shared" si="4"/>
        <v>Աճել է</v>
      </c>
      <c r="I14" s="22">
        <f t="shared" si="2"/>
        <v>379</v>
      </c>
      <c r="J14" s="23" t="str">
        <f t="shared" si="5"/>
        <v>Նվազել է</v>
      </c>
      <c r="K14" s="22">
        <f t="shared" si="3"/>
        <v>-55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97</v>
      </c>
      <c r="C16" s="71"/>
      <c r="D16" s="71" t="s">
        <v>226</v>
      </c>
      <c r="E16" s="71"/>
      <c r="F16" s="71" t="s">
        <v>227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f>SUM('Հ-01:Հ-06'!C17)</f>
        <v>11819</v>
      </c>
      <c r="D17" s="5" t="s">
        <v>7</v>
      </c>
      <c r="E17" s="15">
        <f>SUM('Հ-01:Հ-06'!E17)</f>
        <v>27494</v>
      </c>
      <c r="F17" s="5" t="s">
        <v>7</v>
      </c>
      <c r="G17" s="15">
        <f>SUM('Հ-01:Հ-06'!G17)</f>
        <v>17195</v>
      </c>
      <c r="H17" s="22" t="str">
        <f t="shared" ref="H17:H19" si="6">IF(I17=0,"Անփոփոխ",IF(I17&gt;0,"Աճել է","Նվազել է"))</f>
        <v>Աճել է</v>
      </c>
      <c r="I17" s="22">
        <f>G17-C17</f>
        <v>5376</v>
      </c>
      <c r="J17" s="22" t="str">
        <f t="shared" ref="J17:J19" si="7">IF(K17=0,"Անփոփոխ",IF(K17&gt;0,"Աճել է","Նվազել է"))</f>
        <v>Նվազել է</v>
      </c>
      <c r="K17" s="22">
        <f>G17-E17</f>
        <v>-10299</v>
      </c>
    </row>
    <row r="18" spans="1:11" ht="36.75" customHeight="1" x14ac:dyDescent="0.25">
      <c r="A18" s="37">
        <v>2</v>
      </c>
      <c r="B18" s="6" t="s">
        <v>282</v>
      </c>
      <c r="C18" s="15">
        <f>SUM('Հ-01:Հ-06'!C18)</f>
        <v>5785</v>
      </c>
      <c r="D18" s="6" t="s">
        <v>302</v>
      </c>
      <c r="E18" s="15">
        <f>SUM('Հ-01:Հ-06'!E18)</f>
        <v>10500</v>
      </c>
      <c r="F18" s="6" t="s">
        <v>54</v>
      </c>
      <c r="G18" s="15">
        <f>SUM('Հ-01:Հ-06'!G18)</f>
        <v>11418</v>
      </c>
      <c r="H18" s="23" t="str">
        <f t="shared" si="6"/>
        <v>Աճել է</v>
      </c>
      <c r="I18" s="23">
        <f>G18-C18</f>
        <v>5633</v>
      </c>
      <c r="J18" s="23" t="str">
        <f t="shared" si="7"/>
        <v>Աճել է</v>
      </c>
      <c r="K18" s="23">
        <f>G18-E18</f>
        <v>918</v>
      </c>
    </row>
    <row r="19" spans="1:11" ht="24" customHeight="1" x14ac:dyDescent="0.25">
      <c r="A19" s="37">
        <v>3</v>
      </c>
      <c r="B19" s="6" t="s">
        <v>9</v>
      </c>
      <c r="C19" s="15">
        <f>SUM('Հ-01:Հ-06'!C19)</f>
        <v>6034</v>
      </c>
      <c r="D19" s="6" t="s">
        <v>9</v>
      </c>
      <c r="E19" s="15">
        <f>SUM('Հ-01:Հ-06'!E19)</f>
        <v>16994</v>
      </c>
      <c r="F19" s="6" t="s">
        <v>9</v>
      </c>
      <c r="G19" s="15">
        <f>SUM('Հ-01:Հ-06'!G19)</f>
        <v>5777</v>
      </c>
      <c r="H19" s="23" t="str">
        <f t="shared" si="6"/>
        <v>Նվազել է</v>
      </c>
      <c r="I19" s="23">
        <f>G19-C19</f>
        <v>-257</v>
      </c>
      <c r="J19" s="23" t="str">
        <f t="shared" si="7"/>
        <v>Նվազել է</v>
      </c>
      <c r="K19" s="23">
        <f>G19-E19</f>
        <v>-11217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36" operator="containsText" text="Անփոփոխ">
      <formula>NOT(ISERROR(SEARCH("Անփոփոխ",H17)))</formula>
    </cfRule>
    <cfRule type="containsText" dxfId="82" priority="37" operator="containsText" text="Նվազել է">
      <formula>NOT(ISERROR(SEARCH("Նվազել է",H17)))</formula>
    </cfRule>
    <cfRule type="containsText" dxfId="81" priority="39" operator="containsText" text="Աճել է">
      <formula>NOT(ISERROR(SEARCH("Աճել է",H17)))</formula>
    </cfRule>
  </conditionalFormatting>
  <conditionalFormatting sqref="J17:J19">
    <cfRule type="containsText" dxfId="80" priority="30" operator="containsText" text="Անփոփոխ">
      <formula>NOT(ISERROR(SEARCH("Անփոփոխ",J17)))</formula>
    </cfRule>
    <cfRule type="containsText" dxfId="79" priority="31" operator="containsText" text="Նվազել է">
      <formula>NOT(ISERROR(SEARCH("Նվազել է",J17)))</formula>
    </cfRule>
    <cfRule type="containsText" dxfId="78" priority="33" operator="containsText" text="Աճել է">
      <formula>NOT(ISERROR(SEARCH("Աճել է",J17)))</formula>
    </cfRule>
  </conditionalFormatting>
  <conditionalFormatting sqref="I3:I14">
    <cfRule type="cellIs" dxfId="77" priority="19" operator="equal">
      <formula>0</formula>
    </cfRule>
    <cfRule type="cellIs" dxfId="76" priority="20" operator="lessThan">
      <formula>0</formula>
    </cfRule>
    <cfRule type="cellIs" dxfId="75" priority="21" operator="greaterThan">
      <formula>0</formula>
    </cfRule>
  </conditionalFormatting>
  <conditionalFormatting sqref="J3:J14">
    <cfRule type="containsText" dxfId="74" priority="24" operator="containsText" text="Անփոփոխ">
      <formula>NOT(ISERROR(SEARCH("Անփոփոխ",J3)))</formula>
    </cfRule>
    <cfRule type="containsText" dxfId="73" priority="25" operator="containsText" text="Նվազել է">
      <formula>NOT(ISERROR(SEARCH("Նվազել է",J3)))</formula>
    </cfRule>
    <cfRule type="containsText" dxfId="72" priority="27" operator="containsText" text="Աճել է">
      <formula>NOT(ISERROR(SEARCH("Աճել է",J3)))</formula>
    </cfRule>
  </conditionalFormatting>
  <conditionalFormatting sqref="K3:K14">
    <cfRule type="cellIs" dxfId="71" priority="22" operator="equal">
      <formula>0</formula>
    </cfRule>
    <cfRule type="cellIs" dxfId="70" priority="23" operator="lessThan">
      <formula>0</formula>
    </cfRule>
    <cfRule type="cellIs" dxfId="69" priority="26" operator="greaterThan">
      <formula>0</formula>
    </cfRule>
  </conditionalFormatting>
  <conditionalFormatting sqref="H3">
    <cfRule type="containsText" dxfId="68" priority="16" operator="containsText" text="Անփոփոխ">
      <formula>NOT(ISERROR(SEARCH("Անփոփոխ",H3)))</formula>
    </cfRule>
    <cfRule type="containsText" dxfId="67" priority="17" operator="containsText" text="Նվազել է">
      <formula>NOT(ISERROR(SEARCH("Նվազել է",H3)))</formula>
    </cfRule>
    <cfRule type="containsText" dxfId="66" priority="18" operator="containsText" text="Աճել է">
      <formula>NOT(ISERROR(SEARCH("Աճել է",H3)))</formula>
    </cfRule>
  </conditionalFormatting>
  <conditionalFormatting sqref="H4:H14">
    <cfRule type="containsText" dxfId="65" priority="13" operator="containsText" text="Անփոփոխ">
      <formula>NOT(ISERROR(SEARCH("Անփոփոխ",H4)))</formula>
    </cfRule>
    <cfRule type="containsText" dxfId="64" priority="14" operator="containsText" text="Նվազել է">
      <formula>NOT(ISERROR(SEARCH("Նվազել է",H4)))</formula>
    </cfRule>
    <cfRule type="containsText" dxfId="63" priority="15" operator="containsText" text="Աճել է">
      <formula>NOT(ISERROR(SEARCH("Աճել է",H4)))</formula>
    </cfRule>
  </conditionalFormatting>
  <conditionalFormatting sqref="I17:I19">
    <cfRule type="cellIs" dxfId="62" priority="4" operator="equal">
      <formula>0</formula>
    </cfRule>
    <cfRule type="cellIs" dxfId="61" priority="5" operator="lessThan">
      <formula>0</formula>
    </cfRule>
    <cfRule type="cellIs" dxfId="60" priority="6" operator="greaterThan">
      <formula>0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M7" sqref="M7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285</v>
      </c>
      <c r="C2" s="71"/>
      <c r="D2" s="71" t="s">
        <v>147</v>
      </c>
      <c r="E2" s="71"/>
      <c r="F2" s="71" t="s">
        <v>148</v>
      </c>
      <c r="G2" s="71"/>
      <c r="H2" s="75" t="s">
        <v>73</v>
      </c>
      <c r="I2" s="78"/>
      <c r="J2" s="77" t="s">
        <v>74</v>
      </c>
      <c r="K2" s="78"/>
    </row>
    <row r="3" spans="1:11" ht="23.25" customHeight="1" x14ac:dyDescent="0.25">
      <c r="A3" s="33">
        <v>1</v>
      </c>
      <c r="B3" s="5" t="s">
        <v>286</v>
      </c>
      <c r="C3" s="15">
        <v>44629</v>
      </c>
      <c r="D3" s="5" t="s">
        <v>308</v>
      </c>
      <c r="E3" s="15">
        <f>SUM('Հ-07:Հ-12'!E3)</f>
        <v>40601</v>
      </c>
      <c r="F3" s="5" t="s">
        <v>307</v>
      </c>
      <c r="G3" s="15">
        <f>SUM('Հ-07:Հ-12'!G3)</f>
        <v>35258</v>
      </c>
      <c r="H3" s="22" t="str">
        <f t="shared" ref="H3:H9" si="0">IF(I3=0,"Անփոփոխ",IF(I3&gt;0,"Աճել է","Նվազել է"))</f>
        <v>Նվազել է</v>
      </c>
      <c r="I3" s="22">
        <f>G3-C3</f>
        <v>-9371</v>
      </c>
      <c r="J3" s="22" t="str">
        <f t="shared" ref="J3:J9" si="1">IF(K3=0,"Անփոփոխ",IF(K3&gt;0,"Աճել է","Նվազել է"))</f>
        <v>Նվազել է</v>
      </c>
      <c r="K3" s="22">
        <f>G3-E3</f>
        <v>-5343</v>
      </c>
    </row>
    <row r="4" spans="1:11" ht="27" customHeight="1" x14ac:dyDescent="0.25">
      <c r="A4" s="34">
        <v>2</v>
      </c>
      <c r="B4" s="13" t="s">
        <v>283</v>
      </c>
      <c r="C4" s="15">
        <v>15602</v>
      </c>
      <c r="D4" s="13" t="s">
        <v>304</v>
      </c>
      <c r="E4" s="15">
        <f>SUM('Հ-07:Հ-12'!E4)</f>
        <v>15002</v>
      </c>
      <c r="F4" s="13" t="s">
        <v>55</v>
      </c>
      <c r="G4" s="15">
        <f>SUM('Հ-07:Հ-12'!G4)</f>
        <v>14755</v>
      </c>
      <c r="H4" s="22" t="str">
        <f t="shared" si="0"/>
        <v>Նվազել է</v>
      </c>
      <c r="I4" s="22">
        <f t="shared" ref="I4:I14" si="2">G4-C4</f>
        <v>-847</v>
      </c>
      <c r="J4" s="23" t="str">
        <f t="shared" si="1"/>
        <v>Նվազել է</v>
      </c>
      <c r="K4" s="22">
        <f t="shared" ref="K4:K14" si="3">G4-E4</f>
        <v>-247</v>
      </c>
    </row>
    <row r="5" spans="1:11" ht="23.25" customHeight="1" x14ac:dyDescent="0.25">
      <c r="A5" s="34">
        <v>3</v>
      </c>
      <c r="B5" s="6" t="s">
        <v>4</v>
      </c>
      <c r="C5" s="15">
        <v>14527</v>
      </c>
      <c r="D5" s="6" t="s">
        <v>4</v>
      </c>
      <c r="E5" s="15">
        <f>SUM('Հ-07:Հ-12'!E5)</f>
        <v>10246</v>
      </c>
      <c r="F5" s="6" t="s">
        <v>4</v>
      </c>
      <c r="G5" s="15">
        <f>SUM('Հ-07:Հ-12'!G5)</f>
        <v>9784</v>
      </c>
      <c r="H5" s="22" t="str">
        <f t="shared" si="0"/>
        <v>Նվազել է</v>
      </c>
      <c r="I5" s="22">
        <f t="shared" si="2"/>
        <v>-4743</v>
      </c>
      <c r="J5" s="56" t="str">
        <f t="shared" si="1"/>
        <v>Նվազել է</v>
      </c>
      <c r="K5" s="22">
        <f t="shared" si="3"/>
        <v>-462</v>
      </c>
    </row>
    <row r="6" spans="1:11" ht="22.5" customHeight="1" thickBot="1" x14ac:dyDescent="0.3">
      <c r="A6" s="34">
        <v>4</v>
      </c>
      <c r="B6" s="10" t="s">
        <v>0</v>
      </c>
      <c r="C6" s="15">
        <v>14500</v>
      </c>
      <c r="D6" s="6" t="s">
        <v>0</v>
      </c>
      <c r="E6" s="15">
        <f>SUM('Հ-07:Հ-12'!E6)</f>
        <v>15353</v>
      </c>
      <c r="F6" s="6" t="s">
        <v>0</v>
      </c>
      <c r="G6" s="15">
        <f>SUM('Հ-07:Հ-12'!G6)</f>
        <v>10677</v>
      </c>
      <c r="H6" s="22" t="str">
        <f t="shared" si="0"/>
        <v>Նվազել է</v>
      </c>
      <c r="I6" s="22">
        <f t="shared" si="2"/>
        <v>-3823</v>
      </c>
      <c r="J6" s="51" t="str">
        <f t="shared" si="1"/>
        <v>Նվազել է</v>
      </c>
      <c r="K6" s="22">
        <f t="shared" si="3"/>
        <v>-4676</v>
      </c>
    </row>
    <row r="7" spans="1:11" ht="21.75" customHeight="1" x14ac:dyDescent="0.25">
      <c r="A7" s="34"/>
      <c r="B7" s="5" t="s">
        <v>1</v>
      </c>
      <c r="C7" s="15">
        <v>10610</v>
      </c>
      <c r="D7" s="6" t="s">
        <v>1</v>
      </c>
      <c r="E7" s="15">
        <f>SUM('Հ-07:Հ-12'!E7)</f>
        <v>8985</v>
      </c>
      <c r="F7" s="6" t="s">
        <v>1</v>
      </c>
      <c r="G7" s="15">
        <f>SUM('Հ-07:Հ-12'!G7)</f>
        <v>4635</v>
      </c>
      <c r="H7" s="22" t="str">
        <f t="shared" si="0"/>
        <v>Նվազել է</v>
      </c>
      <c r="I7" s="22">
        <f t="shared" si="2"/>
        <v>-5975</v>
      </c>
      <c r="J7" s="22" t="str">
        <f t="shared" si="1"/>
        <v>Նվազել է</v>
      </c>
      <c r="K7" s="22">
        <f t="shared" si="3"/>
        <v>-4350</v>
      </c>
    </row>
    <row r="8" spans="1:11" ht="21.75" customHeight="1" x14ac:dyDescent="0.25">
      <c r="A8" s="34"/>
      <c r="B8" s="6" t="s">
        <v>2</v>
      </c>
      <c r="C8" s="15">
        <v>3890</v>
      </c>
      <c r="D8" s="6" t="s">
        <v>2</v>
      </c>
      <c r="E8" s="15">
        <f>SUM('Հ-07:Հ-12'!E8)</f>
        <v>6368</v>
      </c>
      <c r="F8" s="6" t="s">
        <v>2</v>
      </c>
      <c r="G8" s="15">
        <f>SUM('Հ-07:Հ-12'!G8)</f>
        <v>6042</v>
      </c>
      <c r="H8" s="22" t="str">
        <f t="shared" si="0"/>
        <v>Աճել է</v>
      </c>
      <c r="I8" s="22">
        <f t="shared" si="2"/>
        <v>2152</v>
      </c>
      <c r="J8" s="23" t="str">
        <f t="shared" si="1"/>
        <v>Նվազել է</v>
      </c>
      <c r="K8" s="22">
        <f t="shared" si="3"/>
        <v>-326</v>
      </c>
    </row>
    <row r="9" spans="1:11" ht="22.5" customHeight="1" x14ac:dyDescent="0.25">
      <c r="A9" s="34">
        <v>5</v>
      </c>
      <c r="B9" s="6" t="s">
        <v>3</v>
      </c>
      <c r="C9" s="15">
        <v>8305</v>
      </c>
      <c r="D9" s="6" t="s">
        <v>3</v>
      </c>
      <c r="E9" s="15">
        <f>SUM('Հ-07:Հ-12'!E9)</f>
        <v>9198</v>
      </c>
      <c r="F9" s="6" t="s">
        <v>3</v>
      </c>
      <c r="G9" s="15">
        <f>SUM('Հ-07:Հ-12'!G9)</f>
        <v>8491</v>
      </c>
      <c r="H9" s="22" t="str">
        <f t="shared" si="0"/>
        <v>Աճել է</v>
      </c>
      <c r="I9" s="22">
        <f t="shared" si="2"/>
        <v>186</v>
      </c>
      <c r="J9" s="23" t="str">
        <f t="shared" si="1"/>
        <v>Նվազել է</v>
      </c>
      <c r="K9" s="22">
        <f t="shared" si="3"/>
        <v>-707</v>
      </c>
    </row>
    <row r="10" spans="1:11" ht="21" customHeight="1" x14ac:dyDescent="0.25">
      <c r="A10" s="34"/>
      <c r="B10" s="6" t="s">
        <v>1</v>
      </c>
      <c r="C10" s="15">
        <v>1873</v>
      </c>
      <c r="D10" s="6" t="s">
        <v>1</v>
      </c>
      <c r="E10" s="15">
        <f>SUM('Հ-07:Հ-12'!E10)</f>
        <v>1848</v>
      </c>
      <c r="F10" s="6" t="s">
        <v>1</v>
      </c>
      <c r="G10" s="15">
        <f>SUM('Հ-07:Հ-12'!G10)</f>
        <v>1374</v>
      </c>
      <c r="H10" s="22" t="str">
        <f>IF(I10=0,"Անփոփոխ",IF(I10&gt;0,"Աճել է","Նվազել է"))</f>
        <v>Նվազել է</v>
      </c>
      <c r="I10" s="22">
        <f t="shared" si="2"/>
        <v>-499</v>
      </c>
      <c r="J10" s="23" t="str">
        <f>IF(K10=0,"Անփոփոխ",IF(K10&gt;0,"Աճել է","Նվազել է"))</f>
        <v>Նվազել է</v>
      </c>
      <c r="K10" s="22">
        <f t="shared" si="3"/>
        <v>-474</v>
      </c>
    </row>
    <row r="11" spans="1:11" ht="22.5" customHeight="1" x14ac:dyDescent="0.25">
      <c r="A11" s="34"/>
      <c r="B11" s="6" t="s">
        <v>2</v>
      </c>
      <c r="C11" s="15">
        <v>3890</v>
      </c>
      <c r="D11" s="6" t="s">
        <v>2</v>
      </c>
      <c r="E11" s="15">
        <f>SUM('Հ-07:Հ-12'!E11)</f>
        <v>5527</v>
      </c>
      <c r="F11" s="6" t="s">
        <v>2</v>
      </c>
      <c r="G11" s="15">
        <f>SUM('Հ-07:Հ-12'!G11)</f>
        <v>6042</v>
      </c>
      <c r="H11" s="22" t="str">
        <f t="shared" ref="H11:H14" si="4">IF(I11=0,"Անփոփոխ",IF(I11&gt;0,"Աճել է","Նվազել է"))</f>
        <v>Աճել է</v>
      </c>
      <c r="I11" s="22">
        <f t="shared" si="2"/>
        <v>2152</v>
      </c>
      <c r="J11" s="23" t="str">
        <f t="shared" ref="J11:J14" si="5">IF(K11=0,"Անփոփոխ",IF(K11&gt;0,"Աճել է","Նվազել է"))</f>
        <v>Աճել է</v>
      </c>
      <c r="K11" s="22">
        <f t="shared" si="3"/>
        <v>515</v>
      </c>
    </row>
    <row r="12" spans="1:11" ht="26.25" customHeight="1" x14ac:dyDescent="0.25">
      <c r="A12" s="34"/>
      <c r="B12" s="6" t="s">
        <v>10</v>
      </c>
      <c r="C12" s="15">
        <v>2542</v>
      </c>
      <c r="D12" s="6" t="s">
        <v>10</v>
      </c>
      <c r="E12" s="15">
        <f>SUM('Հ-07:Հ-12'!E12)</f>
        <v>1819</v>
      </c>
      <c r="F12" s="6" t="s">
        <v>10</v>
      </c>
      <c r="G12" s="15">
        <f>SUM('Հ-07:Հ-12'!G12)</f>
        <v>1326</v>
      </c>
      <c r="H12" s="22" t="str">
        <f t="shared" si="4"/>
        <v>Նվազել է</v>
      </c>
      <c r="I12" s="22">
        <f t="shared" si="2"/>
        <v>-1216</v>
      </c>
      <c r="J12" s="23" t="str">
        <f t="shared" si="5"/>
        <v>Նվազել է</v>
      </c>
      <c r="K12" s="22">
        <f t="shared" si="3"/>
        <v>-493</v>
      </c>
    </row>
    <row r="13" spans="1:11" ht="27" customHeight="1" x14ac:dyDescent="0.25">
      <c r="A13" s="34">
        <v>6</v>
      </c>
      <c r="B13" s="6" t="s">
        <v>6</v>
      </c>
      <c r="C13" s="15">
        <v>2931</v>
      </c>
      <c r="D13" s="6" t="s">
        <v>6</v>
      </c>
      <c r="E13" s="15">
        <f>SUM('Հ-07:Հ-12'!E13)</f>
        <v>2511</v>
      </c>
      <c r="F13" s="6" t="s">
        <v>6</v>
      </c>
      <c r="G13" s="15">
        <f>SUM('Հ-07:Հ-12'!G13)</f>
        <v>2179</v>
      </c>
      <c r="H13" s="22" t="str">
        <f t="shared" si="4"/>
        <v>Նվազել է</v>
      </c>
      <c r="I13" s="22">
        <f t="shared" si="2"/>
        <v>-752</v>
      </c>
      <c r="J13" s="23" t="str">
        <f t="shared" si="5"/>
        <v>Նվազել է</v>
      </c>
      <c r="K13" s="22">
        <f t="shared" si="3"/>
        <v>-332</v>
      </c>
    </row>
    <row r="14" spans="1:11" ht="24" customHeight="1" x14ac:dyDescent="0.25">
      <c r="A14" s="34">
        <v>7</v>
      </c>
      <c r="B14" s="6" t="s">
        <v>5</v>
      </c>
      <c r="C14" s="15">
        <v>592</v>
      </c>
      <c r="D14" s="6" t="s">
        <v>5</v>
      </c>
      <c r="E14" s="15">
        <f>SUM('Հ-07:Հ-12'!E14)</f>
        <v>1059</v>
      </c>
      <c r="F14" s="6" t="s">
        <v>5</v>
      </c>
      <c r="G14" s="15">
        <f>SUM('Հ-07:Հ-12'!G14)</f>
        <v>990</v>
      </c>
      <c r="H14" s="22" t="str">
        <f t="shared" si="4"/>
        <v>Աճել է</v>
      </c>
      <c r="I14" s="22">
        <f t="shared" si="2"/>
        <v>398</v>
      </c>
      <c r="J14" s="23" t="str">
        <f t="shared" si="5"/>
        <v>Նվազել է</v>
      </c>
      <c r="K14" s="22">
        <f t="shared" si="3"/>
        <v>-69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97</v>
      </c>
      <c r="C16" s="71"/>
      <c r="D16" s="71" t="s">
        <v>228</v>
      </c>
      <c r="E16" s="71"/>
      <c r="F16" s="71" t="s">
        <v>229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18019</v>
      </c>
      <c r="D17" s="5" t="s">
        <v>7</v>
      </c>
      <c r="E17" s="15">
        <f>SUM('Հ-07:Հ-12'!E17)</f>
        <v>21630</v>
      </c>
      <c r="F17" s="5" t="s">
        <v>7</v>
      </c>
      <c r="G17" s="15">
        <f>SUM('Հ-07:Հ-12'!G17)</f>
        <v>16468</v>
      </c>
      <c r="H17" s="22" t="str">
        <f t="shared" ref="H17:H19" si="6">IF(I17=0,"Անփոփոխ",IF(I17&gt;0,"Աճել է","Նվազել է"))</f>
        <v>Նվազել է</v>
      </c>
      <c r="I17" s="22">
        <f>G17-C17</f>
        <v>-1551</v>
      </c>
      <c r="J17" s="22" t="str">
        <f t="shared" ref="J17:J19" si="7">IF(K17=0,"Անփոփոխ",IF(K17&gt;0,"Աճել է","Նվազել է"))</f>
        <v>Նվազել է</v>
      </c>
      <c r="K17" s="22">
        <f>G17-E17</f>
        <v>-5162</v>
      </c>
    </row>
    <row r="18" spans="1:11" ht="36.75" customHeight="1" x14ac:dyDescent="0.25">
      <c r="A18" s="37">
        <v>2</v>
      </c>
      <c r="B18" s="6" t="s">
        <v>284</v>
      </c>
      <c r="C18" s="15">
        <v>6573</v>
      </c>
      <c r="D18" s="6" t="s">
        <v>305</v>
      </c>
      <c r="E18" s="15">
        <f>SUM('Հ-07:Հ-12'!E18)</f>
        <v>12915</v>
      </c>
      <c r="F18" s="6" t="s">
        <v>56</v>
      </c>
      <c r="G18" s="15">
        <f>SUM('Հ-07:Հ-12'!G18)</f>
        <v>11865</v>
      </c>
      <c r="H18" s="23" t="str">
        <f t="shared" si="6"/>
        <v>Աճել է</v>
      </c>
      <c r="I18" s="23">
        <f>G18-C18</f>
        <v>5292</v>
      </c>
      <c r="J18" s="23" t="str">
        <f t="shared" si="7"/>
        <v>Նվազել է</v>
      </c>
      <c r="K18" s="23">
        <f>G18-E18</f>
        <v>-1050</v>
      </c>
    </row>
    <row r="19" spans="1:11" ht="24" customHeight="1" x14ac:dyDescent="0.25">
      <c r="A19" s="37">
        <v>3</v>
      </c>
      <c r="B19" s="6" t="s">
        <v>9</v>
      </c>
      <c r="C19" s="15">
        <v>11446</v>
      </c>
      <c r="D19" s="6" t="s">
        <v>9</v>
      </c>
      <c r="E19" s="15">
        <f>SUM('Հ-07:Հ-12'!E19)</f>
        <v>8715</v>
      </c>
      <c r="F19" s="6" t="s">
        <v>9</v>
      </c>
      <c r="G19" s="15">
        <f>SUM('Հ-07:Հ-12'!G19)</f>
        <v>4507</v>
      </c>
      <c r="H19" s="23" t="str">
        <f t="shared" si="6"/>
        <v>Նվազել է</v>
      </c>
      <c r="I19" s="23">
        <f>G19-C19</f>
        <v>-6939</v>
      </c>
      <c r="J19" s="23" t="str">
        <f t="shared" si="7"/>
        <v>Նվազել է</v>
      </c>
      <c r="K19" s="23">
        <f>G19-E19</f>
        <v>-4208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9" operator="equal">
      <formula>0</formula>
    </cfRule>
    <cfRule type="cellIs" dxfId="55" priority="50" operator="lessThan">
      <formula>0</formula>
    </cfRule>
    <cfRule type="cellIs" dxfId="54" priority="51" operator="greaterThan">
      <formula>0</formula>
    </cfRule>
  </conditionalFormatting>
  <conditionalFormatting sqref="I3:I14">
    <cfRule type="cellIs" dxfId="53" priority="34" operator="equal">
      <formula>0</formula>
    </cfRule>
    <cfRule type="cellIs" dxfId="52" priority="35" operator="lessThan">
      <formula>0</formula>
    </cfRule>
    <cfRule type="cellIs" dxfId="51" priority="36" operator="greaterThan">
      <formula>0</formula>
    </cfRule>
  </conditionalFormatting>
  <conditionalFormatting sqref="H3">
    <cfRule type="containsText" dxfId="50" priority="31" operator="containsText" text="Անփոփոխ">
      <formula>NOT(ISERROR(SEARCH("Անփոփոխ",H3)))</formula>
    </cfRule>
    <cfRule type="containsText" dxfId="49" priority="32" operator="containsText" text="Նվազել է">
      <formula>NOT(ISERROR(SEARCH("Նվազել է",H3)))</formula>
    </cfRule>
    <cfRule type="containsText" dxfId="48" priority="33" operator="containsText" text="Աճել է">
      <formula>NOT(ISERROR(SEARCH("Աճել է",H3)))</formula>
    </cfRule>
  </conditionalFormatting>
  <conditionalFormatting sqref="H4:H14">
    <cfRule type="containsText" dxfId="47" priority="28" operator="containsText" text="Անփոփոխ">
      <formula>NOT(ISERROR(SEARCH("Անփոփոխ",H4)))</formula>
    </cfRule>
    <cfRule type="containsText" dxfId="46" priority="29" operator="containsText" text="Նվազել է">
      <formula>NOT(ISERROR(SEARCH("Նվազել է",H4)))</formula>
    </cfRule>
    <cfRule type="containsText" dxfId="45" priority="30" operator="containsText" text="Աճել է">
      <formula>NOT(ISERROR(SEARCH("Աճել է",H4)))</formula>
    </cfRule>
  </conditionalFormatting>
  <conditionalFormatting sqref="J17:J19">
    <cfRule type="containsText" dxfId="44" priority="24" operator="containsText" text="Անփոփոխ">
      <formula>NOT(ISERROR(SEARCH("Անփոփոխ",J17)))</formula>
    </cfRule>
    <cfRule type="containsText" dxfId="43" priority="25" operator="containsText" text="Նվազել է">
      <formula>NOT(ISERROR(SEARCH("Նվազել է",J17)))</formula>
    </cfRule>
    <cfRule type="containsText" dxfId="42" priority="27" operator="containsText" text="Աճել է">
      <formula>NOT(ISERROR(SEARCH("Աճել է",J17)))</formula>
    </cfRule>
  </conditionalFormatting>
  <conditionalFormatting sqref="H17:H19">
    <cfRule type="containsText" dxfId="41" priority="13" operator="containsText" text="Անփոփոխ">
      <formula>NOT(ISERROR(SEARCH("Անփոփոխ",H17)))</formula>
    </cfRule>
    <cfRule type="containsText" dxfId="40" priority="14" operator="containsText" text="Նվազել է">
      <formula>NOT(ISERROR(SEARCH("Նվազել է",H17)))</formula>
    </cfRule>
    <cfRule type="containsText" dxfId="39" priority="15" operator="containsText" text="Աճել է">
      <formula>NOT(ISERROR(SEARCH("Աճել է",H17)))</formula>
    </cfRule>
  </conditionalFormatting>
  <conditionalFormatting sqref="I17:I19">
    <cfRule type="cellIs" dxfId="38" priority="4" operator="equal">
      <formula>0</formula>
    </cfRule>
    <cfRule type="cellIs" dxfId="37" priority="5" operator="lessThan">
      <formula>0</formula>
    </cfRule>
    <cfRule type="cellIs" dxfId="36" priority="6" operator="greaterThan">
      <formula>0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4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55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57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N8" sqref="N8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F1" s="19"/>
      <c r="G1" s="19"/>
    </row>
    <row r="2" spans="1:11" ht="42.75" customHeight="1" thickBot="1" x14ac:dyDescent="0.3">
      <c r="A2" s="46"/>
      <c r="B2" s="75" t="s">
        <v>261</v>
      </c>
      <c r="C2" s="76"/>
      <c r="D2" s="75" t="s">
        <v>20</v>
      </c>
      <c r="E2" s="76"/>
      <c r="F2" s="75" t="s">
        <v>149</v>
      </c>
      <c r="G2" s="76"/>
      <c r="H2" s="75" t="s">
        <v>73</v>
      </c>
      <c r="I2" s="78"/>
      <c r="J2" s="77" t="s">
        <v>74</v>
      </c>
      <c r="K2" s="78"/>
    </row>
    <row r="3" spans="1:11" ht="23.25" customHeight="1" x14ac:dyDescent="0.25">
      <c r="A3" s="33">
        <v>1</v>
      </c>
      <c r="B3" s="5" t="s">
        <v>262</v>
      </c>
      <c r="C3" s="67">
        <v>82729</v>
      </c>
      <c r="D3" s="5" t="s">
        <v>260</v>
      </c>
      <c r="E3" s="67">
        <f>'[1]Հ-1-ին կիս.'!E3+'[1]Հ-2-րդ կիս.'!E3</f>
        <v>96889</v>
      </c>
      <c r="F3" s="5" t="s">
        <v>265</v>
      </c>
      <c r="G3" s="15">
        <v>69423</v>
      </c>
      <c r="H3" s="22" t="str">
        <f t="shared" ref="H3:H9" si="0">IF(I3=0,"Անփոփոխ",IF(I3&gt;0,"Աճել է","Նվազել է"))</f>
        <v>Նվազել է</v>
      </c>
      <c r="I3" s="22">
        <f>G3-C3</f>
        <v>-13306</v>
      </c>
      <c r="J3" s="22" t="str">
        <f t="shared" ref="J3:J9" si="1">IF(K3=0,"Անփոփոխ",IF(K3&gt;0,"Աճել է","Նվազել է"))</f>
        <v>Նվազել է</v>
      </c>
      <c r="K3" s="22">
        <f>G3-E3</f>
        <v>-27466</v>
      </c>
    </row>
    <row r="4" spans="1:11" ht="27" customHeight="1" x14ac:dyDescent="0.25">
      <c r="A4" s="34">
        <v>2</v>
      </c>
      <c r="B4" s="13" t="s">
        <v>263</v>
      </c>
      <c r="C4" s="67">
        <v>35427</v>
      </c>
      <c r="D4" s="13" t="s">
        <v>259</v>
      </c>
      <c r="E4" s="67">
        <f>'[1]Հ-1-ին կիս.'!E4+'[1]Հ-2-րդ կիս.'!E4</f>
        <v>31064</v>
      </c>
      <c r="F4" s="13" t="s">
        <v>266</v>
      </c>
      <c r="G4" s="15">
        <v>29171</v>
      </c>
      <c r="H4" s="22" t="str">
        <f t="shared" si="0"/>
        <v>Նվազել է</v>
      </c>
      <c r="I4" s="22">
        <f t="shared" ref="I4:I14" si="2">G4-C4</f>
        <v>-6256</v>
      </c>
      <c r="J4" s="22" t="str">
        <f t="shared" si="1"/>
        <v>Նվազել է</v>
      </c>
      <c r="K4" s="22">
        <f t="shared" ref="K4:K14" si="3">G4-E4</f>
        <v>-1893</v>
      </c>
    </row>
    <row r="5" spans="1:11" ht="23.25" customHeight="1" x14ac:dyDescent="0.25">
      <c r="A5" s="34">
        <v>3</v>
      </c>
      <c r="B5" s="54" t="s">
        <v>4</v>
      </c>
      <c r="C5" s="67">
        <v>17593</v>
      </c>
      <c r="D5" s="54" t="s">
        <v>4</v>
      </c>
      <c r="E5" s="67">
        <f>'[1]Հ-1-ին կիս.'!E5+'[1]Հ-2-րդ կիս.'!E5</f>
        <v>27373</v>
      </c>
      <c r="F5" s="54" t="s">
        <v>4</v>
      </c>
      <c r="G5" s="15">
        <v>18821</v>
      </c>
      <c r="H5" s="22" t="str">
        <f t="shared" si="0"/>
        <v>Աճել է</v>
      </c>
      <c r="I5" s="22">
        <f t="shared" si="2"/>
        <v>1228</v>
      </c>
      <c r="J5" s="22" t="str">
        <f t="shared" si="1"/>
        <v>Նվազել է</v>
      </c>
      <c r="K5" s="22">
        <f t="shared" si="3"/>
        <v>-8552</v>
      </c>
    </row>
    <row r="6" spans="1:11" ht="22.5" customHeight="1" x14ac:dyDescent="0.25">
      <c r="A6" s="34">
        <v>4</v>
      </c>
      <c r="B6" s="6" t="s">
        <v>0</v>
      </c>
      <c r="C6" s="67">
        <v>29709</v>
      </c>
      <c r="D6" s="6" t="s">
        <v>0</v>
      </c>
      <c r="E6" s="67">
        <f>'[1]Հ-1-ին կիս.'!E6+'[1]Հ-2-րդ կիս.'!E6</f>
        <v>38452</v>
      </c>
      <c r="F6" s="6" t="s">
        <v>0</v>
      </c>
      <c r="G6" s="15">
        <v>21431</v>
      </c>
      <c r="H6" s="22" t="str">
        <f t="shared" si="0"/>
        <v>Նվազել է</v>
      </c>
      <c r="I6" s="22">
        <f t="shared" si="2"/>
        <v>-8278</v>
      </c>
      <c r="J6" s="22" t="str">
        <f t="shared" si="1"/>
        <v>Նվազել է</v>
      </c>
      <c r="K6" s="22">
        <f t="shared" si="3"/>
        <v>-17021</v>
      </c>
    </row>
    <row r="7" spans="1:11" ht="21.75" customHeight="1" x14ac:dyDescent="0.25">
      <c r="A7" s="34"/>
      <c r="B7" s="6" t="s">
        <v>1</v>
      </c>
      <c r="C7" s="67">
        <v>22114</v>
      </c>
      <c r="D7" s="6" t="s">
        <v>1</v>
      </c>
      <c r="E7" s="67">
        <f>'[1]Հ-1-ին կիս.'!E7+'[1]Հ-2-րդ կիս.'!E7</f>
        <v>26688</v>
      </c>
      <c r="F7" s="6" t="s">
        <v>1</v>
      </c>
      <c r="G7" s="15">
        <v>10649</v>
      </c>
      <c r="H7" s="22" t="str">
        <f t="shared" si="0"/>
        <v>Նվազել է</v>
      </c>
      <c r="I7" s="22">
        <f t="shared" si="2"/>
        <v>-11465</v>
      </c>
      <c r="J7" s="22" t="str">
        <f t="shared" si="1"/>
        <v>Նվազել է</v>
      </c>
      <c r="K7" s="22">
        <f t="shared" si="3"/>
        <v>-16039</v>
      </c>
    </row>
    <row r="8" spans="1:11" ht="21.75" customHeight="1" x14ac:dyDescent="0.25">
      <c r="A8" s="34"/>
      <c r="B8" s="6" t="s">
        <v>2</v>
      </c>
      <c r="C8" s="67">
        <v>7595</v>
      </c>
      <c r="D8" s="6" t="s">
        <v>2</v>
      </c>
      <c r="E8" s="67">
        <f>'[1]Հ-1-ին կիս.'!E8+'[1]Հ-2-րդ կիս.'!E8</f>
        <v>11764</v>
      </c>
      <c r="F8" s="6" t="s">
        <v>2</v>
      </c>
      <c r="G8" s="15">
        <f>SUM('Հ-01:Հ-12'!G8)</f>
        <v>10782</v>
      </c>
      <c r="H8" s="22" t="str">
        <f t="shared" si="0"/>
        <v>Աճել է</v>
      </c>
      <c r="I8" s="22">
        <f t="shared" si="2"/>
        <v>3187</v>
      </c>
      <c r="J8" s="22" t="str">
        <f t="shared" si="1"/>
        <v>Նվազել է</v>
      </c>
      <c r="K8" s="22">
        <f t="shared" si="3"/>
        <v>-982</v>
      </c>
    </row>
    <row r="9" spans="1:11" ht="22.5" customHeight="1" x14ac:dyDescent="0.25">
      <c r="A9" s="34">
        <v>5</v>
      </c>
      <c r="B9" s="6" t="s">
        <v>3</v>
      </c>
      <c r="C9" s="67">
        <v>16698</v>
      </c>
      <c r="D9" s="6" t="s">
        <v>3</v>
      </c>
      <c r="E9" s="67">
        <f>'[1]Հ-1-ին կիս.'!E9+'[1]Հ-2-րդ կիս.'!E9</f>
        <v>18158</v>
      </c>
      <c r="F9" s="6" t="s">
        <v>3</v>
      </c>
      <c r="G9" s="15">
        <v>15338</v>
      </c>
      <c r="H9" s="22" t="str">
        <f t="shared" si="0"/>
        <v>Նվազել է</v>
      </c>
      <c r="I9" s="22">
        <f t="shared" si="2"/>
        <v>-1360</v>
      </c>
      <c r="J9" s="22" t="str">
        <f t="shared" si="1"/>
        <v>Նվազել է</v>
      </c>
      <c r="K9" s="22">
        <f t="shared" si="3"/>
        <v>-2820</v>
      </c>
    </row>
    <row r="10" spans="1:11" ht="21" customHeight="1" x14ac:dyDescent="0.25">
      <c r="A10" s="34"/>
      <c r="B10" s="6" t="s">
        <v>1</v>
      </c>
      <c r="C10" s="67">
        <v>4195</v>
      </c>
      <c r="D10" s="6" t="s">
        <v>1</v>
      </c>
      <c r="E10" s="67">
        <f>'[1]Հ-1-ին կիս.'!E10+'[1]Հ-2-րդ կիս.'!E10</f>
        <v>4734</v>
      </c>
      <c r="F10" s="6" t="s">
        <v>1</v>
      </c>
      <c r="G10" s="15">
        <v>1749</v>
      </c>
      <c r="H10" s="22" t="str">
        <f>IF(I10=0,"Անփոփոխ",IF(I10&gt;0,"Աճել է","Նվազել է"))</f>
        <v>Նվազել է</v>
      </c>
      <c r="I10" s="22">
        <f t="shared" si="2"/>
        <v>-2446</v>
      </c>
      <c r="J10" s="22" t="str">
        <f>IF(K10=0,"Անփոփոխ",IF(K10&gt;0,"Աճել է","Նվազել է"))</f>
        <v>Նվազել է</v>
      </c>
      <c r="K10" s="22">
        <f t="shared" si="3"/>
        <v>-2985</v>
      </c>
    </row>
    <row r="11" spans="1:11" ht="22.5" customHeight="1" x14ac:dyDescent="0.25">
      <c r="A11" s="34"/>
      <c r="B11" s="6" t="s">
        <v>2</v>
      </c>
      <c r="C11" s="67">
        <v>7595</v>
      </c>
      <c r="D11" s="6" t="s">
        <v>2</v>
      </c>
      <c r="E11" s="67">
        <f>'[1]Հ-1-ին կիս.'!E11+'[1]Հ-2-րդ կիս.'!E11</f>
        <v>10202</v>
      </c>
      <c r="F11" s="6" t="s">
        <v>2</v>
      </c>
      <c r="G11" s="15">
        <v>10782</v>
      </c>
      <c r="H11" s="22" t="str">
        <f t="shared" ref="H11:H14" si="4">IF(I11=0,"Անփոփոխ",IF(I11&gt;0,"Աճել է","Նվազել է"))</f>
        <v>Աճել է</v>
      </c>
      <c r="I11" s="22">
        <f t="shared" si="2"/>
        <v>3187</v>
      </c>
      <c r="J11" s="22" t="str">
        <f t="shared" ref="J11:J14" si="5">IF(K11=0,"Անփոփոխ",IF(K11&gt;0,"Աճել է","Նվազել է"))</f>
        <v>Աճել է</v>
      </c>
      <c r="K11" s="22">
        <f t="shared" si="3"/>
        <v>580</v>
      </c>
    </row>
    <row r="12" spans="1:11" ht="26.25" customHeight="1" x14ac:dyDescent="0.25">
      <c r="A12" s="34"/>
      <c r="B12" s="6" t="s">
        <v>10</v>
      </c>
      <c r="C12" s="67">
        <v>4908</v>
      </c>
      <c r="D12" s="6" t="s">
        <v>10</v>
      </c>
      <c r="E12" s="67">
        <f>'[1]Հ-1-ին կիս.'!E12+'[1]Հ-2-րդ կիս.'!E12</f>
        <v>3218</v>
      </c>
      <c r="F12" s="6" t="s">
        <v>10</v>
      </c>
      <c r="G12" s="15">
        <f>SUM('Հ-01:Հ-12'!G12)</f>
        <v>2807</v>
      </c>
      <c r="H12" s="22" t="str">
        <f t="shared" si="4"/>
        <v>Նվազել է</v>
      </c>
      <c r="I12" s="22">
        <f t="shared" si="2"/>
        <v>-2101</v>
      </c>
      <c r="J12" s="22" t="str">
        <f t="shared" si="5"/>
        <v>Նվազել է</v>
      </c>
      <c r="K12" s="22">
        <f t="shared" si="3"/>
        <v>-411</v>
      </c>
    </row>
    <row r="13" spans="1:11" ht="27" customHeight="1" x14ac:dyDescent="0.25">
      <c r="A13" s="34">
        <v>6</v>
      </c>
      <c r="B13" s="6" t="s">
        <v>6</v>
      </c>
      <c r="C13" s="67">
        <v>5493</v>
      </c>
      <c r="D13" s="6" t="s">
        <v>6</v>
      </c>
      <c r="E13" s="67">
        <f>'[1]Հ-1-ին կիս.'!E13+'[1]Հ-2-րդ կիս.'!E13</f>
        <v>5381</v>
      </c>
      <c r="F13" s="6" t="s">
        <v>6</v>
      </c>
      <c r="G13" s="15">
        <f>SUM('Հ-01:Հ-12'!G13)</f>
        <v>7486</v>
      </c>
      <c r="H13" s="22" t="str">
        <f t="shared" si="4"/>
        <v>Աճել է</v>
      </c>
      <c r="I13" s="22">
        <f t="shared" si="2"/>
        <v>1993</v>
      </c>
      <c r="J13" s="22" t="str">
        <f t="shared" si="5"/>
        <v>Աճել է</v>
      </c>
      <c r="K13" s="22">
        <f t="shared" si="3"/>
        <v>2105</v>
      </c>
    </row>
    <row r="14" spans="1:11" ht="24" customHeight="1" x14ac:dyDescent="0.25">
      <c r="A14" s="34">
        <v>7</v>
      </c>
      <c r="B14" s="6" t="s">
        <v>5</v>
      </c>
      <c r="C14" s="67">
        <v>1165</v>
      </c>
      <c r="D14" s="6" t="s">
        <v>5</v>
      </c>
      <c r="E14" s="67">
        <f>'[1]Հ-1-ին կիս.'!E14+'[1]Հ-2-րդ կիս.'!E14</f>
        <v>2066</v>
      </c>
      <c r="F14" s="6" t="s">
        <v>5</v>
      </c>
      <c r="G14" s="15">
        <f>SUM('Հ-01:Հ-12'!G14)</f>
        <v>1942</v>
      </c>
      <c r="H14" s="22" t="str">
        <f t="shared" si="4"/>
        <v>Աճել է</v>
      </c>
      <c r="I14" s="22">
        <f t="shared" si="2"/>
        <v>777</v>
      </c>
      <c r="J14" s="22" t="str">
        <f t="shared" si="5"/>
        <v>Նվազել է</v>
      </c>
      <c r="K14" s="22">
        <f t="shared" si="3"/>
        <v>-124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5" t="s">
        <v>240</v>
      </c>
      <c r="C16" s="76"/>
      <c r="D16" s="75" t="s">
        <v>21</v>
      </c>
      <c r="E16" s="76"/>
      <c r="F16" s="75" t="s">
        <v>230</v>
      </c>
      <c r="G16" s="76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67">
        <v>29838</v>
      </c>
      <c r="D17" s="5" t="s">
        <v>7</v>
      </c>
      <c r="E17" s="67">
        <f>'[1]Հ-1-ին կիս.'!E17+'[1]Հ-2-րդ կիս.'!E17</f>
        <v>49124</v>
      </c>
      <c r="F17" s="5" t="s">
        <v>7</v>
      </c>
      <c r="G17" s="15">
        <v>33665</v>
      </c>
      <c r="H17" s="22" t="str">
        <f t="shared" ref="H17:H19" si="6">IF(I17=0,"Անփոփոխ",IF(I17&gt;0,"Աճել է","Նվազել է"))</f>
        <v>Աճել է</v>
      </c>
      <c r="I17" s="22">
        <f>G17-C17</f>
        <v>3827</v>
      </c>
      <c r="J17" s="22" t="str">
        <f t="shared" ref="J17:J19" si="7">IF(K17=0,"Անփոփոխ",IF(K17&gt;0,"Աճել է","Նվազել է"))</f>
        <v>Նվազել է</v>
      </c>
      <c r="K17" s="22">
        <f>G17-E17</f>
        <v>-15459</v>
      </c>
    </row>
    <row r="18" spans="1:11" ht="36.75" customHeight="1" x14ac:dyDescent="0.25">
      <c r="A18" s="37">
        <v>2</v>
      </c>
      <c r="B18" s="6" t="s">
        <v>264</v>
      </c>
      <c r="C18" s="66">
        <v>12358</v>
      </c>
      <c r="D18" s="6" t="s">
        <v>13</v>
      </c>
      <c r="E18" s="67">
        <f>'[1]Հ-1-ին կիս.'!E18+'[1]Հ-2-րդ կիս.'!E18</f>
        <v>23415</v>
      </c>
      <c r="F18" s="6" t="s">
        <v>267</v>
      </c>
      <c r="G18" s="15">
        <v>23381</v>
      </c>
      <c r="H18" s="22" t="str">
        <f t="shared" si="6"/>
        <v>Աճել է</v>
      </c>
      <c r="I18" s="23">
        <f>G18-C18</f>
        <v>11023</v>
      </c>
      <c r="J18" s="23" t="str">
        <f t="shared" si="7"/>
        <v>Նվազել է</v>
      </c>
      <c r="K18" s="23">
        <f>G18-E18</f>
        <v>-34</v>
      </c>
    </row>
    <row r="19" spans="1:11" ht="24" customHeight="1" x14ac:dyDescent="0.25">
      <c r="A19" s="37">
        <v>3</v>
      </c>
      <c r="B19" s="6" t="s">
        <v>9</v>
      </c>
      <c r="C19" s="66">
        <v>17480</v>
      </c>
      <c r="D19" s="6" t="s">
        <v>9</v>
      </c>
      <c r="E19" s="67">
        <f>'[1]Հ-1-ին կիս.'!E19+'[1]Հ-2-րդ կիս.'!E19</f>
        <v>25709</v>
      </c>
      <c r="F19" s="6" t="s">
        <v>9</v>
      </c>
      <c r="G19" s="15">
        <f>SUM('Հ-01:Հ-12'!G19)</f>
        <v>10284</v>
      </c>
      <c r="H19" s="22" t="str">
        <f t="shared" si="6"/>
        <v>Նվազել է</v>
      </c>
      <c r="I19" s="23">
        <f>G19-C19</f>
        <v>-7196</v>
      </c>
      <c r="J19" s="23" t="str">
        <f t="shared" si="7"/>
        <v>Նվազել է</v>
      </c>
      <c r="K19" s="23">
        <f>G19-E19</f>
        <v>-15425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9" operator="containsText" text="Անփոփոխ">
      <formula>NOT(ISERROR(SEARCH("Անփոփոխ",J17)))</formula>
    </cfRule>
    <cfRule type="containsText" dxfId="28" priority="40" operator="containsText" text="Նվազել է">
      <formula>NOT(ISERROR(SEARCH("Նվազել է",J17)))</formula>
    </cfRule>
    <cfRule type="containsText" dxfId="27" priority="42" operator="containsText" text="Աճել է">
      <formula>NOT(ISERROR(SEARCH("Աճել է",J17)))</formula>
    </cfRule>
  </conditionalFormatting>
  <conditionalFormatting sqref="H17:H19">
    <cfRule type="containsText" dxfId="26" priority="45" operator="containsText" text="Անփոփոխ">
      <formula>NOT(ISERROR(SEARCH("Անփոփոխ",H17)))</formula>
    </cfRule>
    <cfRule type="containsText" dxfId="25" priority="46" operator="containsText" text="Նվազել է">
      <formula>NOT(ISERROR(SEARCH("Նվազել է",H17)))</formula>
    </cfRule>
    <cfRule type="containsText" dxfId="24" priority="48" operator="containsText" text="Աճել է">
      <formula>NOT(ISERROR(SEARCH("Աճել է",H17)))</formula>
    </cfRule>
  </conditionalFormatting>
  <conditionalFormatting sqref="K3:K14">
    <cfRule type="cellIs" dxfId="23" priority="31" operator="equal">
      <formula>0</formula>
    </cfRule>
    <cfRule type="cellIs" dxfId="22" priority="32" operator="lessThan">
      <formula>0</formula>
    </cfRule>
    <cfRule type="cellIs" dxfId="21" priority="33" operator="greaterThan">
      <formula>0</formula>
    </cfRule>
  </conditionalFormatting>
  <conditionalFormatting sqref="I3:I14">
    <cfRule type="cellIs" dxfId="20" priority="28" operator="equal">
      <formula>0</formula>
    </cfRule>
    <cfRule type="cellIs" dxfId="19" priority="29" operator="lessThan">
      <formula>0</formula>
    </cfRule>
    <cfRule type="cellIs" dxfId="18" priority="30" operator="greaterThan">
      <formula>0</formula>
    </cfRule>
  </conditionalFormatting>
  <conditionalFormatting sqref="H3">
    <cfRule type="containsText" dxfId="17" priority="25" operator="containsText" text="Անփոփոխ">
      <formula>NOT(ISERROR(SEARCH("Անփոփոխ",H3)))</formula>
    </cfRule>
    <cfRule type="containsText" dxfId="16" priority="26" operator="containsText" text="Նվազել է">
      <formula>NOT(ISERROR(SEARCH("Նվազել է",H3)))</formula>
    </cfRule>
    <cfRule type="containsText" dxfId="15" priority="27" operator="containsText" text="Աճել է">
      <formula>NOT(ISERROR(SEARCH("Աճել է",H3)))</formula>
    </cfRule>
  </conditionalFormatting>
  <conditionalFormatting sqref="H4:H14">
    <cfRule type="containsText" dxfId="14" priority="22" operator="containsText" text="Անփոփոխ">
      <formula>NOT(ISERROR(SEARCH("Անփոփոխ",H4)))</formula>
    </cfRule>
    <cfRule type="containsText" dxfId="13" priority="23" operator="containsText" text="Նվազել է">
      <formula>NOT(ISERROR(SEARCH("Նվազել է",H4)))</formula>
    </cfRule>
    <cfRule type="containsText" dxfId="12" priority="24" operator="containsText" text="Աճել է">
      <formula>NOT(ISERROR(SEARCH("Աճել է",H4)))</formula>
    </cfRule>
  </conditionalFormatting>
  <conditionalFormatting sqref="J3">
    <cfRule type="containsText" dxfId="11" priority="19" operator="containsText" text="Անփոփոխ">
      <formula>NOT(ISERROR(SEARCH("Անփոփոխ",J3)))</formula>
    </cfRule>
    <cfRule type="containsText" dxfId="10" priority="20" operator="containsText" text="Նվազել է">
      <formula>NOT(ISERROR(SEARCH("Նվազել է",J3)))</formula>
    </cfRule>
    <cfRule type="containsText" dxfId="9" priority="21" operator="containsText" text="Աճել է">
      <formula>NOT(ISERROR(SEARCH("Աճել է",J3)))</formula>
    </cfRule>
  </conditionalFormatting>
  <conditionalFormatting sqref="J4:J14">
    <cfRule type="containsText" dxfId="8" priority="16" operator="containsText" text="Անփոփոխ">
      <formula>NOT(ISERROR(SEARCH("Անփոփոխ",J4)))</formula>
    </cfRule>
    <cfRule type="containsText" dxfId="7" priority="17" operator="containsText" text="Նվազել է">
      <formula>NOT(ISERROR(SEARCH("Նվազել է",J4)))</formula>
    </cfRule>
    <cfRule type="containsText" dxfId="6" priority="18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zoomScale="112" zoomScaleNormal="112" workbookViewId="0">
      <selection activeCell="K17" sqref="K17:K19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46"/>
      <c r="B2" s="71" t="s">
        <v>80</v>
      </c>
      <c r="C2" s="71"/>
      <c r="D2" s="71" t="s">
        <v>14</v>
      </c>
      <c r="E2" s="71"/>
      <c r="F2" s="72" t="s">
        <v>59</v>
      </c>
      <c r="G2" s="73"/>
      <c r="H2" s="71" t="s">
        <v>73</v>
      </c>
      <c r="I2" s="74"/>
      <c r="J2" s="71" t="s">
        <v>74</v>
      </c>
      <c r="K2" s="74"/>
    </row>
    <row r="3" spans="1:11" ht="24" customHeight="1" x14ac:dyDescent="0.25">
      <c r="A3" s="33">
        <v>1</v>
      </c>
      <c r="B3" s="3" t="s">
        <v>8</v>
      </c>
      <c r="C3" s="4">
        <v>5822</v>
      </c>
      <c r="D3" s="3" t="s">
        <v>58</v>
      </c>
      <c r="E3" s="4">
        <v>11388</v>
      </c>
      <c r="F3" s="5" t="s">
        <v>61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4">
        <v>2</v>
      </c>
      <c r="B4" s="6" t="s">
        <v>81</v>
      </c>
      <c r="C4" s="7">
        <v>2821</v>
      </c>
      <c r="D4" s="13" t="s">
        <v>22</v>
      </c>
      <c r="E4" s="7">
        <v>2857</v>
      </c>
      <c r="F4" s="13" t="s">
        <v>62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7" customFormat="1" ht="22.5" customHeight="1" x14ac:dyDescent="0.25">
      <c r="A5" s="53">
        <v>3</v>
      </c>
      <c r="B5" s="6" t="s">
        <v>4</v>
      </c>
      <c r="C5" s="7">
        <v>364</v>
      </c>
      <c r="D5" s="54" t="s">
        <v>4</v>
      </c>
      <c r="E5" s="55">
        <v>3523</v>
      </c>
      <c r="F5" s="54" t="s">
        <v>4</v>
      </c>
      <c r="G5" s="55">
        <v>1399</v>
      </c>
      <c r="H5" s="56" t="str">
        <f t="shared" si="0"/>
        <v>Աճել է</v>
      </c>
      <c r="I5" s="22">
        <f t="shared" si="3"/>
        <v>1035</v>
      </c>
      <c r="J5" s="56" t="str">
        <f t="shared" si="1"/>
        <v>Նվազել է</v>
      </c>
      <c r="K5" s="56">
        <f t="shared" si="2"/>
        <v>-2124</v>
      </c>
    </row>
    <row r="6" spans="1:11" ht="22.5" customHeight="1" thickBot="1" x14ac:dyDescent="0.3">
      <c r="A6" s="34">
        <v>4</v>
      </c>
      <c r="B6" s="6" t="s">
        <v>0</v>
      </c>
      <c r="C6" s="7">
        <v>2637</v>
      </c>
      <c r="D6" s="10" t="s">
        <v>0</v>
      </c>
      <c r="E6" s="27">
        <v>5008</v>
      </c>
      <c r="F6" s="10" t="s">
        <v>0</v>
      </c>
      <c r="G6" s="27">
        <v>1726</v>
      </c>
      <c r="H6" s="51" t="str">
        <f t="shared" si="0"/>
        <v>Նվազել է</v>
      </c>
      <c r="I6" s="22">
        <f t="shared" si="3"/>
        <v>-911</v>
      </c>
      <c r="J6" s="51" t="str">
        <f t="shared" si="1"/>
        <v>Նվազել է</v>
      </c>
      <c r="K6" s="51">
        <f t="shared" si="2"/>
        <v>-3282</v>
      </c>
    </row>
    <row r="7" spans="1:11" ht="21.75" customHeight="1" x14ac:dyDescent="0.25">
      <c r="A7" s="34"/>
      <c r="B7" s="6" t="s">
        <v>82</v>
      </c>
      <c r="C7" s="7">
        <v>2179</v>
      </c>
      <c r="D7" s="5" t="s">
        <v>24</v>
      </c>
      <c r="E7" s="15">
        <v>3743</v>
      </c>
      <c r="F7" s="5" t="s">
        <v>34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4"/>
      <c r="B8" s="6" t="s">
        <v>2</v>
      </c>
      <c r="C8" s="7">
        <v>458</v>
      </c>
      <c r="D8" s="6" t="s">
        <v>2</v>
      </c>
      <c r="E8" s="7">
        <v>1265</v>
      </c>
      <c r="F8" s="6" t="s">
        <v>2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4">
        <v>5</v>
      </c>
      <c r="B9" s="6" t="s">
        <v>3</v>
      </c>
      <c r="C9" s="7">
        <v>1268</v>
      </c>
      <c r="D9" s="6" t="s">
        <v>3</v>
      </c>
      <c r="E9" s="7">
        <v>1864</v>
      </c>
      <c r="F9" s="6" t="s">
        <v>3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4"/>
      <c r="B10" s="6" t="s">
        <v>1</v>
      </c>
      <c r="C10" s="7">
        <v>468</v>
      </c>
      <c r="D10" s="6" t="s">
        <v>1</v>
      </c>
      <c r="E10" s="7">
        <v>318</v>
      </c>
      <c r="F10" s="6" t="s">
        <v>1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4"/>
      <c r="B11" s="6" t="s">
        <v>2</v>
      </c>
      <c r="C11" s="7">
        <v>458</v>
      </c>
      <c r="D11" s="6" t="s">
        <v>2</v>
      </c>
      <c r="E11" s="7">
        <v>1265</v>
      </c>
      <c r="F11" s="6" t="s">
        <v>2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4"/>
      <c r="B12" s="6" t="s">
        <v>10</v>
      </c>
      <c r="C12" s="7">
        <v>342</v>
      </c>
      <c r="D12" s="6" t="s">
        <v>10</v>
      </c>
      <c r="E12" s="7">
        <v>281</v>
      </c>
      <c r="F12" s="6" t="s">
        <v>10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4">
        <v>6</v>
      </c>
      <c r="B13" s="6" t="s">
        <v>6</v>
      </c>
      <c r="C13" s="7">
        <v>453</v>
      </c>
      <c r="D13" s="6" t="s">
        <v>6</v>
      </c>
      <c r="E13" s="7">
        <v>563</v>
      </c>
      <c r="F13" s="6" t="s">
        <v>6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4">
        <v>7</v>
      </c>
      <c r="B14" s="6" t="s">
        <v>5</v>
      </c>
      <c r="C14" s="7">
        <v>83</v>
      </c>
      <c r="D14" s="6" t="s">
        <v>5</v>
      </c>
      <c r="E14" s="7">
        <v>205</v>
      </c>
      <c r="F14" s="6" t="s">
        <v>5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71" t="s">
        <v>83</v>
      </c>
      <c r="C16" s="71"/>
      <c r="D16" s="71" t="s">
        <v>15</v>
      </c>
      <c r="E16" s="71"/>
      <c r="F16" s="71" t="s">
        <v>60</v>
      </c>
      <c r="G16" s="71"/>
      <c r="H16" s="71" t="s">
        <v>73</v>
      </c>
      <c r="I16" s="74"/>
      <c r="J16" s="71" t="s">
        <v>74</v>
      </c>
      <c r="K16" s="74"/>
    </row>
    <row r="17" spans="1:11" ht="25.5" customHeight="1" x14ac:dyDescent="0.25">
      <c r="A17" s="36">
        <v>1</v>
      </c>
      <c r="B17" s="5" t="s">
        <v>7</v>
      </c>
      <c r="C17" s="15">
        <v>1816</v>
      </c>
      <c r="D17" s="5" t="s">
        <v>7</v>
      </c>
      <c r="E17" s="15">
        <v>4998</v>
      </c>
      <c r="F17" s="5" t="s">
        <v>7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7">
        <v>2</v>
      </c>
      <c r="B18" s="2" t="s">
        <v>84</v>
      </c>
      <c r="C18" s="14">
        <v>1004</v>
      </c>
      <c r="D18" s="6" t="s">
        <v>23</v>
      </c>
      <c r="E18" s="14">
        <v>1773</v>
      </c>
      <c r="F18" s="6" t="s">
        <v>63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7">
        <v>3</v>
      </c>
      <c r="B19" s="10" t="s">
        <v>9</v>
      </c>
      <c r="C19" s="11">
        <v>812</v>
      </c>
      <c r="D19" s="10" t="s">
        <v>9</v>
      </c>
      <c r="E19" s="11">
        <v>3225</v>
      </c>
      <c r="F19" s="6" t="s">
        <v>9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28" priority="12" operator="containsText" text="Անփոփոխ">
      <formula>NOT(ISERROR(SEARCH("Անփոփոխ",J3)))</formula>
    </cfRule>
    <cfRule type="containsText" dxfId="427" priority="13" operator="containsText" text="Նվազել է">
      <formula>NOT(ISERROR(SEARCH("Նվազել է",J3)))</formula>
    </cfRule>
    <cfRule type="containsText" dxfId="426" priority="15" operator="containsText" text="Աճել է">
      <formula>NOT(ISERROR(SEARCH("Աճել է",J3)))</formula>
    </cfRule>
  </conditionalFormatting>
  <conditionalFormatting sqref="K3:K14 K17:K19">
    <cfRule type="cellIs" dxfId="425" priority="10" operator="equal">
      <formula>0</formula>
    </cfRule>
    <cfRule type="cellIs" dxfId="424" priority="11" operator="lessThan">
      <formula>0</formula>
    </cfRule>
    <cfRule type="cellIs" dxfId="423" priority="14" operator="greaterThan">
      <formula>0</formula>
    </cfRule>
  </conditionalFormatting>
  <conditionalFormatting sqref="I3:I14">
    <cfRule type="cellIs" dxfId="422" priority="4" operator="equal">
      <formula>0</formula>
    </cfRule>
    <cfRule type="cellIs" dxfId="421" priority="5" operator="lessThan">
      <formula>0</formula>
    </cfRule>
    <cfRule type="cellIs" dxfId="420" priority="8" operator="greaterThan">
      <formula>0</formula>
    </cfRule>
  </conditionalFormatting>
  <conditionalFormatting sqref="I17:I19">
    <cfRule type="cellIs" dxfId="419" priority="1" operator="equal">
      <formula>0</formula>
    </cfRule>
    <cfRule type="cellIs" dxfId="418" priority="2" operator="lessThan">
      <formula>0</formula>
    </cfRule>
    <cfRule type="cellIs" dxfId="417" priority="3" operator="greaterThan">
      <formula>0</formula>
    </cfRule>
  </conditionalFormatting>
  <conditionalFormatting sqref="H3:H14 H17:H19">
    <cfRule type="containsText" dxfId="416" priority="6" operator="containsText" text="Անփոփոխ">
      <formula>NOT(ISERROR(SEARCH("Անփոփոխ",H3)))</formula>
    </cfRule>
    <cfRule type="containsText" dxfId="415" priority="7" operator="containsText" text="Նվազել է">
      <formula>NOT(ISERROR(SEARCH("Նվազել է",H3)))</formula>
    </cfRule>
    <cfRule type="containsText" dxfId="414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workbookViewId="0">
      <selection activeCell="I17" sqref="I17:I19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46.28515625" style="20" customWidth="1"/>
    <col min="7" max="7" width="9.570312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3">
      <c r="H1" s="29"/>
      <c r="I1" s="29"/>
      <c r="J1" s="29"/>
      <c r="K1" s="29"/>
    </row>
    <row r="2" spans="1:11" s="1" customFormat="1" ht="42.75" customHeight="1" thickBot="1" x14ac:dyDescent="0.25">
      <c r="A2" s="30"/>
      <c r="B2" s="71" t="s">
        <v>85</v>
      </c>
      <c r="C2" s="71"/>
      <c r="D2" s="71" t="s">
        <v>120</v>
      </c>
      <c r="E2" s="71"/>
      <c r="F2" s="71" t="s">
        <v>121</v>
      </c>
      <c r="G2" s="71"/>
      <c r="H2" s="71" t="s">
        <v>73</v>
      </c>
      <c r="I2" s="74"/>
      <c r="J2" s="71" t="s">
        <v>74</v>
      </c>
      <c r="K2" s="74"/>
    </row>
    <row r="3" spans="1:11" ht="35.25" customHeight="1" x14ac:dyDescent="0.25">
      <c r="A3" s="39">
        <v>1</v>
      </c>
      <c r="B3" s="3" t="s">
        <v>150</v>
      </c>
      <c r="C3" s="4">
        <v>7390</v>
      </c>
      <c r="D3" s="2" t="s">
        <v>151</v>
      </c>
      <c r="E3" s="4">
        <v>12483</v>
      </c>
      <c r="F3" s="3" t="s">
        <v>153</v>
      </c>
      <c r="G3" s="4">
        <v>6285</v>
      </c>
      <c r="H3" s="22" t="str">
        <f t="shared" ref="H3:H9" si="0">IF(I3=0,"Անփոփոխ",IF(I3&gt;0,"Աճել է","Նվազել է"))</f>
        <v>Նվազել է</v>
      </c>
      <c r="I3" s="22">
        <f>G3-C3</f>
        <v>-1105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-6198</v>
      </c>
    </row>
    <row r="4" spans="1:11" ht="27" customHeight="1" x14ac:dyDescent="0.25">
      <c r="A4" s="34">
        <v>2</v>
      </c>
      <c r="B4" s="6" t="s">
        <v>86</v>
      </c>
      <c r="C4" s="7">
        <v>3870</v>
      </c>
      <c r="D4" s="6" t="s">
        <v>44</v>
      </c>
      <c r="E4" s="7">
        <v>3380</v>
      </c>
      <c r="F4" s="6" t="s">
        <v>154</v>
      </c>
      <c r="G4" s="7">
        <v>2614</v>
      </c>
      <c r="H4" s="22" t="str">
        <f t="shared" si="0"/>
        <v>Նվազել է</v>
      </c>
      <c r="I4" s="22">
        <f t="shared" ref="I4:I14" si="3">G4-C4</f>
        <v>-1256</v>
      </c>
      <c r="J4" s="23" t="str">
        <f t="shared" si="1"/>
        <v>Նվազել է</v>
      </c>
      <c r="K4" s="23">
        <f t="shared" si="2"/>
        <v>-766</v>
      </c>
    </row>
    <row r="5" spans="1:11" ht="26.25" customHeight="1" x14ac:dyDescent="0.25">
      <c r="A5" s="34">
        <v>3</v>
      </c>
      <c r="B5" s="54" t="s">
        <v>4</v>
      </c>
      <c r="C5" s="7">
        <v>459</v>
      </c>
      <c r="D5" s="54" t="s">
        <v>4</v>
      </c>
      <c r="E5" s="55">
        <v>3941</v>
      </c>
      <c r="F5" s="54" t="s">
        <v>4</v>
      </c>
      <c r="G5" s="55">
        <v>1605</v>
      </c>
      <c r="H5" s="22" t="str">
        <f t="shared" si="0"/>
        <v>Աճել է</v>
      </c>
      <c r="I5" s="22">
        <f t="shared" si="3"/>
        <v>1146</v>
      </c>
      <c r="J5" s="56" t="str">
        <f t="shared" si="1"/>
        <v>Նվազել է</v>
      </c>
      <c r="K5" s="56">
        <f t="shared" si="2"/>
        <v>-2336</v>
      </c>
    </row>
    <row r="6" spans="1:11" ht="26.25" customHeight="1" thickBot="1" x14ac:dyDescent="0.3">
      <c r="A6" s="34">
        <v>4</v>
      </c>
      <c r="B6" s="10" t="s">
        <v>0</v>
      </c>
      <c r="C6" s="27">
        <v>3061</v>
      </c>
      <c r="D6" s="10" t="s">
        <v>0</v>
      </c>
      <c r="E6" s="27">
        <v>5162</v>
      </c>
      <c r="F6" s="10" t="s">
        <v>0</v>
      </c>
      <c r="G6" s="27">
        <v>2066</v>
      </c>
      <c r="H6" s="22" t="str">
        <f t="shared" si="0"/>
        <v>Նվազել է</v>
      </c>
      <c r="I6" s="22">
        <f t="shared" si="3"/>
        <v>-995</v>
      </c>
      <c r="J6" s="51" t="str">
        <f t="shared" si="1"/>
        <v>Նվազել է</v>
      </c>
      <c r="K6" s="51">
        <f t="shared" si="2"/>
        <v>-3096</v>
      </c>
    </row>
    <row r="7" spans="1:11" ht="26.25" customHeight="1" x14ac:dyDescent="0.25">
      <c r="A7" s="34"/>
      <c r="B7" s="5" t="s">
        <v>87</v>
      </c>
      <c r="C7" s="15">
        <v>2246</v>
      </c>
      <c r="D7" s="5" t="s">
        <v>1</v>
      </c>
      <c r="E7" s="15">
        <v>4239</v>
      </c>
      <c r="F7" s="5" t="s">
        <v>1</v>
      </c>
      <c r="G7" s="15">
        <v>1236</v>
      </c>
      <c r="H7" s="22" t="str">
        <f t="shared" si="0"/>
        <v>Նվազել է</v>
      </c>
      <c r="I7" s="22">
        <f t="shared" si="3"/>
        <v>-1010</v>
      </c>
      <c r="J7" s="22" t="str">
        <f t="shared" si="1"/>
        <v>Նվազել է</v>
      </c>
      <c r="K7" s="22">
        <f t="shared" si="2"/>
        <v>-3003</v>
      </c>
    </row>
    <row r="8" spans="1:11" ht="26.25" customHeight="1" x14ac:dyDescent="0.25">
      <c r="A8" s="34"/>
      <c r="B8" s="6" t="s">
        <v>2</v>
      </c>
      <c r="C8" s="7">
        <v>815</v>
      </c>
      <c r="D8" s="6" t="s">
        <v>2</v>
      </c>
      <c r="E8" s="7">
        <v>923</v>
      </c>
      <c r="F8" s="6" t="s">
        <v>2</v>
      </c>
      <c r="G8" s="7">
        <v>830</v>
      </c>
      <c r="H8" s="22" t="str">
        <f t="shared" si="0"/>
        <v>Աճել է</v>
      </c>
      <c r="I8" s="22">
        <f t="shared" si="3"/>
        <v>15</v>
      </c>
      <c r="J8" s="23" t="str">
        <f t="shared" si="1"/>
        <v>Նվազել է</v>
      </c>
      <c r="K8" s="23">
        <f t="shared" si="2"/>
        <v>-93</v>
      </c>
    </row>
    <row r="9" spans="1:11" ht="26.25" customHeight="1" x14ac:dyDescent="0.25">
      <c r="A9" s="34">
        <v>5</v>
      </c>
      <c r="B9" s="6" t="s">
        <v>3</v>
      </c>
      <c r="C9" s="7">
        <v>1663</v>
      </c>
      <c r="D9" s="6" t="s">
        <v>3</v>
      </c>
      <c r="E9" s="7">
        <v>1616</v>
      </c>
      <c r="F9" s="6" t="s">
        <v>3</v>
      </c>
      <c r="G9" s="7">
        <v>1253</v>
      </c>
      <c r="H9" s="22" t="str">
        <f t="shared" si="0"/>
        <v>Նվազել է</v>
      </c>
      <c r="I9" s="22">
        <f t="shared" si="3"/>
        <v>-410</v>
      </c>
      <c r="J9" s="23" t="str">
        <f t="shared" si="1"/>
        <v>Նվազել է</v>
      </c>
      <c r="K9" s="23">
        <f t="shared" si="2"/>
        <v>-363</v>
      </c>
    </row>
    <row r="10" spans="1:11" ht="26.25" customHeight="1" x14ac:dyDescent="0.25">
      <c r="A10" s="34"/>
      <c r="B10" s="6" t="s">
        <v>1</v>
      </c>
      <c r="C10" s="7">
        <v>458</v>
      </c>
      <c r="D10" s="6" t="s">
        <v>1</v>
      </c>
      <c r="E10" s="7">
        <v>443</v>
      </c>
      <c r="F10" s="6" t="s">
        <v>1</v>
      </c>
      <c r="G10" s="7">
        <v>142</v>
      </c>
      <c r="H10" s="22" t="str">
        <f>IF(I10=0,"Անփոփոխ",IF(I10&gt;0,"Աճել է","Նվազել է"))</f>
        <v>Նվազել է</v>
      </c>
      <c r="I10" s="22">
        <f t="shared" si="3"/>
        <v>-316</v>
      </c>
      <c r="J10" s="23" t="str">
        <f>IF(K10=0,"Անփոփոխ",IF(K10&gt;0,"Աճել է","Նվազել է"))</f>
        <v>Նվազել է</v>
      </c>
      <c r="K10" s="23">
        <f t="shared" si="2"/>
        <v>-301</v>
      </c>
    </row>
    <row r="11" spans="1:11" ht="26.25" customHeight="1" x14ac:dyDescent="0.25">
      <c r="A11" s="34"/>
      <c r="B11" s="6" t="s">
        <v>2</v>
      </c>
      <c r="C11" s="7">
        <v>815</v>
      </c>
      <c r="D11" s="6" t="s">
        <v>2</v>
      </c>
      <c r="E11" s="7">
        <v>923</v>
      </c>
      <c r="F11" s="6" t="s">
        <v>2</v>
      </c>
      <c r="G11" s="7">
        <v>830</v>
      </c>
      <c r="H11" s="22" t="str">
        <f t="shared" ref="H11:H14" si="4">IF(I11=0,"Անփոփոխ",IF(I11&gt;0,"Աճել է","Նվազել է"))</f>
        <v>Աճել է</v>
      </c>
      <c r="I11" s="22">
        <f t="shared" si="3"/>
        <v>15</v>
      </c>
      <c r="J11" s="23" t="str">
        <f t="shared" ref="J11:J19" si="5">IF(K11=0,"Անփոփոխ",IF(K11&gt;0,"Աճել է","Նվազել է"))</f>
        <v>Նվազել է</v>
      </c>
      <c r="K11" s="23">
        <f t="shared" si="2"/>
        <v>-93</v>
      </c>
    </row>
    <row r="12" spans="1:11" ht="26.25" customHeight="1" x14ac:dyDescent="0.25">
      <c r="A12" s="34"/>
      <c r="B12" s="6" t="s">
        <v>10</v>
      </c>
      <c r="C12" s="7">
        <v>390</v>
      </c>
      <c r="D12" s="6" t="s">
        <v>10</v>
      </c>
      <c r="E12" s="7">
        <v>250</v>
      </c>
      <c r="F12" s="6" t="s">
        <v>10</v>
      </c>
      <c r="G12" s="7">
        <v>281</v>
      </c>
      <c r="H12" s="22" t="str">
        <f t="shared" si="4"/>
        <v>Նվազել է</v>
      </c>
      <c r="I12" s="22">
        <f t="shared" si="3"/>
        <v>-109</v>
      </c>
      <c r="J12" s="23" t="str">
        <f t="shared" si="5"/>
        <v>Աճել է</v>
      </c>
      <c r="K12" s="23">
        <f t="shared" si="2"/>
        <v>31</v>
      </c>
    </row>
    <row r="13" spans="1:11" ht="26.25" customHeight="1" x14ac:dyDescent="0.25">
      <c r="A13" s="40">
        <v>6</v>
      </c>
      <c r="B13" s="6" t="s">
        <v>6</v>
      </c>
      <c r="C13" s="7">
        <v>499</v>
      </c>
      <c r="D13" s="6" t="s">
        <v>6</v>
      </c>
      <c r="E13" s="7">
        <v>552</v>
      </c>
      <c r="F13" s="6" t="s">
        <v>6</v>
      </c>
      <c r="G13" s="7">
        <v>471</v>
      </c>
      <c r="H13" s="22" t="str">
        <f t="shared" si="4"/>
        <v>Նվազել է</v>
      </c>
      <c r="I13" s="22">
        <f t="shared" si="3"/>
        <v>-28</v>
      </c>
      <c r="J13" s="23" t="str">
        <f t="shared" si="5"/>
        <v>Նվազել է</v>
      </c>
      <c r="K13" s="23">
        <f t="shared" si="2"/>
        <v>-81</v>
      </c>
    </row>
    <row r="14" spans="1:11" ht="26.25" customHeight="1" x14ac:dyDescent="0.25">
      <c r="A14" s="34">
        <v>7</v>
      </c>
      <c r="B14" s="6" t="s">
        <v>5</v>
      </c>
      <c r="C14" s="7">
        <v>136</v>
      </c>
      <c r="D14" s="6" t="s">
        <v>5</v>
      </c>
      <c r="E14" s="7">
        <v>214</v>
      </c>
      <c r="F14" s="6" t="s">
        <v>5</v>
      </c>
      <c r="G14" s="7">
        <v>124</v>
      </c>
      <c r="H14" s="22" t="str">
        <f t="shared" si="4"/>
        <v>Նվազել է</v>
      </c>
      <c r="I14" s="22">
        <f t="shared" si="3"/>
        <v>-12</v>
      </c>
      <c r="J14" s="23" t="str">
        <f t="shared" si="5"/>
        <v>Նվազել է</v>
      </c>
      <c r="K14" s="23">
        <f t="shared" si="2"/>
        <v>-90</v>
      </c>
    </row>
    <row r="15" spans="1:11" ht="26.25" customHeight="1" thickBot="1" x14ac:dyDescent="0.3">
      <c r="A15" s="44"/>
      <c r="B15" s="8"/>
      <c r="C15" s="24"/>
      <c r="D15" s="8"/>
      <c r="E15" s="9"/>
      <c r="F15" s="25"/>
      <c r="G15" s="26"/>
    </row>
    <row r="16" spans="1:11" s="1" customFormat="1" ht="42" customHeight="1" thickBot="1" x14ac:dyDescent="0.3">
      <c r="A16" s="35"/>
      <c r="B16" s="71" t="s">
        <v>88</v>
      </c>
      <c r="C16" s="71"/>
      <c r="D16" s="71" t="s">
        <v>204</v>
      </c>
      <c r="E16" s="71"/>
      <c r="F16" s="71" t="s">
        <v>205</v>
      </c>
      <c r="G16" s="71"/>
      <c r="H16" s="71" t="s">
        <v>73</v>
      </c>
      <c r="I16" s="74"/>
      <c r="J16" s="71" t="s">
        <v>74</v>
      </c>
      <c r="K16" s="74"/>
    </row>
    <row r="17" spans="1:11" ht="23.25" customHeight="1" x14ac:dyDescent="0.25">
      <c r="A17" s="41">
        <v>1</v>
      </c>
      <c r="B17" s="5" t="s">
        <v>7</v>
      </c>
      <c r="C17" s="15">
        <v>1901</v>
      </c>
      <c r="D17" s="5" t="s">
        <v>7</v>
      </c>
      <c r="E17" s="15">
        <v>5589</v>
      </c>
      <c r="F17" s="5" t="s">
        <v>7</v>
      </c>
      <c r="G17" s="15">
        <v>3495</v>
      </c>
      <c r="H17" s="22" t="str">
        <f t="shared" ref="H17:H19" si="6">IF(I17=0,"Անփոփոխ",IF(I17&gt;0,"Աճել է","Նվազել է"))</f>
        <v>Աճել է</v>
      </c>
      <c r="I17" s="22">
        <f>G17-C17</f>
        <v>1594</v>
      </c>
      <c r="J17" s="22" t="str">
        <f t="shared" si="5"/>
        <v>Նվազել է</v>
      </c>
      <c r="K17" s="22">
        <f>G17-E17</f>
        <v>-2094</v>
      </c>
    </row>
    <row r="18" spans="1:11" ht="33" customHeight="1" x14ac:dyDescent="0.25">
      <c r="A18" s="42">
        <v>2</v>
      </c>
      <c r="B18" s="2" t="s">
        <v>89</v>
      </c>
      <c r="C18" s="14">
        <v>1021</v>
      </c>
      <c r="D18" s="2" t="s">
        <v>152</v>
      </c>
      <c r="E18" s="14">
        <v>1996</v>
      </c>
      <c r="F18" s="2" t="s">
        <v>155</v>
      </c>
      <c r="G18" s="14">
        <v>2282</v>
      </c>
      <c r="H18" s="22" t="str">
        <f t="shared" si="6"/>
        <v>Աճել է</v>
      </c>
      <c r="I18" s="23">
        <f>G18-C18</f>
        <v>1261</v>
      </c>
      <c r="J18" s="23" t="str">
        <f t="shared" si="5"/>
        <v>Աճել է</v>
      </c>
      <c r="K18" s="23">
        <f>G18-E18</f>
        <v>286</v>
      </c>
    </row>
    <row r="19" spans="1:11" ht="27" customHeight="1" thickBot="1" x14ac:dyDescent="0.3">
      <c r="A19" s="43">
        <v>3</v>
      </c>
      <c r="B19" s="10" t="s">
        <v>9</v>
      </c>
      <c r="C19" s="11">
        <v>880</v>
      </c>
      <c r="D19" s="10" t="s">
        <v>9</v>
      </c>
      <c r="E19" s="11">
        <v>3593</v>
      </c>
      <c r="F19" s="10" t="s">
        <v>9</v>
      </c>
      <c r="G19" s="11">
        <v>1213</v>
      </c>
      <c r="H19" s="22" t="str">
        <f t="shared" si="6"/>
        <v>Աճել է</v>
      </c>
      <c r="I19" s="23">
        <f>G19-C19</f>
        <v>333</v>
      </c>
      <c r="J19" s="23" t="str">
        <f t="shared" si="5"/>
        <v>Նվազել է</v>
      </c>
      <c r="K19" s="2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13" priority="16" operator="equal">
      <formula>0</formula>
    </cfRule>
    <cfRule type="cellIs" dxfId="412" priority="17" operator="lessThan">
      <formula>0</formula>
    </cfRule>
    <cfRule type="cellIs" dxfId="411" priority="20" operator="greaterThan">
      <formula>0</formula>
    </cfRule>
  </conditionalFormatting>
  <conditionalFormatting sqref="J3:J14 J17:J19">
    <cfRule type="containsText" dxfId="410" priority="24" operator="containsText" text="Անփոփոխ">
      <formula>NOT(ISERROR(SEARCH("Անփոփոխ",J3)))</formula>
    </cfRule>
    <cfRule type="containsText" dxfId="409" priority="25" operator="containsText" text="Նվազել է">
      <formula>NOT(ISERROR(SEARCH("Նվազել է",J3)))</formula>
    </cfRule>
    <cfRule type="containsText" dxfId="408" priority="27" operator="containsText" text="Աճել է">
      <formula>NOT(ISERROR(SEARCH("Աճել է",J3)))</formula>
    </cfRule>
  </conditionalFormatting>
  <conditionalFormatting sqref="K3:K14 K17:K19">
    <cfRule type="cellIs" dxfId="407" priority="22" operator="equal">
      <formula>0</formula>
    </cfRule>
    <cfRule type="cellIs" dxfId="406" priority="23" operator="lessThan">
      <formula>0</formula>
    </cfRule>
    <cfRule type="cellIs" dxfId="405" priority="26" operator="greaterThan">
      <formula>0</formula>
    </cfRule>
  </conditionalFormatting>
  <conditionalFormatting sqref="H3">
    <cfRule type="containsText" dxfId="404" priority="10" operator="containsText" text="Անփոփոխ">
      <formula>NOT(ISERROR(SEARCH("Անփոփոխ",H3)))</formula>
    </cfRule>
    <cfRule type="containsText" dxfId="403" priority="11" operator="containsText" text="Նվազել է">
      <formula>NOT(ISERROR(SEARCH("Նվազել է",H3)))</formula>
    </cfRule>
    <cfRule type="containsText" dxfId="402" priority="12" operator="containsText" text="Աճել է">
      <formula>NOT(ISERROR(SEARCH("Աճել է",H3)))</formula>
    </cfRule>
  </conditionalFormatting>
  <conditionalFormatting sqref="H4:H14">
    <cfRule type="containsText" dxfId="401" priority="7" operator="containsText" text="Անփոփոխ">
      <formula>NOT(ISERROR(SEARCH("Անփոփոխ",H4)))</formula>
    </cfRule>
    <cfRule type="containsText" dxfId="400" priority="8" operator="containsText" text="Նվազել է">
      <formula>NOT(ISERROR(SEARCH("Նվազել է",H4)))</formula>
    </cfRule>
    <cfRule type="containsText" dxfId="399" priority="9" operator="containsText" text="Աճել է">
      <formula>NOT(ISERROR(SEARCH("Աճել է",H4)))</formula>
    </cfRule>
  </conditionalFormatting>
  <conditionalFormatting sqref="H17:H19">
    <cfRule type="containsText" dxfId="398" priority="4" operator="containsText" text="Անփոփոխ">
      <formula>NOT(ISERROR(SEARCH("Անփոփոխ",H17)))</formula>
    </cfRule>
    <cfRule type="containsText" dxfId="397" priority="5" operator="containsText" text="Նվազել է">
      <formula>NOT(ISERROR(SEARCH("Նվազել է",H17)))</formula>
    </cfRule>
    <cfRule type="containsText" dxfId="396" priority="6" operator="containsText" text="Աճել է">
      <formula>NOT(ISERROR(SEARCH("Աճել է",H17)))</formula>
    </cfRule>
  </conditionalFormatting>
  <conditionalFormatting sqref="I17:I19">
    <cfRule type="cellIs" dxfId="395" priority="1" operator="equal">
      <formula>0</formula>
    </cfRule>
    <cfRule type="cellIs" dxfId="394" priority="2" operator="lessThan">
      <formula>0</formula>
    </cfRule>
    <cfRule type="cellIs" dxfId="393" priority="3" operator="greaterThan">
      <formula>0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K17" sqref="K17:K19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6.7109375" style="21" customWidth="1"/>
    <col min="8" max="8" width="6.7109375" style="20" customWidth="1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1"/>
      <c r="H1" s="29"/>
      <c r="I1" s="29"/>
      <c r="J1" s="29"/>
      <c r="K1" s="29"/>
    </row>
    <row r="2" spans="1:11" s="1" customFormat="1" ht="42.75" customHeight="1" thickBot="1" x14ac:dyDescent="0.25">
      <c r="A2" s="32"/>
      <c r="B2" s="71" t="s">
        <v>104</v>
      </c>
      <c r="C2" s="71"/>
      <c r="D2" s="71" t="s">
        <v>122</v>
      </c>
      <c r="E2" s="71"/>
      <c r="F2" s="71" t="s">
        <v>123</v>
      </c>
      <c r="G2" s="71"/>
      <c r="H2" s="71" t="s">
        <v>73</v>
      </c>
      <c r="I2" s="74"/>
      <c r="J2" s="71" t="s">
        <v>74</v>
      </c>
      <c r="K2" s="74"/>
    </row>
    <row r="3" spans="1:11" ht="27.75" customHeight="1" x14ac:dyDescent="0.25">
      <c r="A3" s="33">
        <v>1</v>
      </c>
      <c r="B3" s="6" t="s">
        <v>8</v>
      </c>
      <c r="C3" s="7">
        <v>7508</v>
      </c>
      <c r="D3" s="6" t="s">
        <v>25</v>
      </c>
      <c r="E3" s="7">
        <v>8961</v>
      </c>
      <c r="F3" s="6" t="s">
        <v>156</v>
      </c>
      <c r="G3" s="7"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</row>
    <row r="4" spans="1:11" ht="27.75" customHeight="1" x14ac:dyDescent="0.25">
      <c r="A4" s="34">
        <v>2</v>
      </c>
      <c r="B4" s="6" t="s">
        <v>159</v>
      </c>
      <c r="C4" s="7">
        <v>3904</v>
      </c>
      <c r="D4" s="6" t="s">
        <v>26</v>
      </c>
      <c r="E4" s="7">
        <v>2437</v>
      </c>
      <c r="F4" s="6" t="s">
        <v>157</v>
      </c>
      <c r="G4" s="7"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3">
        <f t="shared" si="2"/>
        <v>381</v>
      </c>
    </row>
    <row r="5" spans="1:11" ht="27.75" customHeight="1" x14ac:dyDescent="0.25">
      <c r="A5" s="53">
        <v>3</v>
      </c>
      <c r="B5" s="6" t="s">
        <v>4</v>
      </c>
      <c r="C5" s="7">
        <v>435</v>
      </c>
      <c r="D5" s="54" t="s">
        <v>4</v>
      </c>
      <c r="E5" s="55">
        <v>2914</v>
      </c>
      <c r="F5" s="54" t="s">
        <v>4</v>
      </c>
      <c r="G5" s="55"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56">
        <f t="shared" si="2"/>
        <v>-1313</v>
      </c>
    </row>
    <row r="6" spans="1:11" ht="27.75" customHeight="1" thickBot="1" x14ac:dyDescent="0.3">
      <c r="A6" s="34">
        <v>4</v>
      </c>
      <c r="B6" s="6" t="s">
        <v>0</v>
      </c>
      <c r="C6" s="7">
        <v>3169</v>
      </c>
      <c r="D6" s="6" t="s">
        <v>0</v>
      </c>
      <c r="E6" s="7">
        <v>3610</v>
      </c>
      <c r="F6" s="6" t="s">
        <v>0</v>
      </c>
      <c r="G6" s="7"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51">
        <f t="shared" si="2"/>
        <v>-2149</v>
      </c>
    </row>
    <row r="7" spans="1:11" ht="27.75" customHeight="1" x14ac:dyDescent="0.25">
      <c r="A7" s="34"/>
      <c r="B7" s="6" t="s">
        <v>160</v>
      </c>
      <c r="C7" s="7">
        <v>2323</v>
      </c>
      <c r="D7" s="6" t="s">
        <v>28</v>
      </c>
      <c r="E7" s="7">
        <v>2954</v>
      </c>
      <c r="F7" s="6" t="s">
        <v>34</v>
      </c>
      <c r="G7" s="7"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1" ht="27.75" customHeight="1" x14ac:dyDescent="0.25">
      <c r="A8" s="34"/>
      <c r="B8" s="6" t="s">
        <v>2</v>
      </c>
      <c r="C8" s="7">
        <v>846</v>
      </c>
      <c r="D8" s="6" t="s">
        <v>2</v>
      </c>
      <c r="E8" s="7">
        <v>656</v>
      </c>
      <c r="F8" s="6" t="s">
        <v>2</v>
      </c>
      <c r="G8" s="7"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3">
        <f t="shared" si="2"/>
        <v>-214</v>
      </c>
    </row>
    <row r="9" spans="1:11" ht="27.75" customHeight="1" x14ac:dyDescent="0.25">
      <c r="A9" s="34">
        <v>5</v>
      </c>
      <c r="B9" s="6" t="s">
        <v>3</v>
      </c>
      <c r="C9" s="7">
        <v>1827</v>
      </c>
      <c r="D9" s="6" t="s">
        <v>3</v>
      </c>
      <c r="E9" s="7">
        <v>1315</v>
      </c>
      <c r="F9" s="6" t="s">
        <v>3</v>
      </c>
      <c r="G9" s="7"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3">
        <f t="shared" si="2"/>
        <v>-455</v>
      </c>
    </row>
    <row r="10" spans="1:11" ht="27.75" customHeight="1" x14ac:dyDescent="0.25">
      <c r="A10" s="34"/>
      <c r="B10" s="6" t="s">
        <v>1</v>
      </c>
      <c r="C10" s="7">
        <v>456</v>
      </c>
      <c r="D10" s="6" t="s">
        <v>1</v>
      </c>
      <c r="E10" s="7">
        <v>431</v>
      </c>
      <c r="F10" s="6" t="s">
        <v>1</v>
      </c>
      <c r="G10" s="7"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3">
        <f t="shared" si="2"/>
        <v>-292</v>
      </c>
    </row>
    <row r="11" spans="1:11" ht="27.75" customHeight="1" x14ac:dyDescent="0.25">
      <c r="A11" s="34"/>
      <c r="B11" s="6" t="s">
        <v>2</v>
      </c>
      <c r="C11" s="7">
        <v>846</v>
      </c>
      <c r="D11" s="6" t="s">
        <v>2</v>
      </c>
      <c r="E11" s="7">
        <v>656</v>
      </c>
      <c r="F11" s="6" t="s">
        <v>2</v>
      </c>
      <c r="G11" s="7"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3">
        <f t="shared" si="2"/>
        <v>-214</v>
      </c>
    </row>
    <row r="12" spans="1:11" ht="27.75" customHeight="1" x14ac:dyDescent="0.25">
      <c r="A12" s="34"/>
      <c r="B12" s="6" t="s">
        <v>10</v>
      </c>
      <c r="C12" s="7">
        <v>525</v>
      </c>
      <c r="D12" s="6" t="s">
        <v>10</v>
      </c>
      <c r="E12" s="7">
        <v>228</v>
      </c>
      <c r="F12" s="6" t="s">
        <v>10</v>
      </c>
      <c r="G12" s="7"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3">
        <f t="shared" si="2"/>
        <v>51</v>
      </c>
    </row>
    <row r="13" spans="1:11" ht="27.75" customHeight="1" x14ac:dyDescent="0.25">
      <c r="A13" s="34">
        <v>6</v>
      </c>
      <c r="B13" s="6" t="s">
        <v>6</v>
      </c>
      <c r="C13" s="7">
        <v>471</v>
      </c>
      <c r="D13" s="6" t="s">
        <v>6</v>
      </c>
      <c r="E13" s="7">
        <v>483</v>
      </c>
      <c r="F13" s="6" t="s">
        <v>6</v>
      </c>
      <c r="G13" s="7"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3">
        <f t="shared" si="2"/>
        <v>1629</v>
      </c>
    </row>
    <row r="14" spans="1:11" ht="27.75" customHeight="1" x14ac:dyDescent="0.25">
      <c r="A14" s="34">
        <v>7</v>
      </c>
      <c r="B14" s="6" t="s">
        <v>5</v>
      </c>
      <c r="C14" s="7">
        <v>71</v>
      </c>
      <c r="D14" s="6" t="s">
        <v>5</v>
      </c>
      <c r="E14" s="7">
        <v>162</v>
      </c>
      <c r="F14" s="6" t="s">
        <v>5</v>
      </c>
      <c r="G14" s="7"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3">
        <f t="shared" si="2"/>
        <v>51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5"/>
      <c r="B16" s="71" t="s">
        <v>105</v>
      </c>
      <c r="C16" s="71"/>
      <c r="D16" s="71" t="s">
        <v>206</v>
      </c>
      <c r="E16" s="71"/>
      <c r="F16" s="71" t="s">
        <v>207</v>
      </c>
      <c r="G16" s="71"/>
      <c r="H16" s="71" t="s">
        <v>73</v>
      </c>
      <c r="I16" s="74"/>
      <c r="J16" s="71" t="s">
        <v>74</v>
      </c>
      <c r="K16" s="74"/>
    </row>
    <row r="17" spans="1:11" ht="25.5" customHeight="1" x14ac:dyDescent="0.25">
      <c r="A17" s="36">
        <v>1</v>
      </c>
      <c r="B17" s="6" t="s">
        <v>7</v>
      </c>
      <c r="C17" s="7">
        <v>2028</v>
      </c>
      <c r="D17" s="6" t="s">
        <v>7</v>
      </c>
      <c r="E17" s="7">
        <v>4964</v>
      </c>
      <c r="F17" s="6" t="s">
        <v>7</v>
      </c>
      <c r="G17" s="7"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26.25" customHeight="1" x14ac:dyDescent="0.25">
      <c r="A18" s="37">
        <v>2</v>
      </c>
      <c r="B18" s="6" t="s">
        <v>161</v>
      </c>
      <c r="C18" s="7">
        <v>1117</v>
      </c>
      <c r="D18" s="6" t="s">
        <v>27</v>
      </c>
      <c r="E18" s="7">
        <v>1662</v>
      </c>
      <c r="F18" s="6" t="s">
        <v>158</v>
      </c>
      <c r="G18" s="7">
        <v>2010</v>
      </c>
      <c r="H18" s="22" t="str">
        <f t="shared" si="6"/>
        <v>Աճել է</v>
      </c>
      <c r="I18" s="23">
        <f>G18-C18</f>
        <v>893</v>
      </c>
      <c r="J18" s="23" t="str">
        <f t="shared" si="5"/>
        <v>Աճել է</v>
      </c>
      <c r="K18" s="23">
        <f>G18-E18</f>
        <v>348</v>
      </c>
    </row>
    <row r="19" spans="1:11" ht="24.75" customHeight="1" x14ac:dyDescent="0.25">
      <c r="A19" s="37">
        <v>3</v>
      </c>
      <c r="B19" s="6" t="s">
        <v>9</v>
      </c>
      <c r="C19" s="7">
        <v>911</v>
      </c>
      <c r="D19" s="6" t="s">
        <v>9</v>
      </c>
      <c r="E19" s="7">
        <v>3302</v>
      </c>
      <c r="F19" s="6" t="s">
        <v>9</v>
      </c>
      <c r="G19" s="7">
        <v>1184</v>
      </c>
      <c r="H19" s="22" t="str">
        <f t="shared" si="6"/>
        <v>Աճել է</v>
      </c>
      <c r="I19" s="23">
        <f>G19-C19</f>
        <v>273</v>
      </c>
      <c r="J19" s="23" t="str">
        <f t="shared" si="5"/>
        <v>Նվազել է</v>
      </c>
      <c r="K19" s="23">
        <f>G19-E19</f>
        <v>-2118</v>
      </c>
    </row>
    <row r="20" spans="1:11" x14ac:dyDescent="0.2">
      <c r="A20" s="38"/>
    </row>
    <row r="21" spans="1:11" x14ac:dyDescent="0.2">
      <c r="A21" s="38"/>
    </row>
    <row r="22" spans="1:11" x14ac:dyDescent="0.2">
      <c r="A22" s="38"/>
    </row>
    <row r="23" spans="1:11" x14ac:dyDescent="0.2">
      <c r="A23" s="38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92" priority="19" operator="equal">
      <formula>0</formula>
    </cfRule>
    <cfRule type="cellIs" dxfId="391" priority="20" operator="lessThan">
      <formula>0</formula>
    </cfRule>
    <cfRule type="cellIs" dxfId="390" priority="21" operator="greaterThan">
      <formula>0</formula>
    </cfRule>
  </conditionalFormatting>
  <conditionalFormatting sqref="J3:J14 J17:J19">
    <cfRule type="containsText" dxfId="389" priority="24" operator="containsText" text="Անփոփոխ">
      <formula>NOT(ISERROR(SEARCH("Անփոփոխ",J3)))</formula>
    </cfRule>
    <cfRule type="containsText" dxfId="388" priority="25" operator="containsText" text="Նվազել է">
      <formula>NOT(ISERROR(SEARCH("Նվազել է",J3)))</formula>
    </cfRule>
    <cfRule type="containsText" dxfId="387" priority="27" operator="containsText" text="Աճել է">
      <formula>NOT(ISERROR(SEARCH("Աճել է",J3)))</formula>
    </cfRule>
  </conditionalFormatting>
  <conditionalFormatting sqref="K3:K14">
    <cfRule type="cellIs" dxfId="386" priority="22" operator="equal">
      <formula>0</formula>
    </cfRule>
    <cfRule type="cellIs" dxfId="385" priority="23" operator="lessThan">
      <formula>0</formula>
    </cfRule>
    <cfRule type="cellIs" dxfId="384" priority="26" operator="greaterThan">
      <formula>0</formula>
    </cfRule>
  </conditionalFormatting>
  <conditionalFormatting sqref="H3">
    <cfRule type="containsText" dxfId="383" priority="13" operator="containsText" text="Անփոփոխ">
      <formula>NOT(ISERROR(SEARCH("Անփոփոխ",H3)))</formula>
    </cfRule>
    <cfRule type="containsText" dxfId="382" priority="14" operator="containsText" text="Նվազել է">
      <formula>NOT(ISERROR(SEARCH("Նվազել է",H3)))</formula>
    </cfRule>
    <cfRule type="containsText" dxfId="381" priority="15" operator="containsText" text="Աճել է">
      <formula>NOT(ISERROR(SEARCH("Աճել է",H3)))</formula>
    </cfRule>
  </conditionalFormatting>
  <conditionalFormatting sqref="H4:H14">
    <cfRule type="containsText" dxfId="380" priority="10" operator="containsText" text="Անփոփոխ">
      <formula>NOT(ISERROR(SEARCH("Անփոփոխ",H4)))</formula>
    </cfRule>
    <cfRule type="containsText" dxfId="379" priority="11" operator="containsText" text="Նվազել է">
      <formula>NOT(ISERROR(SEARCH("Նվազել է",H4)))</formula>
    </cfRule>
    <cfRule type="containsText" dxfId="378" priority="12" operator="containsText" text="Աճել է">
      <formula>NOT(ISERROR(SEARCH("Աճել է",H4)))</formula>
    </cfRule>
  </conditionalFormatting>
  <conditionalFormatting sqref="H17:H19">
    <cfRule type="containsText" dxfId="377" priority="7" operator="containsText" text="Անփոփոխ">
      <formula>NOT(ISERROR(SEARCH("Անփոփոխ",H17)))</formula>
    </cfRule>
    <cfRule type="containsText" dxfId="376" priority="8" operator="containsText" text="Նվազել է">
      <formula>NOT(ISERROR(SEARCH("Նվազել է",H17)))</formula>
    </cfRule>
    <cfRule type="containsText" dxfId="375" priority="9" operator="containsText" text="Աճել է">
      <formula>NOT(ISERROR(SEARCH("Աճել է",H17)))</formula>
    </cfRule>
  </conditionalFormatting>
  <conditionalFormatting sqref="I17:I19">
    <cfRule type="cellIs" dxfId="374" priority="4" operator="equal">
      <formula>0</formula>
    </cfRule>
    <cfRule type="cellIs" dxfId="373" priority="5" operator="lessThan">
      <formula>0</formula>
    </cfRule>
    <cfRule type="cellIs" dxfId="372" priority="6" operator="greaterThan">
      <formula>0</formula>
    </cfRule>
  </conditionalFormatting>
  <conditionalFormatting sqref="K17:K19">
    <cfRule type="cellIs" dxfId="371" priority="1" operator="equal">
      <formula>0</formula>
    </cfRule>
    <cfRule type="cellIs" dxfId="370" priority="2" operator="lessThan">
      <formula>0</formula>
    </cfRule>
    <cfRule type="cellIs" dxfId="369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106</v>
      </c>
      <c r="C2" s="71"/>
      <c r="D2" s="71" t="s">
        <v>124</v>
      </c>
      <c r="E2" s="71"/>
      <c r="F2" s="71" t="s">
        <v>125</v>
      </c>
      <c r="G2" s="71"/>
      <c r="H2" s="71" t="s">
        <v>73</v>
      </c>
      <c r="I2" s="74"/>
      <c r="J2" s="71" t="s">
        <v>74</v>
      </c>
      <c r="K2" s="74"/>
    </row>
    <row r="3" spans="1:11" ht="33" customHeight="1" x14ac:dyDescent="0.25">
      <c r="A3" s="33">
        <v>1</v>
      </c>
      <c r="B3" s="5" t="s">
        <v>173</v>
      </c>
      <c r="C3" s="15">
        <v>7208</v>
      </c>
      <c r="D3" s="5" t="s">
        <v>165</v>
      </c>
      <c r="E3" s="15">
        <v>7301</v>
      </c>
      <c r="F3" s="5" t="s">
        <v>170</v>
      </c>
      <c r="G3" s="15">
        <v>5541</v>
      </c>
      <c r="H3" s="22" t="str">
        <f t="shared" ref="H3:H9" si="0">IF(I3=0,"Անփոփոխ",IF(I3&gt;0,"Աճել է","Նվազել է"))</f>
        <v>Նվազել է</v>
      </c>
      <c r="I3" s="22">
        <f>G3-C3</f>
        <v>-1667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-1760</v>
      </c>
    </row>
    <row r="4" spans="1:11" ht="27" customHeight="1" x14ac:dyDescent="0.25">
      <c r="A4" s="34">
        <v>2</v>
      </c>
      <c r="B4" s="13" t="s">
        <v>162</v>
      </c>
      <c r="C4" s="7">
        <v>3813</v>
      </c>
      <c r="D4" s="13" t="s">
        <v>166</v>
      </c>
      <c r="E4" s="7">
        <v>2826</v>
      </c>
      <c r="F4" s="13" t="s">
        <v>171</v>
      </c>
      <c r="G4" s="7">
        <v>2415</v>
      </c>
      <c r="H4" s="23" t="str">
        <f t="shared" si="0"/>
        <v>Նվազել է</v>
      </c>
      <c r="I4" s="22">
        <f t="shared" ref="I4:I14" si="3">G4-C4</f>
        <v>-1398</v>
      </c>
      <c r="J4" s="23" t="str">
        <f t="shared" si="1"/>
        <v>Նվազել է</v>
      </c>
      <c r="K4" s="22">
        <f t="shared" si="2"/>
        <v>-411</v>
      </c>
    </row>
    <row r="5" spans="1:11" ht="23.25" customHeight="1" x14ac:dyDescent="0.25">
      <c r="A5" s="53">
        <v>3</v>
      </c>
      <c r="B5" s="54" t="s">
        <v>4</v>
      </c>
      <c r="C5" s="7">
        <v>449</v>
      </c>
      <c r="D5" s="54" t="s">
        <v>4</v>
      </c>
      <c r="E5" s="55">
        <v>1432</v>
      </c>
      <c r="F5" s="54" t="s">
        <v>4</v>
      </c>
      <c r="G5" s="55">
        <v>1451</v>
      </c>
      <c r="H5" s="56" t="str">
        <f t="shared" si="0"/>
        <v>Աճել է</v>
      </c>
      <c r="I5" s="22">
        <f t="shared" si="3"/>
        <v>1002</v>
      </c>
      <c r="J5" s="56" t="str">
        <f t="shared" si="1"/>
        <v>Աճել է</v>
      </c>
      <c r="K5" s="22">
        <f t="shared" si="2"/>
        <v>19</v>
      </c>
    </row>
    <row r="6" spans="1:11" ht="22.5" customHeight="1" thickBot="1" x14ac:dyDescent="0.3">
      <c r="A6" s="52">
        <v>4</v>
      </c>
      <c r="B6" s="10" t="s">
        <v>0</v>
      </c>
      <c r="C6" s="27">
        <v>2946</v>
      </c>
      <c r="D6" s="10" t="s">
        <v>0</v>
      </c>
      <c r="E6" s="27">
        <v>3043</v>
      </c>
      <c r="F6" s="10" t="s">
        <v>0</v>
      </c>
      <c r="G6" s="27">
        <v>1675</v>
      </c>
      <c r="H6" s="51" t="str">
        <f t="shared" si="0"/>
        <v>Նվազել է</v>
      </c>
      <c r="I6" s="22">
        <f t="shared" si="3"/>
        <v>-1271</v>
      </c>
      <c r="J6" s="51" t="str">
        <f t="shared" si="1"/>
        <v>Նվազել է</v>
      </c>
      <c r="K6" s="22">
        <f t="shared" si="2"/>
        <v>-1368</v>
      </c>
    </row>
    <row r="7" spans="1:11" ht="21.75" customHeight="1" x14ac:dyDescent="0.25">
      <c r="A7" s="33"/>
      <c r="B7" s="5" t="s">
        <v>163</v>
      </c>
      <c r="C7" s="15">
        <v>2223</v>
      </c>
      <c r="D7" s="5" t="s">
        <v>167</v>
      </c>
      <c r="E7" s="15">
        <v>2108</v>
      </c>
      <c r="F7" s="5" t="s">
        <v>1</v>
      </c>
      <c r="G7" s="15">
        <v>921</v>
      </c>
      <c r="H7" s="22" t="str">
        <f t="shared" si="0"/>
        <v>Նվազել է</v>
      </c>
      <c r="I7" s="22">
        <f t="shared" si="3"/>
        <v>-1302</v>
      </c>
      <c r="J7" s="22" t="str">
        <f t="shared" si="1"/>
        <v>Նվազել է</v>
      </c>
      <c r="K7" s="22">
        <f t="shared" si="2"/>
        <v>-1187</v>
      </c>
    </row>
    <row r="8" spans="1:11" ht="21.75" customHeight="1" x14ac:dyDescent="0.25">
      <c r="A8" s="34"/>
      <c r="B8" s="6" t="s">
        <v>2</v>
      </c>
      <c r="C8" s="7">
        <v>723</v>
      </c>
      <c r="D8" s="6" t="s">
        <v>2</v>
      </c>
      <c r="E8" s="7">
        <v>935</v>
      </c>
      <c r="F8" s="6" t="s">
        <v>2</v>
      </c>
      <c r="G8" s="7">
        <v>754</v>
      </c>
      <c r="H8" s="23" t="str">
        <f t="shared" si="0"/>
        <v>Աճել է</v>
      </c>
      <c r="I8" s="22">
        <f t="shared" si="3"/>
        <v>31</v>
      </c>
      <c r="J8" s="23" t="str">
        <f t="shared" si="1"/>
        <v>Նվազել է</v>
      </c>
      <c r="K8" s="22">
        <f t="shared" si="2"/>
        <v>-181</v>
      </c>
    </row>
    <row r="9" spans="1:11" ht="28.5" customHeight="1" x14ac:dyDescent="0.25">
      <c r="A9" s="34">
        <v>5</v>
      </c>
      <c r="B9" s="6" t="s">
        <v>3</v>
      </c>
      <c r="C9" s="7">
        <v>1545</v>
      </c>
      <c r="D9" s="6" t="s">
        <v>3</v>
      </c>
      <c r="E9" s="7">
        <v>1500</v>
      </c>
      <c r="F9" s="6" t="s">
        <v>3</v>
      </c>
      <c r="G9" s="7">
        <v>1091</v>
      </c>
      <c r="H9" s="23" t="str">
        <f t="shared" si="0"/>
        <v>Նվազել է</v>
      </c>
      <c r="I9" s="22">
        <f t="shared" si="3"/>
        <v>-454</v>
      </c>
      <c r="J9" s="23" t="str">
        <f t="shared" si="1"/>
        <v>Նվազել է</v>
      </c>
      <c r="K9" s="22">
        <f t="shared" si="2"/>
        <v>-409</v>
      </c>
    </row>
    <row r="10" spans="1:11" ht="21" customHeight="1" x14ac:dyDescent="0.25">
      <c r="A10" s="34"/>
      <c r="B10" s="6" t="s">
        <v>1</v>
      </c>
      <c r="C10" s="7">
        <v>379</v>
      </c>
      <c r="D10" s="6" t="s">
        <v>1</v>
      </c>
      <c r="E10" s="7">
        <v>295</v>
      </c>
      <c r="F10" s="6" t="s">
        <v>1</v>
      </c>
      <c r="G10" s="7">
        <v>122</v>
      </c>
      <c r="H10" s="23" t="str">
        <f>IF(I10=0,"Անփոփոխ",IF(I10&gt;0,"Աճել է","Նվազել է"))</f>
        <v>Նվազել է</v>
      </c>
      <c r="I10" s="22">
        <f t="shared" si="3"/>
        <v>-257</v>
      </c>
      <c r="J10" s="23" t="str">
        <f>IF(K10=0,"Անփոփոխ",IF(K10&gt;0,"Աճել է","Նվազել է"))</f>
        <v>Նվազել է</v>
      </c>
      <c r="K10" s="22">
        <f t="shared" si="2"/>
        <v>-173</v>
      </c>
    </row>
    <row r="11" spans="1:11" ht="22.5" customHeight="1" x14ac:dyDescent="0.25">
      <c r="A11" s="34"/>
      <c r="B11" s="6" t="s">
        <v>2</v>
      </c>
      <c r="C11" s="7">
        <v>723</v>
      </c>
      <c r="D11" s="6" t="s">
        <v>2</v>
      </c>
      <c r="E11" s="7">
        <v>935</v>
      </c>
      <c r="F11" s="6" t="s">
        <v>2</v>
      </c>
      <c r="G11" s="7">
        <v>754</v>
      </c>
      <c r="H11" s="23" t="str">
        <f t="shared" ref="H11:H14" si="4">IF(I11=0,"Անփոփոխ",IF(I11&gt;0,"Աճել է","Նվազել է"))</f>
        <v>Աճել է</v>
      </c>
      <c r="I11" s="22">
        <f t="shared" si="3"/>
        <v>31</v>
      </c>
      <c r="J11" s="23" t="str">
        <f t="shared" ref="J11:J14" si="5">IF(K11=0,"Անփոփոխ",IF(K11&gt;0,"Աճել է","Նվազել է"))</f>
        <v>Նվազել է</v>
      </c>
      <c r="K11" s="22">
        <f t="shared" si="2"/>
        <v>-181</v>
      </c>
    </row>
    <row r="12" spans="1:11" ht="26.25" customHeight="1" x14ac:dyDescent="0.25">
      <c r="A12" s="34"/>
      <c r="B12" s="6" t="s">
        <v>10</v>
      </c>
      <c r="C12" s="7">
        <v>443</v>
      </c>
      <c r="D12" s="6" t="s">
        <v>10</v>
      </c>
      <c r="E12" s="7">
        <v>270</v>
      </c>
      <c r="F12" s="6" t="s">
        <v>10</v>
      </c>
      <c r="G12" s="7">
        <v>215</v>
      </c>
      <c r="H12" s="23" t="str">
        <f t="shared" si="4"/>
        <v>Նվազել է</v>
      </c>
      <c r="I12" s="22">
        <f t="shared" si="3"/>
        <v>-228</v>
      </c>
      <c r="J12" s="23" t="str">
        <f t="shared" si="5"/>
        <v>Նվազել է</v>
      </c>
      <c r="K12" s="22">
        <f t="shared" si="2"/>
        <v>-55</v>
      </c>
    </row>
    <row r="13" spans="1:11" ht="27" customHeight="1" x14ac:dyDescent="0.25">
      <c r="A13" s="34">
        <v>6</v>
      </c>
      <c r="B13" s="6" t="s">
        <v>6</v>
      </c>
      <c r="C13" s="7">
        <v>431</v>
      </c>
      <c r="D13" s="6" t="s">
        <v>6</v>
      </c>
      <c r="E13" s="7">
        <v>521</v>
      </c>
      <c r="F13" s="6" t="s">
        <v>6</v>
      </c>
      <c r="G13" s="7">
        <v>362</v>
      </c>
      <c r="H13" s="23" t="str">
        <f t="shared" si="4"/>
        <v>Նվազել է</v>
      </c>
      <c r="I13" s="22">
        <f t="shared" si="3"/>
        <v>-69</v>
      </c>
      <c r="J13" s="23" t="str">
        <f t="shared" si="5"/>
        <v>Նվազել է</v>
      </c>
      <c r="K13" s="22">
        <f t="shared" si="2"/>
        <v>-159</v>
      </c>
    </row>
    <row r="14" spans="1:11" ht="24" customHeight="1" x14ac:dyDescent="0.25">
      <c r="A14" s="34">
        <v>7</v>
      </c>
      <c r="B14" s="6" t="s">
        <v>5</v>
      </c>
      <c r="C14" s="7">
        <v>150</v>
      </c>
      <c r="D14" s="6" t="s">
        <v>5</v>
      </c>
      <c r="E14" s="7">
        <v>128</v>
      </c>
      <c r="F14" s="6" t="s">
        <v>5</v>
      </c>
      <c r="G14" s="7">
        <v>122</v>
      </c>
      <c r="H14" s="23" t="str">
        <f t="shared" si="4"/>
        <v>Նվազել է</v>
      </c>
      <c r="I14" s="22">
        <f t="shared" si="3"/>
        <v>-28</v>
      </c>
      <c r="J14" s="23" t="str">
        <f t="shared" si="5"/>
        <v>Նվազել է</v>
      </c>
      <c r="K14" s="22">
        <f t="shared" si="2"/>
        <v>-6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107</v>
      </c>
      <c r="C16" s="71"/>
      <c r="D16" s="71" t="s">
        <v>208</v>
      </c>
      <c r="E16" s="71"/>
      <c r="F16" s="71" t="s">
        <v>169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2105</v>
      </c>
      <c r="D17" s="5" t="s">
        <v>7</v>
      </c>
      <c r="E17" s="15">
        <v>4422</v>
      </c>
      <c r="F17" s="5" t="s">
        <v>7</v>
      </c>
      <c r="G17" s="15">
        <v>2673</v>
      </c>
      <c r="H17" s="22" t="str">
        <f t="shared" ref="H17:H19" si="6">IF(I17=0,"Անփոփոխ",IF(I17&gt;0,"Աճել է","Նվազել է"))</f>
        <v>Աճել է</v>
      </c>
      <c r="I17" s="22">
        <f>G17-C17</f>
        <v>568</v>
      </c>
      <c r="J17" s="22" t="str">
        <f t="shared" ref="J17:J19" si="7">IF(K17=0,"Անփոփոխ",IF(K17&gt;0,"Աճել է","Նվազել է"))</f>
        <v>Նվազել է</v>
      </c>
      <c r="K17" s="22">
        <f>G17-E17</f>
        <v>-1749</v>
      </c>
    </row>
    <row r="18" spans="1:11" ht="36.75" customHeight="1" x14ac:dyDescent="0.25">
      <c r="A18" s="37">
        <v>2</v>
      </c>
      <c r="B18" s="6" t="s">
        <v>164</v>
      </c>
      <c r="C18" s="7">
        <v>983</v>
      </c>
      <c r="D18" s="6" t="s">
        <v>168</v>
      </c>
      <c r="E18" s="7">
        <v>1771</v>
      </c>
      <c r="F18" s="6" t="s">
        <v>172</v>
      </c>
      <c r="G18" s="7">
        <v>1829</v>
      </c>
      <c r="H18" s="23" t="str">
        <f t="shared" si="6"/>
        <v>Աճել է</v>
      </c>
      <c r="I18" s="23">
        <f>G18-C18</f>
        <v>846</v>
      </c>
      <c r="J18" s="23" t="str">
        <f t="shared" si="7"/>
        <v>Աճել է</v>
      </c>
      <c r="K18" s="23">
        <f>G18-E18</f>
        <v>58</v>
      </c>
    </row>
    <row r="19" spans="1:11" ht="24" customHeight="1" x14ac:dyDescent="0.25">
      <c r="A19" s="37">
        <v>3</v>
      </c>
      <c r="B19" s="6" t="s">
        <v>9</v>
      </c>
      <c r="C19" s="7">
        <v>1122</v>
      </c>
      <c r="D19" s="6" t="s">
        <v>9</v>
      </c>
      <c r="E19" s="7">
        <v>2651</v>
      </c>
      <c r="F19" s="6" t="s">
        <v>9</v>
      </c>
      <c r="G19" s="7">
        <v>844</v>
      </c>
      <c r="H19" s="23" t="str">
        <f t="shared" si="6"/>
        <v>Նվազել է</v>
      </c>
      <c r="I19" s="23">
        <f>G19-C19</f>
        <v>-278</v>
      </c>
      <c r="J19" s="23" t="str">
        <f t="shared" si="7"/>
        <v>Նվազել է</v>
      </c>
      <c r="K19" s="23">
        <f>G19-E19</f>
        <v>-1807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8" priority="21" operator="containsText" text="Անփոփոխ">
      <formula>NOT(ISERROR(SEARCH("Անփոփոխ",J3)))</formula>
    </cfRule>
    <cfRule type="containsText" dxfId="367" priority="22" operator="containsText" text="Նվազել է">
      <formula>NOT(ISERROR(SEARCH("Նվազել է",J3)))</formula>
    </cfRule>
    <cfRule type="containsText" dxfId="366" priority="24" operator="containsText" text="Աճել է">
      <formula>NOT(ISERROR(SEARCH("Աճել է",J3)))</formula>
    </cfRule>
  </conditionalFormatting>
  <conditionalFormatting sqref="K3:K14">
    <cfRule type="cellIs" dxfId="365" priority="19" operator="equal">
      <formula>0</formula>
    </cfRule>
    <cfRule type="cellIs" dxfId="364" priority="20" operator="lessThan">
      <formula>0</formula>
    </cfRule>
    <cfRule type="cellIs" dxfId="363" priority="23" operator="greaterThan">
      <formula>0</formula>
    </cfRule>
  </conditionalFormatting>
  <conditionalFormatting sqref="H3:H14">
    <cfRule type="containsText" dxfId="362" priority="27" operator="containsText" text="Անփոփոխ">
      <formula>NOT(ISERROR(SEARCH("Անփոփոխ",H3)))</formula>
    </cfRule>
    <cfRule type="containsText" dxfId="361" priority="28" operator="containsText" text="Նվազել է">
      <formula>NOT(ISERROR(SEARCH("Նվազել է",H3)))</formula>
    </cfRule>
    <cfRule type="containsText" dxfId="360" priority="30" operator="containsText" text="Աճել է">
      <formula>NOT(ISERROR(SEARCH("Աճել է",H3)))</formula>
    </cfRule>
  </conditionalFormatting>
  <conditionalFormatting sqref="I3:I14">
    <cfRule type="cellIs" dxfId="359" priority="25" operator="equal">
      <formula>0</formula>
    </cfRule>
    <cfRule type="cellIs" dxfId="358" priority="26" operator="lessThan">
      <formula>0</formula>
    </cfRule>
    <cfRule type="cellIs" dxfId="357" priority="29" operator="greaterThan">
      <formula>0</formula>
    </cfRule>
  </conditionalFormatting>
  <conditionalFormatting sqref="H17:H19">
    <cfRule type="containsText" dxfId="356" priority="15" operator="containsText" text="Անփոփոխ">
      <formula>NOT(ISERROR(SEARCH("Անփոփոխ",H17)))</formula>
    </cfRule>
    <cfRule type="containsText" dxfId="355" priority="16" operator="containsText" text="Նվազել է">
      <formula>NOT(ISERROR(SEARCH("Նվազել է",H17)))</formula>
    </cfRule>
    <cfRule type="containsText" dxfId="354" priority="18" operator="containsText" text="Աճել է">
      <formula>NOT(ISERROR(SEARCH("Աճել է",H17)))</formula>
    </cfRule>
  </conditionalFormatting>
  <conditionalFormatting sqref="J17:J19">
    <cfRule type="containsText" dxfId="353" priority="9" operator="containsText" text="Անփոփոխ">
      <formula>NOT(ISERROR(SEARCH("Անփոփոխ",J17)))</formula>
    </cfRule>
    <cfRule type="containsText" dxfId="352" priority="10" operator="containsText" text="Նվազել է">
      <formula>NOT(ISERROR(SEARCH("Նվազել է",J17)))</formula>
    </cfRule>
    <cfRule type="containsText" dxfId="351" priority="12" operator="containsText" text="Աճել է">
      <formula>NOT(ISERROR(SEARCH("Աճել է",J17)))</formula>
    </cfRule>
  </conditionalFormatting>
  <conditionalFormatting sqref="I17:I19">
    <cfRule type="cellIs" dxfId="350" priority="4" operator="equal">
      <formula>0</formula>
    </cfRule>
    <cfRule type="cellIs" dxfId="349" priority="5" operator="lessThan">
      <formula>0</formula>
    </cfRule>
    <cfRule type="cellIs" dxfId="348" priority="6" operator="greaterThan">
      <formula>0</formula>
    </cfRule>
  </conditionalFormatting>
  <conditionalFormatting sqref="K17:K19">
    <cfRule type="cellIs" dxfId="347" priority="1" operator="equal">
      <formula>0</formula>
    </cfRule>
    <cfRule type="cellIs" dxfId="346" priority="2" operator="lessThan">
      <formula>0</formula>
    </cfRule>
    <cfRule type="cellIs" dxfId="345" priority="3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zoomScaleSheetLayoutView="7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34" style="20" customWidth="1"/>
    <col min="7" max="7" width="14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5" t="s">
        <v>108</v>
      </c>
      <c r="C2" s="76"/>
      <c r="D2" s="71" t="s">
        <v>126</v>
      </c>
      <c r="E2" s="71"/>
      <c r="F2" s="71" t="s">
        <v>127</v>
      </c>
      <c r="G2" s="71"/>
      <c r="H2" s="71" t="s">
        <v>73</v>
      </c>
      <c r="I2" s="74"/>
      <c r="J2" s="71" t="s">
        <v>74</v>
      </c>
      <c r="K2" s="74"/>
    </row>
    <row r="3" spans="1:11" ht="33" customHeight="1" x14ac:dyDescent="0.25">
      <c r="A3" s="33">
        <v>1</v>
      </c>
      <c r="B3" s="5" t="s">
        <v>8</v>
      </c>
      <c r="C3" s="15">
        <v>5284</v>
      </c>
      <c r="D3" s="5" t="s">
        <v>29</v>
      </c>
      <c r="E3" s="15">
        <v>8488</v>
      </c>
      <c r="F3" s="5" t="s">
        <v>177</v>
      </c>
      <c r="G3" s="15">
        <v>6225</v>
      </c>
      <c r="H3" s="22" t="str">
        <f t="shared" ref="H3:H9" si="0">IF(I3=0,"Անփոփոխ",IF(I3&gt;0,"Աճել է","Նվազել է"))</f>
        <v>Աճել է</v>
      </c>
      <c r="I3" s="22">
        <f>G3-C3</f>
        <v>941</v>
      </c>
      <c r="J3" s="22" t="str">
        <f t="shared" ref="J3:J9" si="1">IF(K3=0,"Անփոփոխ",IF(K3&gt;0,"Աճել է","Նվազել է"))</f>
        <v>Նվազել է</v>
      </c>
      <c r="K3" s="22">
        <f>G3-E3</f>
        <v>-2263</v>
      </c>
    </row>
    <row r="4" spans="1:11" ht="31.5" customHeight="1" x14ac:dyDescent="0.25">
      <c r="A4" s="34">
        <v>2</v>
      </c>
      <c r="B4" s="13" t="s">
        <v>174</v>
      </c>
      <c r="C4" s="7">
        <v>2097</v>
      </c>
      <c r="D4" s="13" t="s">
        <v>30</v>
      </c>
      <c r="E4" s="7">
        <v>2465</v>
      </c>
      <c r="F4" s="13" t="s">
        <v>178</v>
      </c>
      <c r="G4" s="7">
        <v>2182</v>
      </c>
      <c r="H4" s="23" t="str">
        <f t="shared" si="0"/>
        <v>Աճել է</v>
      </c>
      <c r="I4" s="22">
        <f t="shared" ref="I4:I14" si="2">G4-C4</f>
        <v>85</v>
      </c>
      <c r="J4" s="23" t="str">
        <f t="shared" si="1"/>
        <v>Նվազել է</v>
      </c>
      <c r="K4" s="22">
        <f t="shared" ref="K4:K14" si="3">G4-E4</f>
        <v>-283</v>
      </c>
    </row>
    <row r="5" spans="1:11" s="57" customFormat="1" ht="23.25" customHeight="1" x14ac:dyDescent="0.25">
      <c r="A5" s="53">
        <v>3</v>
      </c>
      <c r="B5" s="6" t="s">
        <v>4</v>
      </c>
      <c r="C5" s="7">
        <v>1206</v>
      </c>
      <c r="D5" s="54" t="s">
        <v>4</v>
      </c>
      <c r="E5" s="55">
        <v>3013</v>
      </c>
      <c r="F5" s="54" t="s">
        <v>4</v>
      </c>
      <c r="G5" s="55">
        <v>2011</v>
      </c>
      <c r="H5" s="56" t="str">
        <f t="shared" si="0"/>
        <v>Աճել է</v>
      </c>
      <c r="I5" s="22">
        <f t="shared" si="2"/>
        <v>805</v>
      </c>
      <c r="J5" s="56" t="str">
        <f t="shared" si="1"/>
        <v>Նվազել է</v>
      </c>
      <c r="K5" s="22">
        <f t="shared" si="3"/>
        <v>-1002</v>
      </c>
    </row>
    <row r="6" spans="1:11" ht="22.5" customHeight="1" thickBot="1" x14ac:dyDescent="0.3">
      <c r="A6" s="34">
        <v>4</v>
      </c>
      <c r="B6" s="6" t="s">
        <v>0</v>
      </c>
      <c r="C6" s="7">
        <v>1981</v>
      </c>
      <c r="D6" s="6" t="s">
        <v>0</v>
      </c>
      <c r="E6" s="7">
        <v>3010</v>
      </c>
      <c r="F6" s="6" t="s">
        <v>0</v>
      </c>
      <c r="G6" s="7">
        <v>2032</v>
      </c>
      <c r="H6" s="51" t="str">
        <f t="shared" si="0"/>
        <v>Աճել է</v>
      </c>
      <c r="I6" s="22">
        <f t="shared" si="2"/>
        <v>51</v>
      </c>
      <c r="J6" s="51" t="str">
        <f t="shared" si="1"/>
        <v>Նվազել է</v>
      </c>
      <c r="K6" s="22">
        <f t="shared" si="3"/>
        <v>-978</v>
      </c>
    </row>
    <row r="7" spans="1:11" ht="21.75" customHeight="1" x14ac:dyDescent="0.25">
      <c r="A7" s="34"/>
      <c r="B7" s="6" t="s">
        <v>1</v>
      </c>
      <c r="C7" s="7">
        <v>1484</v>
      </c>
      <c r="D7" s="6" t="s">
        <v>31</v>
      </c>
      <c r="E7" s="7">
        <v>2021</v>
      </c>
      <c r="F7" s="6" t="s">
        <v>34</v>
      </c>
      <c r="G7" s="7">
        <v>904</v>
      </c>
      <c r="H7" s="22" t="str">
        <f t="shared" si="0"/>
        <v>Նվազել է</v>
      </c>
      <c r="I7" s="22">
        <f t="shared" si="2"/>
        <v>-580</v>
      </c>
      <c r="J7" s="22" t="str">
        <f t="shared" si="1"/>
        <v>Նվազել է</v>
      </c>
      <c r="K7" s="22">
        <f t="shared" si="3"/>
        <v>-1117</v>
      </c>
    </row>
    <row r="8" spans="1:11" ht="21.75" customHeight="1" x14ac:dyDescent="0.25">
      <c r="A8" s="34"/>
      <c r="B8" s="6" t="s">
        <v>2</v>
      </c>
      <c r="C8" s="7">
        <v>497</v>
      </c>
      <c r="D8" s="6" t="s">
        <v>2</v>
      </c>
      <c r="E8" s="7">
        <v>989</v>
      </c>
      <c r="F8" s="6" t="s">
        <v>2</v>
      </c>
      <c r="G8" s="7">
        <v>1128</v>
      </c>
      <c r="H8" s="23" t="str">
        <f t="shared" si="0"/>
        <v>Աճել է</v>
      </c>
      <c r="I8" s="22">
        <f t="shared" si="2"/>
        <v>631</v>
      </c>
      <c r="J8" s="23" t="str">
        <f t="shared" si="1"/>
        <v>Աճել է</v>
      </c>
      <c r="K8" s="22">
        <f t="shared" si="3"/>
        <v>139</v>
      </c>
    </row>
    <row r="9" spans="1:11" ht="22.5" customHeight="1" x14ac:dyDescent="0.25">
      <c r="A9" s="34">
        <v>5</v>
      </c>
      <c r="B9" s="6" t="s">
        <v>3</v>
      </c>
      <c r="C9" s="7">
        <v>1219</v>
      </c>
      <c r="D9" s="6" t="s">
        <v>3</v>
      </c>
      <c r="E9" s="7">
        <v>1436</v>
      </c>
      <c r="F9" s="6" t="s">
        <v>3</v>
      </c>
      <c r="G9" s="7">
        <v>1528</v>
      </c>
      <c r="H9" s="23" t="str">
        <f t="shared" si="0"/>
        <v>Աճել է</v>
      </c>
      <c r="I9" s="22">
        <f t="shared" si="2"/>
        <v>309</v>
      </c>
      <c r="J9" s="23" t="str">
        <f t="shared" si="1"/>
        <v>Աճել է</v>
      </c>
      <c r="K9" s="22">
        <f t="shared" si="3"/>
        <v>92</v>
      </c>
    </row>
    <row r="10" spans="1:11" ht="21" customHeight="1" x14ac:dyDescent="0.25">
      <c r="A10" s="34"/>
      <c r="B10" s="6" t="s">
        <v>1</v>
      </c>
      <c r="C10" s="7">
        <v>309</v>
      </c>
      <c r="D10" s="6" t="s">
        <v>1</v>
      </c>
      <c r="E10" s="7">
        <v>989</v>
      </c>
      <c r="F10" s="6" t="s">
        <v>1</v>
      </c>
      <c r="G10" s="7">
        <v>165</v>
      </c>
      <c r="H10" s="23" t="str">
        <f>IF(I10=0,"Անփոփոխ",IF(I10&gt;0,"Աճել է","Նվազել է"))</f>
        <v>Նվազել է</v>
      </c>
      <c r="I10" s="22">
        <f t="shared" si="2"/>
        <v>-144</v>
      </c>
      <c r="J10" s="23" t="str">
        <f>IF(K10=0,"Անփոփոխ",IF(K10&gt;0,"Աճել է","Նվազել է"))</f>
        <v>Նվազել է</v>
      </c>
      <c r="K10" s="22">
        <f t="shared" si="3"/>
        <v>-824</v>
      </c>
    </row>
    <row r="11" spans="1:11" ht="22.5" customHeight="1" x14ac:dyDescent="0.25">
      <c r="A11" s="34"/>
      <c r="B11" s="6" t="s">
        <v>2</v>
      </c>
      <c r="C11" s="7">
        <v>497</v>
      </c>
      <c r="D11" s="6" t="s">
        <v>2</v>
      </c>
      <c r="E11" s="7">
        <v>268</v>
      </c>
      <c r="F11" s="6" t="s">
        <v>2</v>
      </c>
      <c r="G11" s="7">
        <v>1128</v>
      </c>
      <c r="H11" s="23" t="str">
        <f t="shared" ref="H11:H14" si="4">IF(I11=0,"Անփոփոխ",IF(I11&gt;0,"Աճել է","Նվազել է"))</f>
        <v>Աճել է</v>
      </c>
      <c r="I11" s="22">
        <f t="shared" si="2"/>
        <v>631</v>
      </c>
      <c r="J11" s="23" t="str">
        <f t="shared" ref="J11:J14" si="5">IF(K11=0,"Անփոփոխ",IF(K11&gt;0,"Աճել է","Նվազել է"))</f>
        <v>Աճել է</v>
      </c>
      <c r="K11" s="22">
        <f t="shared" si="3"/>
        <v>860</v>
      </c>
    </row>
    <row r="12" spans="1:11" ht="26.25" customHeight="1" x14ac:dyDescent="0.25">
      <c r="A12" s="34"/>
      <c r="B12" s="6" t="s">
        <v>10</v>
      </c>
      <c r="C12" s="7">
        <v>413</v>
      </c>
      <c r="D12" s="6" t="s">
        <v>10</v>
      </c>
      <c r="E12" s="7">
        <v>179</v>
      </c>
      <c r="F12" s="6" t="s">
        <v>10</v>
      </c>
      <c r="G12" s="7">
        <v>235</v>
      </c>
      <c r="H12" s="23" t="str">
        <f t="shared" si="4"/>
        <v>Նվազել է</v>
      </c>
      <c r="I12" s="22">
        <f t="shared" si="2"/>
        <v>-178</v>
      </c>
      <c r="J12" s="23" t="str">
        <f t="shared" si="5"/>
        <v>Աճել է</v>
      </c>
      <c r="K12" s="22">
        <f t="shared" si="3"/>
        <v>56</v>
      </c>
    </row>
    <row r="13" spans="1:11" ht="27" customHeight="1" x14ac:dyDescent="0.25">
      <c r="A13" s="34">
        <v>6</v>
      </c>
      <c r="B13" s="6" t="s">
        <v>6</v>
      </c>
      <c r="C13" s="7">
        <v>430</v>
      </c>
      <c r="D13" s="6" t="s">
        <v>6</v>
      </c>
      <c r="E13" s="7">
        <v>435</v>
      </c>
      <c r="F13" s="6" t="s">
        <v>6</v>
      </c>
      <c r="G13" s="7">
        <v>1649</v>
      </c>
      <c r="H13" s="23" t="str">
        <f t="shared" si="4"/>
        <v>Աճել է</v>
      </c>
      <c r="I13" s="22">
        <f t="shared" si="2"/>
        <v>1219</v>
      </c>
      <c r="J13" s="23" t="str">
        <f t="shared" si="5"/>
        <v>Աճել է</v>
      </c>
      <c r="K13" s="22">
        <f t="shared" si="3"/>
        <v>1214</v>
      </c>
    </row>
    <row r="14" spans="1:11" ht="24" customHeight="1" x14ac:dyDescent="0.25">
      <c r="A14" s="34">
        <v>7</v>
      </c>
      <c r="B14" s="6" t="s">
        <v>5</v>
      </c>
      <c r="C14" s="7">
        <v>73</v>
      </c>
      <c r="D14" s="6" t="s">
        <v>5</v>
      </c>
      <c r="E14" s="7">
        <v>191</v>
      </c>
      <c r="F14" s="6" t="s">
        <v>5</v>
      </c>
      <c r="G14" s="7">
        <v>95</v>
      </c>
      <c r="H14" s="23" t="str">
        <f t="shared" si="4"/>
        <v>Աճել է</v>
      </c>
      <c r="I14" s="22">
        <f t="shared" si="2"/>
        <v>22</v>
      </c>
      <c r="J14" s="23" t="str">
        <f t="shared" si="5"/>
        <v>Նվազել է</v>
      </c>
      <c r="K14" s="22">
        <f t="shared" si="3"/>
        <v>-96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1" t="s">
        <v>175</v>
      </c>
      <c r="C16" s="71"/>
      <c r="D16" s="71" t="s">
        <v>16</v>
      </c>
      <c r="E16" s="71"/>
      <c r="F16" s="71" t="s">
        <v>209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2843</v>
      </c>
      <c r="D17" s="5" t="s">
        <v>7</v>
      </c>
      <c r="E17" s="15">
        <v>4140</v>
      </c>
      <c r="F17" s="5" t="s">
        <v>7</v>
      </c>
      <c r="G17" s="15">
        <v>2654</v>
      </c>
      <c r="H17" s="22" t="str">
        <f t="shared" ref="H17:H19" si="6">IF(I17=0,"Անփոփոխ",IF(I17&gt;0,"Աճել է","Նվազել է"))</f>
        <v>Նվազել է</v>
      </c>
      <c r="I17" s="22">
        <f>G17-C17</f>
        <v>-189</v>
      </c>
      <c r="J17" s="22" t="str">
        <f t="shared" ref="J17:J19" si="7">IF(K17=0,"Անփոփոխ",IF(K17&gt;0,"Աճել է","Նվազել է"))</f>
        <v>Նվազել է</v>
      </c>
      <c r="K17" s="22">
        <f>G17-E17</f>
        <v>-1486</v>
      </c>
    </row>
    <row r="18" spans="1:11" ht="36.75" customHeight="1" x14ac:dyDescent="0.25">
      <c r="A18" s="37">
        <v>2</v>
      </c>
      <c r="B18" s="6" t="s">
        <v>176</v>
      </c>
      <c r="C18" s="7">
        <v>974</v>
      </c>
      <c r="D18" s="6" t="s">
        <v>32</v>
      </c>
      <c r="E18" s="7">
        <v>2290</v>
      </c>
      <c r="F18" s="6" t="s">
        <v>32</v>
      </c>
      <c r="G18" s="7">
        <v>1796</v>
      </c>
      <c r="H18" s="23" t="str">
        <f t="shared" si="6"/>
        <v>Աճել է</v>
      </c>
      <c r="I18" s="23">
        <f>G18-C18</f>
        <v>822</v>
      </c>
      <c r="J18" s="23" t="str">
        <f t="shared" si="7"/>
        <v>Նվազել է</v>
      </c>
      <c r="K18" s="23">
        <f>G18-E18</f>
        <v>-494</v>
      </c>
    </row>
    <row r="19" spans="1:11" ht="24" customHeight="1" x14ac:dyDescent="0.25">
      <c r="A19" s="37">
        <v>3</v>
      </c>
      <c r="B19" s="6" t="s">
        <v>9</v>
      </c>
      <c r="C19" s="7">
        <v>1869</v>
      </c>
      <c r="D19" s="6" t="s">
        <v>9</v>
      </c>
      <c r="E19" s="7">
        <v>1850</v>
      </c>
      <c r="F19" s="6" t="s">
        <v>9</v>
      </c>
      <c r="G19" s="7">
        <v>858</v>
      </c>
      <c r="H19" s="23" t="str">
        <f t="shared" si="6"/>
        <v>Նվազել է</v>
      </c>
      <c r="I19" s="23">
        <f>G19-C19</f>
        <v>-1011</v>
      </c>
      <c r="J19" s="23" t="str">
        <f t="shared" si="7"/>
        <v>Նվազել է</v>
      </c>
      <c r="K19" s="23">
        <f>G19-E19</f>
        <v>-992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44" priority="21" operator="containsText" text="Անփոփոխ">
      <formula>NOT(ISERROR(SEARCH("Անփոփոխ",J3)))</formula>
    </cfRule>
    <cfRule type="containsText" dxfId="343" priority="22" operator="containsText" text="Նվազել է">
      <formula>NOT(ISERROR(SEARCH("Նվազել է",J3)))</formula>
    </cfRule>
    <cfRule type="containsText" dxfId="342" priority="24" operator="containsText" text="Աճել է">
      <formula>NOT(ISERROR(SEARCH("Աճել է",J3)))</formula>
    </cfRule>
  </conditionalFormatting>
  <conditionalFormatting sqref="K3:K14">
    <cfRule type="cellIs" dxfId="341" priority="19" operator="equal">
      <formula>0</formula>
    </cfRule>
    <cfRule type="cellIs" dxfId="340" priority="20" operator="lessThan">
      <formula>0</formula>
    </cfRule>
    <cfRule type="cellIs" dxfId="339" priority="23" operator="greaterThan">
      <formula>0</formula>
    </cfRule>
  </conditionalFormatting>
  <conditionalFormatting sqref="H3:H14">
    <cfRule type="containsText" dxfId="338" priority="27" operator="containsText" text="Անփոփոխ">
      <formula>NOT(ISERROR(SEARCH("Անփոփոխ",H3)))</formula>
    </cfRule>
    <cfRule type="containsText" dxfId="337" priority="28" operator="containsText" text="Նվազել է">
      <formula>NOT(ISERROR(SEARCH("Նվազել է",H3)))</formula>
    </cfRule>
    <cfRule type="containsText" dxfId="336" priority="30" operator="containsText" text="Աճել է">
      <formula>NOT(ISERROR(SEARCH("Աճել է",H3)))</formula>
    </cfRule>
  </conditionalFormatting>
  <conditionalFormatting sqref="I3:I14">
    <cfRule type="cellIs" dxfId="335" priority="25" operator="equal">
      <formula>0</formula>
    </cfRule>
    <cfRule type="cellIs" dxfId="334" priority="26" operator="lessThan">
      <formula>0</formula>
    </cfRule>
    <cfRule type="cellIs" dxfId="333" priority="29" operator="greaterThan">
      <formula>0</formula>
    </cfRule>
  </conditionalFormatting>
  <conditionalFormatting sqref="H17:H19">
    <cfRule type="containsText" dxfId="332" priority="15" operator="containsText" text="Անփոփոխ">
      <formula>NOT(ISERROR(SEARCH("Անփոփոխ",H17)))</formula>
    </cfRule>
    <cfRule type="containsText" dxfId="331" priority="16" operator="containsText" text="Նվազել է">
      <formula>NOT(ISERROR(SEARCH("Նվազել է",H17)))</formula>
    </cfRule>
    <cfRule type="containsText" dxfId="330" priority="18" operator="containsText" text="Աճել է">
      <formula>NOT(ISERROR(SEARCH("Աճել է",H17)))</formula>
    </cfRule>
  </conditionalFormatting>
  <conditionalFormatting sqref="J17:J19">
    <cfRule type="containsText" dxfId="329" priority="9" operator="containsText" text="Անփոփոխ">
      <formula>NOT(ISERROR(SEARCH("Անփոփոխ",J17)))</formula>
    </cfRule>
    <cfRule type="containsText" dxfId="328" priority="10" operator="containsText" text="Նվազել է">
      <formula>NOT(ISERROR(SEARCH("Նվազել է",J17)))</formula>
    </cfRule>
    <cfRule type="containsText" dxfId="327" priority="12" operator="containsText" text="Աճել է">
      <formula>NOT(ISERROR(SEARCH("Աճել է",J17)))</formula>
    </cfRule>
  </conditionalFormatting>
  <conditionalFormatting sqref="I17:I19">
    <cfRule type="cellIs" dxfId="326" priority="4" operator="equal">
      <formula>0</formula>
    </cfRule>
    <cfRule type="cellIs" dxfId="325" priority="5" operator="lessThan">
      <formula>0</formula>
    </cfRule>
    <cfRule type="cellIs" dxfId="324" priority="6" operator="greaterThan">
      <formula>0</formula>
    </cfRule>
  </conditionalFormatting>
  <conditionalFormatting sqref="K17:K19">
    <cfRule type="cellIs" dxfId="323" priority="1" operator="equal">
      <formula>0</formula>
    </cfRule>
    <cfRule type="cellIs" dxfId="322" priority="2" operator="lessThan">
      <formula>0</formula>
    </cfRule>
    <cfRule type="cellIs" dxfId="321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10" zoomScale="112" zoomScaleNormal="112" zoomScaleSheetLayoutView="8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45"/>
      <c r="B1" s="19"/>
      <c r="C1" s="19"/>
      <c r="D1" s="19"/>
    </row>
    <row r="2" spans="1:11" ht="42.75" customHeight="1" thickBot="1" x14ac:dyDescent="0.3">
      <c r="A2" s="46"/>
      <c r="B2" s="71" t="s">
        <v>109</v>
      </c>
      <c r="C2" s="71"/>
      <c r="D2" s="71" t="s">
        <v>17</v>
      </c>
      <c r="E2" s="71"/>
      <c r="F2" s="71" t="s">
        <v>128</v>
      </c>
      <c r="G2" s="71"/>
      <c r="H2" s="71" t="s">
        <v>73</v>
      </c>
      <c r="I2" s="74"/>
      <c r="J2" s="71" t="s">
        <v>74</v>
      </c>
      <c r="K2" s="74"/>
    </row>
    <row r="3" spans="1:11" ht="23.25" customHeight="1" x14ac:dyDescent="0.25">
      <c r="A3" s="33">
        <v>1</v>
      </c>
      <c r="B3" s="5" t="s">
        <v>179</v>
      </c>
      <c r="C3" s="15">
        <v>7436</v>
      </c>
      <c r="D3" s="5" t="s">
        <v>182</v>
      </c>
      <c r="E3" s="15">
        <v>6750</v>
      </c>
      <c r="F3" s="5" t="s">
        <v>183</v>
      </c>
      <c r="G3" s="15">
        <v>5738</v>
      </c>
      <c r="H3" s="22" t="str">
        <f t="shared" ref="H3:H9" si="0">IF(I3=0,"Անփոփոխ",IF(I3&gt;0,"Աճել է","Նվազել է"))</f>
        <v>Նվազել է</v>
      </c>
      <c r="I3" s="22">
        <f>G3-C3</f>
        <v>-1698</v>
      </c>
      <c r="J3" s="22" t="str">
        <f t="shared" ref="J3:J9" si="1">IF(K3=0,"Անփոփոխ",IF(K3&gt;0,"Աճել է","Նվազել է"))</f>
        <v>Նվազել է</v>
      </c>
      <c r="K3" s="22">
        <f>G3-E3</f>
        <v>-1012</v>
      </c>
    </row>
    <row r="4" spans="1:11" ht="27" customHeight="1" x14ac:dyDescent="0.25">
      <c r="A4" s="34">
        <v>2</v>
      </c>
      <c r="B4" s="13" t="s">
        <v>36</v>
      </c>
      <c r="C4" s="7">
        <v>2626</v>
      </c>
      <c r="D4" s="13" t="s">
        <v>33</v>
      </c>
      <c r="E4" s="7">
        <v>2394</v>
      </c>
      <c r="F4" s="13" t="s">
        <v>184</v>
      </c>
      <c r="G4" s="7">
        <v>2511</v>
      </c>
      <c r="H4" s="23" t="str">
        <f t="shared" si="0"/>
        <v>Նվազել է</v>
      </c>
      <c r="I4" s="22">
        <f t="shared" ref="I4:I14" si="2">G4-C4</f>
        <v>-115</v>
      </c>
      <c r="J4" s="23" t="str">
        <f t="shared" si="1"/>
        <v>Աճել է</v>
      </c>
      <c r="K4" s="22">
        <f t="shared" ref="K4:K14" si="3">G4-E4</f>
        <v>117</v>
      </c>
    </row>
    <row r="5" spans="1:11" ht="23.25" customHeight="1" x14ac:dyDescent="0.25">
      <c r="A5" s="34">
        <v>3</v>
      </c>
      <c r="B5" s="54" t="s">
        <v>4</v>
      </c>
      <c r="C5" s="7">
        <v>2561</v>
      </c>
      <c r="D5" s="54" t="s">
        <v>4</v>
      </c>
      <c r="E5" s="7">
        <v>1429</v>
      </c>
      <c r="F5" s="54" t="s">
        <v>4</v>
      </c>
      <c r="G5" s="7">
        <v>1465</v>
      </c>
      <c r="H5" s="56" t="str">
        <f t="shared" si="0"/>
        <v>Նվազել է</v>
      </c>
      <c r="I5" s="22">
        <f t="shared" si="2"/>
        <v>-1096</v>
      </c>
      <c r="J5" s="56" t="str">
        <f t="shared" si="1"/>
        <v>Աճել է</v>
      </c>
      <c r="K5" s="22">
        <f t="shared" si="3"/>
        <v>36</v>
      </c>
    </row>
    <row r="6" spans="1:11" ht="22.5" customHeight="1" thickBot="1" x14ac:dyDescent="0.3">
      <c r="A6" s="34">
        <v>4</v>
      </c>
      <c r="B6" s="6" t="s">
        <v>0</v>
      </c>
      <c r="C6" s="7">
        <v>2249</v>
      </c>
      <c r="D6" s="6" t="s">
        <v>0</v>
      </c>
      <c r="E6" s="7">
        <v>2927</v>
      </c>
      <c r="F6" s="6" t="s">
        <v>0</v>
      </c>
      <c r="G6" s="7">
        <v>1762</v>
      </c>
      <c r="H6" s="51" t="str">
        <f t="shared" si="0"/>
        <v>Նվազել է</v>
      </c>
      <c r="I6" s="22">
        <f t="shared" si="2"/>
        <v>-487</v>
      </c>
      <c r="J6" s="51" t="str">
        <f t="shared" si="1"/>
        <v>Նվազել է</v>
      </c>
      <c r="K6" s="22">
        <f t="shared" si="3"/>
        <v>-1165</v>
      </c>
    </row>
    <row r="7" spans="1:11" ht="21.75" customHeight="1" x14ac:dyDescent="0.25">
      <c r="A7" s="34"/>
      <c r="B7" s="6" t="s">
        <v>180</v>
      </c>
      <c r="C7" s="7">
        <v>1635</v>
      </c>
      <c r="D7" s="6" t="s">
        <v>1</v>
      </c>
      <c r="E7" s="7">
        <v>1867</v>
      </c>
      <c r="F7" s="6" t="s">
        <v>34</v>
      </c>
      <c r="G7" s="7">
        <v>729</v>
      </c>
      <c r="H7" s="22" t="str">
        <f t="shared" si="0"/>
        <v>Նվազել է</v>
      </c>
      <c r="I7" s="22">
        <f t="shared" si="2"/>
        <v>-906</v>
      </c>
      <c r="J7" s="22" t="str">
        <f t="shared" si="1"/>
        <v>Նվազել է</v>
      </c>
      <c r="K7" s="22">
        <f t="shared" si="3"/>
        <v>-1138</v>
      </c>
    </row>
    <row r="8" spans="1:11" ht="21.75" customHeight="1" x14ac:dyDescent="0.25">
      <c r="A8" s="34"/>
      <c r="B8" s="6" t="s">
        <v>2</v>
      </c>
      <c r="C8" s="7">
        <v>614</v>
      </c>
      <c r="D8" s="6" t="s">
        <v>2</v>
      </c>
      <c r="E8" s="7">
        <v>1060</v>
      </c>
      <c r="F8" s="6" t="s">
        <v>2</v>
      </c>
      <c r="G8" s="7">
        <v>1033</v>
      </c>
      <c r="H8" s="23" t="str">
        <f t="shared" si="0"/>
        <v>Աճել է</v>
      </c>
      <c r="I8" s="22">
        <f t="shared" si="2"/>
        <v>419</v>
      </c>
      <c r="J8" s="23" t="str">
        <f t="shared" si="1"/>
        <v>Նվազել է</v>
      </c>
      <c r="K8" s="22">
        <f t="shared" si="3"/>
        <v>-27</v>
      </c>
    </row>
    <row r="9" spans="1:11" ht="22.5" customHeight="1" x14ac:dyDescent="0.25">
      <c r="A9" s="34">
        <v>5</v>
      </c>
      <c r="B9" s="6" t="s">
        <v>3</v>
      </c>
      <c r="C9" s="7">
        <v>1205</v>
      </c>
      <c r="D9" s="6" t="s">
        <v>3</v>
      </c>
      <c r="E9" s="7">
        <v>1597</v>
      </c>
      <c r="F9" s="6" t="s">
        <v>3</v>
      </c>
      <c r="G9" s="7">
        <v>1392</v>
      </c>
      <c r="H9" s="23" t="str">
        <f t="shared" si="0"/>
        <v>Աճել է</v>
      </c>
      <c r="I9" s="22">
        <f t="shared" si="2"/>
        <v>187</v>
      </c>
      <c r="J9" s="23" t="str">
        <f t="shared" si="1"/>
        <v>Նվազել է</v>
      </c>
      <c r="K9" s="22">
        <f t="shared" si="3"/>
        <v>-205</v>
      </c>
    </row>
    <row r="10" spans="1:11" ht="21" customHeight="1" x14ac:dyDescent="0.25">
      <c r="A10" s="34"/>
      <c r="B10" s="6" t="s">
        <v>1</v>
      </c>
      <c r="C10" s="7">
        <v>256</v>
      </c>
      <c r="D10" s="6" t="s">
        <v>1</v>
      </c>
      <c r="E10" s="7">
        <v>1060</v>
      </c>
      <c r="F10" s="6" t="s">
        <v>1</v>
      </c>
      <c r="G10" s="7">
        <v>158</v>
      </c>
      <c r="H10" s="23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-902</v>
      </c>
    </row>
    <row r="11" spans="1:11" ht="22.5" customHeight="1" x14ac:dyDescent="0.25">
      <c r="A11" s="34"/>
      <c r="B11" s="6" t="s">
        <v>2</v>
      </c>
      <c r="C11" s="7">
        <v>614</v>
      </c>
      <c r="D11" s="6" t="s">
        <v>2</v>
      </c>
      <c r="E11" s="7">
        <v>219</v>
      </c>
      <c r="F11" s="6" t="s">
        <v>2</v>
      </c>
      <c r="G11" s="7">
        <v>1033</v>
      </c>
      <c r="H11" s="23" t="str">
        <f t="shared" ref="H11:H14" si="4">IF(I11=0,"Անփոփոխ",IF(I11&gt;0,"Աճել է","Նվազել է"))</f>
        <v>Աճել է</v>
      </c>
      <c r="I11" s="22">
        <f t="shared" si="2"/>
        <v>419</v>
      </c>
      <c r="J11" s="23" t="str">
        <f t="shared" ref="J11:J14" si="5">IF(K11=0,"Անփոփոխ",IF(K11&gt;0,"Աճել է","Նվազել է"))</f>
        <v>Աճել է</v>
      </c>
      <c r="K11" s="22">
        <f t="shared" si="3"/>
        <v>814</v>
      </c>
    </row>
    <row r="12" spans="1:11" ht="26.25" customHeight="1" x14ac:dyDescent="0.25">
      <c r="A12" s="34"/>
      <c r="B12" s="6" t="s">
        <v>10</v>
      </c>
      <c r="C12" s="7">
        <v>335</v>
      </c>
      <c r="D12" s="6" t="s">
        <v>10</v>
      </c>
      <c r="E12" s="7">
        <v>314</v>
      </c>
      <c r="F12" s="6" t="s">
        <v>10</v>
      </c>
      <c r="G12" s="7">
        <v>201</v>
      </c>
      <c r="H12" s="23" t="str">
        <f t="shared" si="4"/>
        <v>Նվազել է</v>
      </c>
      <c r="I12" s="22">
        <f t="shared" si="2"/>
        <v>-134</v>
      </c>
      <c r="J12" s="23" t="str">
        <f t="shared" si="5"/>
        <v>Նվազել է</v>
      </c>
      <c r="K12" s="22">
        <f t="shared" si="3"/>
        <v>-113</v>
      </c>
    </row>
    <row r="13" spans="1:11" ht="27" customHeight="1" x14ac:dyDescent="0.25">
      <c r="A13" s="34">
        <v>6</v>
      </c>
      <c r="B13" s="6" t="s">
        <v>6</v>
      </c>
      <c r="C13" s="7">
        <v>691</v>
      </c>
      <c r="D13" s="6" t="s">
        <v>6</v>
      </c>
      <c r="E13" s="7">
        <v>445</v>
      </c>
      <c r="F13" s="6" t="s">
        <v>6</v>
      </c>
      <c r="G13" s="7">
        <v>387</v>
      </c>
      <c r="H13" s="23" t="str">
        <f t="shared" si="4"/>
        <v>Նվազել է</v>
      </c>
      <c r="I13" s="22">
        <f t="shared" si="2"/>
        <v>-304</v>
      </c>
      <c r="J13" s="23" t="str">
        <f t="shared" si="5"/>
        <v>Նվազել է</v>
      </c>
      <c r="K13" s="22">
        <f t="shared" si="3"/>
        <v>-58</v>
      </c>
    </row>
    <row r="14" spans="1:11" ht="24" customHeight="1" x14ac:dyDescent="0.25">
      <c r="A14" s="34">
        <v>7</v>
      </c>
      <c r="B14" s="6" t="s">
        <v>5</v>
      </c>
      <c r="C14" s="7">
        <v>221</v>
      </c>
      <c r="D14" s="6" t="s">
        <v>5</v>
      </c>
      <c r="E14" s="7">
        <v>175</v>
      </c>
      <c r="F14" s="6" t="s">
        <v>5</v>
      </c>
      <c r="G14" s="7">
        <v>156</v>
      </c>
      <c r="H14" s="23" t="str">
        <f t="shared" si="4"/>
        <v>Նվազել է</v>
      </c>
      <c r="I14" s="22">
        <f t="shared" si="2"/>
        <v>-65</v>
      </c>
      <c r="J14" s="23" t="str">
        <f t="shared" si="5"/>
        <v>Նվազել է</v>
      </c>
      <c r="K14" s="22">
        <f t="shared" si="3"/>
        <v>-19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1" t="s">
        <v>110</v>
      </c>
      <c r="C16" s="71"/>
      <c r="D16" s="71" t="s">
        <v>18</v>
      </c>
      <c r="E16" s="71"/>
      <c r="F16" s="71" t="s">
        <v>210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3391</v>
      </c>
      <c r="D17" s="5" t="s">
        <v>7</v>
      </c>
      <c r="E17" s="15">
        <v>4120</v>
      </c>
      <c r="F17" s="5" t="s">
        <v>7</v>
      </c>
      <c r="G17" s="15">
        <v>2696</v>
      </c>
      <c r="H17" s="22" t="str">
        <f t="shared" ref="H17:H19" si="6">IF(I17=0,"Անփոփոխ",IF(I17&gt;0,"Աճել է","Նվազել է"))</f>
        <v>Նվազել է</v>
      </c>
      <c r="I17" s="22">
        <f>G17-C17</f>
        <v>-695</v>
      </c>
      <c r="J17" s="22" t="str">
        <f t="shared" ref="J17:J19" si="7">IF(K17=0,"Անփոփոխ",IF(K17&gt;0,"Աճել է","Նվազել է"))</f>
        <v>Նվազել է</v>
      </c>
      <c r="K17" s="22">
        <f>G17-E17</f>
        <v>-1424</v>
      </c>
    </row>
    <row r="18" spans="1:11" ht="36.75" customHeight="1" x14ac:dyDescent="0.25">
      <c r="A18" s="37">
        <v>2</v>
      </c>
      <c r="B18" s="6" t="s">
        <v>181</v>
      </c>
      <c r="C18" s="7">
        <v>1126</v>
      </c>
      <c r="D18" s="6" t="s">
        <v>35</v>
      </c>
      <c r="E18" s="7">
        <v>2253</v>
      </c>
      <c r="F18" s="6" t="s">
        <v>185</v>
      </c>
      <c r="G18" s="7">
        <v>1840</v>
      </c>
      <c r="H18" s="23" t="str">
        <f t="shared" si="6"/>
        <v>Աճել է</v>
      </c>
      <c r="I18" s="23">
        <f>G18-C18</f>
        <v>714</v>
      </c>
      <c r="J18" s="23" t="str">
        <f t="shared" si="7"/>
        <v>Նվազել է</v>
      </c>
      <c r="K18" s="23">
        <f>G18-E18</f>
        <v>-413</v>
      </c>
    </row>
    <row r="19" spans="1:11" ht="24" customHeight="1" x14ac:dyDescent="0.25">
      <c r="A19" s="37">
        <v>3</v>
      </c>
      <c r="B19" s="6" t="s">
        <v>9</v>
      </c>
      <c r="C19" s="7">
        <v>2265</v>
      </c>
      <c r="D19" s="6" t="s">
        <v>9</v>
      </c>
      <c r="E19" s="7">
        <v>1867</v>
      </c>
      <c r="F19" s="6" t="s">
        <v>9</v>
      </c>
      <c r="G19" s="7">
        <v>856</v>
      </c>
      <c r="H19" s="23" t="str">
        <f t="shared" si="6"/>
        <v>Նվազել է</v>
      </c>
      <c r="I19" s="23">
        <f>G19-C19</f>
        <v>-1409</v>
      </c>
      <c r="J19" s="23" t="str">
        <f t="shared" si="7"/>
        <v>Նվազել է</v>
      </c>
      <c r="K19" s="23">
        <f>G19-E19</f>
        <v>-1011</v>
      </c>
    </row>
    <row r="20" spans="1:11" x14ac:dyDescent="0.25">
      <c r="A20" s="49"/>
      <c r="B20" s="28"/>
    </row>
    <row r="21" spans="1:11" x14ac:dyDescent="0.25">
      <c r="A21" s="49"/>
      <c r="B21" s="28"/>
    </row>
    <row r="22" spans="1:11" x14ac:dyDescent="0.25">
      <c r="A22" s="49"/>
      <c r="B22" s="28"/>
    </row>
    <row r="23" spans="1:11" x14ac:dyDescent="0.25">
      <c r="A23" s="49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20" priority="21" operator="containsText" text="Անփոփոխ">
      <formula>NOT(ISERROR(SEARCH("Անփոփոխ",J3)))</formula>
    </cfRule>
    <cfRule type="containsText" dxfId="319" priority="22" operator="containsText" text="Նվազել է">
      <formula>NOT(ISERROR(SEARCH("Նվազել է",J3)))</formula>
    </cfRule>
    <cfRule type="containsText" dxfId="318" priority="24" operator="containsText" text="Աճել է">
      <formula>NOT(ISERROR(SEARCH("Աճել է",J3)))</formula>
    </cfRule>
  </conditionalFormatting>
  <conditionalFormatting sqref="K3:K14">
    <cfRule type="cellIs" dxfId="317" priority="19" operator="equal">
      <formula>0</formula>
    </cfRule>
    <cfRule type="cellIs" dxfId="316" priority="20" operator="lessThan">
      <formula>0</formula>
    </cfRule>
    <cfRule type="cellIs" dxfId="315" priority="23" operator="greaterThan">
      <formula>0</formula>
    </cfRule>
  </conditionalFormatting>
  <conditionalFormatting sqref="H3:H14">
    <cfRule type="containsText" dxfId="314" priority="27" operator="containsText" text="Անփոփոխ">
      <formula>NOT(ISERROR(SEARCH("Անփոփոխ",H3)))</formula>
    </cfRule>
    <cfRule type="containsText" dxfId="313" priority="28" operator="containsText" text="Նվազել է">
      <formula>NOT(ISERROR(SEARCH("Նվազել է",H3)))</formula>
    </cfRule>
    <cfRule type="containsText" dxfId="312" priority="30" operator="containsText" text="Աճել է">
      <formula>NOT(ISERROR(SEARCH("Աճել է",H3)))</formula>
    </cfRule>
  </conditionalFormatting>
  <conditionalFormatting sqref="I3:I14">
    <cfRule type="cellIs" dxfId="311" priority="25" operator="equal">
      <formula>0</formula>
    </cfRule>
    <cfRule type="cellIs" dxfId="310" priority="26" operator="lessThan">
      <formula>0</formula>
    </cfRule>
    <cfRule type="cellIs" dxfId="309" priority="29" operator="greaterThan">
      <formula>0</formula>
    </cfRule>
  </conditionalFormatting>
  <conditionalFormatting sqref="H17:H19">
    <cfRule type="containsText" dxfId="308" priority="15" operator="containsText" text="Անփոփոխ">
      <formula>NOT(ISERROR(SEARCH("Անփոփոխ",H17)))</formula>
    </cfRule>
    <cfRule type="containsText" dxfId="307" priority="16" operator="containsText" text="Նվազել է">
      <formula>NOT(ISERROR(SEARCH("Նվազել է",H17)))</formula>
    </cfRule>
    <cfRule type="containsText" dxfId="306" priority="18" operator="containsText" text="Աճել է">
      <formula>NOT(ISERROR(SEARCH("Աճել է",H17)))</formula>
    </cfRule>
  </conditionalFormatting>
  <conditionalFormatting sqref="J17:J19">
    <cfRule type="containsText" dxfId="305" priority="9" operator="containsText" text="Անփոփոխ">
      <formula>NOT(ISERROR(SEARCH("Անփոփոխ",J17)))</formula>
    </cfRule>
    <cfRule type="containsText" dxfId="304" priority="10" operator="containsText" text="Նվազել է">
      <formula>NOT(ISERROR(SEARCH("Նվազել է",J17)))</formula>
    </cfRule>
    <cfRule type="containsText" dxfId="303" priority="12" operator="containsText" text="Աճել է">
      <formula>NOT(ISERROR(SEARCH("Աճել է",J17)))</formula>
    </cfRule>
  </conditionalFormatting>
  <conditionalFormatting sqref="I17:I19">
    <cfRule type="cellIs" dxfId="302" priority="4" operator="equal">
      <formula>0</formula>
    </cfRule>
    <cfRule type="cellIs" dxfId="301" priority="5" operator="lessThan">
      <formula>0</formula>
    </cfRule>
    <cfRule type="cellIs" dxfId="300" priority="6" operator="greaterThan">
      <formula>0</formula>
    </cfRule>
  </conditionalFormatting>
  <conditionalFormatting sqref="K17:K19">
    <cfRule type="cellIs" dxfId="299" priority="1" operator="equal">
      <formula>0</formula>
    </cfRule>
    <cfRule type="cellIs" dxfId="298" priority="2" operator="lessThan">
      <formula>0</formula>
    </cfRule>
    <cfRule type="cellIs" dxfId="297" priority="3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S10" sqref="S10"/>
    </sheetView>
  </sheetViews>
  <sheetFormatPr defaultColWidth="9.140625" defaultRowHeight="12" x14ac:dyDescent="0.25"/>
  <cols>
    <col min="1" max="1" width="4.140625" style="50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111</v>
      </c>
      <c r="C2" s="71"/>
      <c r="D2" s="71" t="s">
        <v>129</v>
      </c>
      <c r="E2" s="71"/>
      <c r="F2" s="71" t="s">
        <v>130</v>
      </c>
      <c r="G2" s="71"/>
      <c r="H2" s="71" t="s">
        <v>73</v>
      </c>
      <c r="I2" s="74"/>
      <c r="J2" s="71" t="s">
        <v>74</v>
      </c>
      <c r="K2" s="74"/>
    </row>
    <row r="3" spans="1:11" ht="23.25" customHeight="1" x14ac:dyDescent="0.25">
      <c r="A3" s="33">
        <v>1</v>
      </c>
      <c r="B3" s="5" t="s">
        <v>8</v>
      </c>
      <c r="C3" s="15">
        <v>7813</v>
      </c>
      <c r="D3" s="5" t="s">
        <v>37</v>
      </c>
      <c r="E3" s="15">
        <v>6476</v>
      </c>
      <c r="F3" s="5" t="s">
        <v>190</v>
      </c>
      <c r="G3" s="15">
        <v>5795</v>
      </c>
      <c r="H3" s="22" t="str">
        <f t="shared" ref="H3:H9" si="0">IF(I3=0,"Անփոփոխ",IF(I3&gt;0,"Աճել է","Նվազել է"))</f>
        <v>Նվազել է</v>
      </c>
      <c r="I3" s="22">
        <f>G3-C3</f>
        <v>-2018</v>
      </c>
      <c r="J3" s="22" t="str">
        <f t="shared" ref="J3:J9" si="1">IF(K3=0,"Անփոփոխ",IF(K3&gt;0,"Աճել է","Նվազել է"))</f>
        <v>Նվազել է</v>
      </c>
      <c r="K3" s="22">
        <f>G3-E3</f>
        <v>-681</v>
      </c>
    </row>
    <row r="4" spans="1:11" ht="27" customHeight="1" x14ac:dyDescent="0.25">
      <c r="A4" s="34">
        <v>2</v>
      </c>
      <c r="B4" s="13" t="s">
        <v>186</v>
      </c>
      <c r="C4" s="7">
        <v>2910</v>
      </c>
      <c r="D4" s="13" t="s">
        <v>38</v>
      </c>
      <c r="E4" s="7">
        <v>2302</v>
      </c>
      <c r="F4" s="13" t="s">
        <v>191</v>
      </c>
      <c r="G4" s="7">
        <v>2323</v>
      </c>
      <c r="H4" s="23" t="str">
        <f t="shared" si="0"/>
        <v>Նվազել է</v>
      </c>
      <c r="I4" s="22">
        <f t="shared" ref="I4:I14" si="2">G4-C4</f>
        <v>-587</v>
      </c>
      <c r="J4" s="23" t="str">
        <f t="shared" si="1"/>
        <v>Աճել է</v>
      </c>
      <c r="K4" s="22">
        <f t="shared" ref="K4:K14" si="3">G4-E4</f>
        <v>21</v>
      </c>
    </row>
    <row r="5" spans="1:11" ht="23.25" customHeight="1" x14ac:dyDescent="0.25">
      <c r="A5" s="34">
        <v>3</v>
      </c>
      <c r="B5" s="6" t="s">
        <v>4</v>
      </c>
      <c r="C5" s="7">
        <v>2290</v>
      </c>
      <c r="D5" s="54" t="s">
        <v>4</v>
      </c>
      <c r="E5" s="7">
        <v>1477</v>
      </c>
      <c r="F5" s="54" t="s">
        <v>4</v>
      </c>
      <c r="G5" s="7">
        <v>1360</v>
      </c>
      <c r="H5" s="56" t="str">
        <f t="shared" si="0"/>
        <v>Նվազել է</v>
      </c>
      <c r="I5" s="22">
        <f t="shared" si="2"/>
        <v>-930</v>
      </c>
      <c r="J5" s="56" t="str">
        <f t="shared" si="1"/>
        <v>Նվազել է</v>
      </c>
      <c r="K5" s="22">
        <f t="shared" si="3"/>
        <v>-117</v>
      </c>
    </row>
    <row r="6" spans="1:11" ht="22.5" customHeight="1" thickBot="1" x14ac:dyDescent="0.3">
      <c r="A6" s="34">
        <v>4</v>
      </c>
      <c r="B6" s="6" t="s">
        <v>0</v>
      </c>
      <c r="C6" s="7">
        <v>2613</v>
      </c>
      <c r="D6" s="6" t="s">
        <v>0</v>
      </c>
      <c r="E6" s="7">
        <v>2697</v>
      </c>
      <c r="F6" s="6" t="s">
        <v>0</v>
      </c>
      <c r="G6" s="7">
        <v>2112</v>
      </c>
      <c r="H6" s="51" t="str">
        <f t="shared" si="0"/>
        <v>Նվազել է</v>
      </c>
      <c r="I6" s="22">
        <f t="shared" si="2"/>
        <v>-501</v>
      </c>
      <c r="J6" s="51" t="str">
        <f t="shared" si="1"/>
        <v>Նվազել է</v>
      </c>
      <c r="K6" s="22">
        <f t="shared" si="3"/>
        <v>-585</v>
      </c>
    </row>
    <row r="7" spans="1:11" ht="21.75" customHeight="1" x14ac:dyDescent="0.25">
      <c r="A7" s="34"/>
      <c r="B7" s="6" t="s">
        <v>187</v>
      </c>
      <c r="C7" s="7">
        <v>1932</v>
      </c>
      <c r="D7" s="6" t="s">
        <v>1</v>
      </c>
      <c r="E7" s="7">
        <v>1781</v>
      </c>
      <c r="F7" s="6" t="s">
        <v>1</v>
      </c>
      <c r="G7" s="7">
        <v>832</v>
      </c>
      <c r="H7" s="22" t="str">
        <f t="shared" si="0"/>
        <v>Նվազել է</v>
      </c>
      <c r="I7" s="22">
        <f t="shared" si="2"/>
        <v>-1100</v>
      </c>
      <c r="J7" s="22" t="str">
        <f t="shared" si="1"/>
        <v>Նվազել է</v>
      </c>
      <c r="K7" s="22">
        <f t="shared" si="3"/>
        <v>-949</v>
      </c>
    </row>
    <row r="8" spans="1:11" ht="21.75" customHeight="1" x14ac:dyDescent="0.25">
      <c r="A8" s="34"/>
      <c r="B8" s="6" t="s">
        <v>2</v>
      </c>
      <c r="C8" s="7">
        <v>681</v>
      </c>
      <c r="D8" s="6" t="s">
        <v>2</v>
      </c>
      <c r="E8" s="7">
        <v>916</v>
      </c>
      <c r="F8" s="6" t="s">
        <v>2</v>
      </c>
      <c r="G8" s="7">
        <v>1280</v>
      </c>
      <c r="H8" s="23" t="str">
        <f t="shared" si="0"/>
        <v>Աճել է</v>
      </c>
      <c r="I8" s="22">
        <f t="shared" si="2"/>
        <v>599</v>
      </c>
      <c r="J8" s="23" t="str">
        <f t="shared" si="1"/>
        <v>Աճել է</v>
      </c>
      <c r="K8" s="22">
        <f t="shared" si="3"/>
        <v>364</v>
      </c>
    </row>
    <row r="9" spans="1:11" ht="22.5" customHeight="1" x14ac:dyDescent="0.25">
      <c r="A9" s="34">
        <v>5</v>
      </c>
      <c r="B9" s="6" t="s">
        <v>3</v>
      </c>
      <c r="C9" s="7">
        <v>1376</v>
      </c>
      <c r="D9" s="6" t="s">
        <v>3</v>
      </c>
      <c r="E9" s="7">
        <v>1588</v>
      </c>
      <c r="F9" s="6" t="s">
        <v>3</v>
      </c>
      <c r="G9" s="7">
        <v>2078</v>
      </c>
      <c r="H9" s="23" t="str">
        <f t="shared" si="0"/>
        <v>Աճել է</v>
      </c>
      <c r="I9" s="22">
        <f t="shared" si="2"/>
        <v>702</v>
      </c>
      <c r="J9" s="23" t="str">
        <f t="shared" si="1"/>
        <v>Աճել է</v>
      </c>
      <c r="K9" s="22">
        <f t="shared" si="3"/>
        <v>490</v>
      </c>
    </row>
    <row r="10" spans="1:11" ht="21" customHeight="1" x14ac:dyDescent="0.25">
      <c r="A10" s="34"/>
      <c r="B10" s="6" t="s">
        <v>1</v>
      </c>
      <c r="C10" s="7">
        <v>428</v>
      </c>
      <c r="D10" s="6" t="s">
        <v>1</v>
      </c>
      <c r="E10" s="7">
        <v>237</v>
      </c>
      <c r="F10" s="6" t="s">
        <v>1</v>
      </c>
      <c r="G10" s="7">
        <v>596</v>
      </c>
      <c r="H10" s="23" t="str">
        <f>IF(I10=0,"Անփոփոխ",IF(I10&gt;0,"Աճել է","Նվազել է"))</f>
        <v>Աճել է</v>
      </c>
      <c r="I10" s="22">
        <f t="shared" si="2"/>
        <v>168</v>
      </c>
      <c r="J10" s="23" t="str">
        <f>IF(K10=0,"Անփոփոխ",IF(K10&gt;0,"Աճել է","Նվազել է"))</f>
        <v>Աճել է</v>
      </c>
      <c r="K10" s="22">
        <f t="shared" si="3"/>
        <v>359</v>
      </c>
    </row>
    <row r="11" spans="1:11" ht="22.5" customHeight="1" x14ac:dyDescent="0.25">
      <c r="A11" s="34"/>
      <c r="B11" s="6" t="s">
        <v>2</v>
      </c>
      <c r="C11" s="7">
        <v>681</v>
      </c>
      <c r="D11" s="6" t="s">
        <v>2</v>
      </c>
      <c r="E11" s="7">
        <v>916</v>
      </c>
      <c r="F11" s="6" t="s">
        <v>2</v>
      </c>
      <c r="G11" s="7">
        <v>1280</v>
      </c>
      <c r="H11" s="23" t="str">
        <f t="shared" ref="H11:H14" si="4">IF(I11=0,"Անփոփոխ",IF(I11&gt;0,"Աճել է","Նվազել է"))</f>
        <v>Աճել է</v>
      </c>
      <c r="I11" s="22">
        <f t="shared" si="2"/>
        <v>599</v>
      </c>
      <c r="J11" s="23" t="str">
        <f t="shared" ref="J11:J14" si="5">IF(K11=0,"Անփոփոխ",IF(K11&gt;0,"Աճել է","Նվազել է"))</f>
        <v>Աճել է</v>
      </c>
      <c r="K11" s="22">
        <f t="shared" si="3"/>
        <v>364</v>
      </c>
    </row>
    <row r="12" spans="1:11" ht="26.25" customHeight="1" x14ac:dyDescent="0.25">
      <c r="A12" s="34"/>
      <c r="B12" s="6" t="s">
        <v>10</v>
      </c>
      <c r="C12" s="7">
        <v>267</v>
      </c>
      <c r="D12" s="6" t="s">
        <v>10</v>
      </c>
      <c r="E12" s="7">
        <v>435</v>
      </c>
      <c r="F12" s="6" t="s">
        <v>10</v>
      </c>
      <c r="G12" s="7">
        <v>202</v>
      </c>
      <c r="H12" s="23" t="str">
        <f t="shared" si="4"/>
        <v>Նվազել է</v>
      </c>
      <c r="I12" s="22">
        <f t="shared" si="2"/>
        <v>-65</v>
      </c>
      <c r="J12" s="23" t="str">
        <f t="shared" si="5"/>
        <v>Նվազել է</v>
      </c>
      <c r="K12" s="22">
        <f t="shared" si="3"/>
        <v>-233</v>
      </c>
    </row>
    <row r="13" spans="1:11" ht="27" customHeight="1" x14ac:dyDescent="0.25">
      <c r="A13" s="34">
        <v>6</v>
      </c>
      <c r="B13" s="6" t="s">
        <v>6</v>
      </c>
      <c r="C13" s="7">
        <v>370</v>
      </c>
      <c r="D13" s="6" t="s">
        <v>6</v>
      </c>
      <c r="E13" s="7">
        <v>365</v>
      </c>
      <c r="F13" s="6" t="s">
        <v>6</v>
      </c>
      <c r="G13" s="7">
        <v>343</v>
      </c>
      <c r="H13" s="23" t="str">
        <f t="shared" si="4"/>
        <v>Նվազել է</v>
      </c>
      <c r="I13" s="22">
        <f t="shared" si="2"/>
        <v>-27</v>
      </c>
      <c r="J13" s="23" t="str">
        <f t="shared" si="5"/>
        <v>Նվազել է</v>
      </c>
      <c r="K13" s="22">
        <f t="shared" si="3"/>
        <v>-22</v>
      </c>
    </row>
    <row r="14" spans="1:11" ht="24" customHeight="1" x14ac:dyDescent="0.25">
      <c r="A14" s="34">
        <v>7</v>
      </c>
      <c r="B14" s="6" t="s">
        <v>5</v>
      </c>
      <c r="C14" s="7">
        <v>82</v>
      </c>
      <c r="D14" s="6" t="s">
        <v>5</v>
      </c>
      <c r="E14" s="7">
        <v>108</v>
      </c>
      <c r="F14" s="6" t="s">
        <v>5</v>
      </c>
      <c r="G14" s="7">
        <v>205</v>
      </c>
      <c r="H14" s="23" t="str">
        <f t="shared" si="4"/>
        <v>Աճել է</v>
      </c>
      <c r="I14" s="22">
        <f t="shared" si="2"/>
        <v>123</v>
      </c>
      <c r="J14" s="23" t="str">
        <f t="shared" si="5"/>
        <v>Աճել է</v>
      </c>
      <c r="K14" s="22">
        <f t="shared" si="3"/>
        <v>97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188</v>
      </c>
      <c r="C16" s="71"/>
      <c r="D16" s="71" t="s">
        <v>19</v>
      </c>
      <c r="E16" s="71"/>
      <c r="F16" s="71" t="s">
        <v>211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2624</v>
      </c>
      <c r="D17" s="5" t="s">
        <v>7</v>
      </c>
      <c r="E17" s="15">
        <v>4020</v>
      </c>
      <c r="F17" s="5" t="s">
        <v>7</v>
      </c>
      <c r="G17" s="15">
        <v>2710</v>
      </c>
      <c r="H17" s="22" t="str">
        <f t="shared" ref="H17:H19" si="6">IF(I17=0,"Անփոփոխ",IF(I17&gt;0,"Աճել է","Նվազել է"))</f>
        <v>Աճել է</v>
      </c>
      <c r="I17" s="22">
        <f>G17-C17</f>
        <v>86</v>
      </c>
      <c r="J17" s="22" t="str">
        <f t="shared" ref="J17:J19" si="7">IF(K17=0,"Անփոփոխ",IF(K17&gt;0,"Աճել է","Նվազել է"))</f>
        <v>Նվազել է</v>
      </c>
      <c r="K17" s="22">
        <f>G17-E17</f>
        <v>-1310</v>
      </c>
    </row>
    <row r="18" spans="1:11" ht="36.75" customHeight="1" x14ac:dyDescent="0.25">
      <c r="A18" s="37">
        <v>2</v>
      </c>
      <c r="B18" s="6" t="s">
        <v>189</v>
      </c>
      <c r="C18" s="7">
        <v>905</v>
      </c>
      <c r="D18" s="6" t="s">
        <v>39</v>
      </c>
      <c r="E18" s="7">
        <v>2360</v>
      </c>
      <c r="F18" s="6" t="s">
        <v>192</v>
      </c>
      <c r="G18" s="7">
        <v>1906</v>
      </c>
      <c r="H18" s="23" t="str">
        <f t="shared" si="6"/>
        <v>Աճել է</v>
      </c>
      <c r="I18" s="22">
        <f t="shared" ref="I18:I19" si="8">G18-C18</f>
        <v>1001</v>
      </c>
      <c r="J18" s="23" t="str">
        <f t="shared" si="7"/>
        <v>Նվազել է</v>
      </c>
      <c r="K18" s="23">
        <f>G18-E18</f>
        <v>-454</v>
      </c>
    </row>
    <row r="19" spans="1:11" ht="24" customHeight="1" x14ac:dyDescent="0.25">
      <c r="A19" s="37">
        <v>3</v>
      </c>
      <c r="B19" s="6" t="s">
        <v>9</v>
      </c>
      <c r="C19" s="7">
        <v>1719</v>
      </c>
      <c r="D19" s="6" t="s">
        <v>9</v>
      </c>
      <c r="E19" s="7">
        <v>1660</v>
      </c>
      <c r="F19" s="6" t="s">
        <v>9</v>
      </c>
      <c r="G19" s="7">
        <v>804</v>
      </c>
      <c r="H19" s="23" t="str">
        <f t="shared" si="6"/>
        <v>Նվազել է</v>
      </c>
      <c r="I19" s="22">
        <f t="shared" si="8"/>
        <v>-915</v>
      </c>
      <c r="J19" s="23" t="str">
        <f t="shared" si="7"/>
        <v>Նվազել է</v>
      </c>
      <c r="K19" s="23">
        <f>G19-E19</f>
        <v>-856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6" priority="18" operator="containsText" text="Անփոփոխ">
      <formula>NOT(ISERROR(SEARCH("Անփոփոխ",J3)))</formula>
    </cfRule>
    <cfRule type="containsText" dxfId="295" priority="19" operator="containsText" text="Նվազել է">
      <formula>NOT(ISERROR(SEARCH("Նվազել է",J3)))</formula>
    </cfRule>
    <cfRule type="containsText" dxfId="294" priority="21" operator="containsText" text="Աճել է">
      <formula>NOT(ISERROR(SEARCH("Աճել է",J3)))</formula>
    </cfRule>
  </conditionalFormatting>
  <conditionalFormatting sqref="K3:K14">
    <cfRule type="cellIs" dxfId="293" priority="16" operator="equal">
      <formula>0</formula>
    </cfRule>
    <cfRule type="cellIs" dxfId="292" priority="17" operator="lessThan">
      <formula>0</formula>
    </cfRule>
    <cfRule type="cellIs" dxfId="291" priority="20" operator="greaterThan">
      <formula>0</formula>
    </cfRule>
  </conditionalFormatting>
  <conditionalFormatting sqref="H3:H14">
    <cfRule type="containsText" dxfId="290" priority="24" operator="containsText" text="Անփոփոխ">
      <formula>NOT(ISERROR(SEARCH("Անփոփոխ",H3)))</formula>
    </cfRule>
    <cfRule type="containsText" dxfId="289" priority="25" operator="containsText" text="Նվազել է">
      <formula>NOT(ISERROR(SEARCH("Նվազել է",H3)))</formula>
    </cfRule>
    <cfRule type="containsText" dxfId="288" priority="27" operator="containsText" text="Աճել է">
      <formula>NOT(ISERROR(SEARCH("Աճել է",H3)))</formula>
    </cfRule>
  </conditionalFormatting>
  <conditionalFormatting sqref="I3:I14">
    <cfRule type="cellIs" dxfId="287" priority="22" operator="equal">
      <formula>0</formula>
    </cfRule>
    <cfRule type="cellIs" dxfId="286" priority="23" operator="lessThan">
      <formula>0</formula>
    </cfRule>
    <cfRule type="cellIs" dxfId="285" priority="26" operator="greaterThan">
      <formula>0</formula>
    </cfRule>
  </conditionalFormatting>
  <conditionalFormatting sqref="H17:H19">
    <cfRule type="containsText" dxfId="284" priority="12" operator="containsText" text="Անփոփոխ">
      <formula>NOT(ISERROR(SEARCH("Անփոփոխ",H17)))</formula>
    </cfRule>
    <cfRule type="containsText" dxfId="283" priority="13" operator="containsText" text="Նվազել է">
      <formula>NOT(ISERROR(SEARCH("Նվազել է",H17)))</formula>
    </cfRule>
    <cfRule type="containsText" dxfId="282" priority="15" operator="containsText" text="Աճել է">
      <formula>NOT(ISERROR(SEARCH("Աճել է",H17)))</formula>
    </cfRule>
  </conditionalFormatting>
  <conditionalFormatting sqref="I17:I19">
    <cfRule type="cellIs" dxfId="281" priority="10" operator="equal">
      <formula>0</formula>
    </cfRule>
    <cfRule type="cellIs" dxfId="280" priority="11" operator="lessThan">
      <formula>0</formula>
    </cfRule>
    <cfRule type="cellIs" dxfId="279" priority="14" operator="greaterThan">
      <formula>0</formula>
    </cfRule>
  </conditionalFormatting>
  <conditionalFormatting sqref="J17:J19">
    <cfRule type="containsText" dxfId="278" priority="6" operator="containsText" text="Անփոփոխ">
      <formula>NOT(ISERROR(SEARCH("Անփոփոխ",J17)))</formula>
    </cfRule>
    <cfRule type="containsText" dxfId="277" priority="7" operator="containsText" text="Նվազել է">
      <formula>NOT(ISERROR(SEARCH("Նվազել է",J17)))</formula>
    </cfRule>
    <cfRule type="containsText" dxfId="276" priority="9" operator="containsText" text="Աճել է">
      <formula>NOT(ISERROR(SEARCH("Աճել է",J17)))</formula>
    </cfRule>
  </conditionalFormatting>
  <conditionalFormatting sqref="K17:K19">
    <cfRule type="cellIs" dxfId="275" priority="1" operator="equal">
      <formula>0</formula>
    </cfRule>
    <cfRule type="cellIs" dxfId="274" priority="2" operator="lessThan">
      <formula>0</formula>
    </cfRule>
    <cfRule type="cellIs" dxfId="273" priority="3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G17" sqref="G17"/>
    </sheetView>
  </sheetViews>
  <sheetFormatPr defaultColWidth="9.140625" defaultRowHeight="12" x14ac:dyDescent="0.25"/>
  <cols>
    <col min="1" max="1" width="4.140625" style="50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112</v>
      </c>
      <c r="C2" s="71"/>
      <c r="D2" s="71" t="s">
        <v>131</v>
      </c>
      <c r="E2" s="71"/>
      <c r="F2" s="71" t="s">
        <v>132</v>
      </c>
      <c r="G2" s="71"/>
      <c r="H2" s="71" t="s">
        <v>73</v>
      </c>
      <c r="I2" s="74"/>
      <c r="J2" s="71" t="s">
        <v>74</v>
      </c>
      <c r="K2" s="74"/>
    </row>
    <row r="3" spans="1:11" ht="23.25" customHeight="1" x14ac:dyDescent="0.25">
      <c r="A3" s="33">
        <v>1</v>
      </c>
      <c r="B3" s="5" t="s">
        <v>193</v>
      </c>
      <c r="C3" s="15">
        <v>7236</v>
      </c>
      <c r="D3" s="5" t="s">
        <v>40</v>
      </c>
      <c r="E3" s="15">
        <v>6540</v>
      </c>
      <c r="F3" s="5" t="s">
        <v>199</v>
      </c>
      <c r="G3" s="15">
        <v>5093</v>
      </c>
      <c r="H3" s="22" t="str">
        <f t="shared" ref="H3:H9" si="0">IF(I3=0,"Անփոփոխ",IF(I3&gt;0,"Աճել է","Նվազել է"))</f>
        <v>Նվազել է</v>
      </c>
      <c r="I3" s="22">
        <f>G3-C3</f>
        <v>-2143</v>
      </c>
      <c r="J3" s="22" t="str">
        <f t="shared" ref="J3:J9" si="1">IF(K3=0,"Անփոփոխ",IF(K3&gt;0,"Աճել է","Նվազել է"))</f>
        <v>Նվազել է</v>
      </c>
      <c r="K3" s="22">
        <f>G3-E3</f>
        <v>-1447</v>
      </c>
    </row>
    <row r="4" spans="1:11" ht="27" customHeight="1" x14ac:dyDescent="0.25">
      <c r="A4" s="34">
        <v>2</v>
      </c>
      <c r="B4" s="13" t="s">
        <v>194</v>
      </c>
      <c r="C4" s="7">
        <v>2554</v>
      </c>
      <c r="D4" s="13" t="s">
        <v>197</v>
      </c>
      <c r="E4" s="7">
        <v>2268</v>
      </c>
      <c r="F4" s="13" t="s">
        <v>201</v>
      </c>
      <c r="G4" s="7">
        <v>2068</v>
      </c>
      <c r="H4" s="23" t="str">
        <f t="shared" si="0"/>
        <v>Նվազել է</v>
      </c>
      <c r="I4" s="22">
        <f t="shared" ref="I4:I14" si="2">G4-C4</f>
        <v>-486</v>
      </c>
      <c r="J4" s="23" t="str">
        <f t="shared" si="1"/>
        <v>Նվազել է</v>
      </c>
      <c r="K4" s="22">
        <f t="shared" ref="K4:K14" si="3">G4-E4</f>
        <v>-200</v>
      </c>
    </row>
    <row r="5" spans="1:11" ht="23.25" customHeight="1" x14ac:dyDescent="0.25">
      <c r="A5" s="34">
        <v>3</v>
      </c>
      <c r="B5" s="54" t="s">
        <v>4</v>
      </c>
      <c r="C5" s="7">
        <v>2184</v>
      </c>
      <c r="D5" s="54" t="s">
        <v>4</v>
      </c>
      <c r="E5" s="7">
        <v>1389</v>
      </c>
      <c r="F5" s="54" t="s">
        <v>4</v>
      </c>
      <c r="G5" s="7">
        <v>1278</v>
      </c>
      <c r="H5" s="56" t="str">
        <f t="shared" si="0"/>
        <v>Նվազել է</v>
      </c>
      <c r="I5" s="22">
        <f t="shared" si="2"/>
        <v>-906</v>
      </c>
      <c r="J5" s="56" t="str">
        <f t="shared" si="1"/>
        <v>Նվազել է</v>
      </c>
      <c r="K5" s="22">
        <f t="shared" si="3"/>
        <v>-111</v>
      </c>
    </row>
    <row r="6" spans="1:11" ht="22.5" customHeight="1" thickBot="1" x14ac:dyDescent="0.3">
      <c r="A6" s="34">
        <v>4</v>
      </c>
      <c r="B6" s="6" t="s">
        <v>0</v>
      </c>
      <c r="C6" s="7">
        <v>2498</v>
      </c>
      <c r="D6" s="6" t="s">
        <v>0</v>
      </c>
      <c r="E6" s="7">
        <v>2883</v>
      </c>
      <c r="F6" s="6" t="s">
        <v>0</v>
      </c>
      <c r="G6" s="7">
        <v>1747</v>
      </c>
      <c r="H6" s="51" t="str">
        <f t="shared" si="0"/>
        <v>Նվազել է</v>
      </c>
      <c r="I6" s="22">
        <f t="shared" si="2"/>
        <v>-751</v>
      </c>
      <c r="J6" s="51" t="str">
        <f t="shared" si="1"/>
        <v>Նվազել է</v>
      </c>
      <c r="K6" s="22">
        <f t="shared" si="3"/>
        <v>-1136</v>
      </c>
    </row>
    <row r="7" spans="1:11" ht="21.75" customHeight="1" x14ac:dyDescent="0.25">
      <c r="A7" s="34"/>
      <c r="B7" s="6" t="s">
        <v>195</v>
      </c>
      <c r="C7" s="7">
        <v>1760</v>
      </c>
      <c r="D7" s="6" t="s">
        <v>1</v>
      </c>
      <c r="E7" s="7">
        <v>1481</v>
      </c>
      <c r="F7" s="6" t="s">
        <v>1</v>
      </c>
      <c r="G7" s="7">
        <v>693</v>
      </c>
      <c r="H7" s="22" t="str">
        <f t="shared" si="0"/>
        <v>Նվազել է</v>
      </c>
      <c r="I7" s="22">
        <f t="shared" si="2"/>
        <v>-1067</v>
      </c>
      <c r="J7" s="22" t="str">
        <f t="shared" si="1"/>
        <v>Նվազել է</v>
      </c>
      <c r="K7" s="22">
        <f t="shared" si="3"/>
        <v>-788</v>
      </c>
    </row>
    <row r="8" spans="1:11" ht="21.75" customHeight="1" x14ac:dyDescent="0.25">
      <c r="A8" s="34"/>
      <c r="B8" s="6" t="s">
        <v>2</v>
      </c>
      <c r="C8" s="7">
        <v>738</v>
      </c>
      <c r="D8" s="6" t="s">
        <v>2</v>
      </c>
      <c r="E8" s="7">
        <v>1402</v>
      </c>
      <c r="F8" s="6" t="s">
        <v>2</v>
      </c>
      <c r="G8" s="7">
        <v>1054</v>
      </c>
      <c r="H8" s="23" t="str">
        <f t="shared" si="0"/>
        <v>Աճել է</v>
      </c>
      <c r="I8" s="22">
        <f t="shared" si="2"/>
        <v>316</v>
      </c>
      <c r="J8" s="23" t="str">
        <f t="shared" si="1"/>
        <v>Նվազել է</v>
      </c>
      <c r="K8" s="22">
        <f t="shared" si="3"/>
        <v>-348</v>
      </c>
    </row>
    <row r="9" spans="1:11" ht="22.5" customHeight="1" x14ac:dyDescent="0.25">
      <c r="A9" s="34">
        <v>5</v>
      </c>
      <c r="B9" s="6" t="s">
        <v>3</v>
      </c>
      <c r="C9" s="7">
        <v>1384</v>
      </c>
      <c r="D9" s="6" t="s">
        <v>3</v>
      </c>
      <c r="E9" s="7">
        <v>1868</v>
      </c>
      <c r="F9" s="6" t="s">
        <v>3</v>
      </c>
      <c r="G9" s="7">
        <v>1404</v>
      </c>
      <c r="H9" s="23" t="str">
        <f t="shared" si="0"/>
        <v>Աճել է</v>
      </c>
      <c r="I9" s="22">
        <f t="shared" si="2"/>
        <v>20</v>
      </c>
      <c r="J9" s="23" t="str">
        <f t="shared" si="1"/>
        <v>Նվազել է</v>
      </c>
      <c r="K9" s="22">
        <f t="shared" si="3"/>
        <v>-464</v>
      </c>
    </row>
    <row r="10" spans="1:11" ht="21" customHeight="1" x14ac:dyDescent="0.25">
      <c r="A10" s="34"/>
      <c r="B10" s="6" t="s">
        <v>1</v>
      </c>
      <c r="C10" s="7">
        <v>313</v>
      </c>
      <c r="D10" s="6" t="s">
        <v>1</v>
      </c>
      <c r="E10" s="7">
        <v>160</v>
      </c>
      <c r="F10" s="6" t="s">
        <v>1</v>
      </c>
      <c r="G10" s="7">
        <v>145</v>
      </c>
      <c r="H10" s="23" t="str">
        <f>IF(I10=0,"Անփոփոխ",IF(I10&gt;0,"Աճել է","Նվազել է"))</f>
        <v>Նվազել է</v>
      </c>
      <c r="I10" s="22">
        <f t="shared" si="2"/>
        <v>-168</v>
      </c>
      <c r="J10" s="23" t="str">
        <f>IF(K10=0,"Անփոփոխ",IF(K10&gt;0,"Աճել է","Նվազել է"))</f>
        <v>Նվազել է</v>
      </c>
      <c r="K10" s="22">
        <f t="shared" si="3"/>
        <v>-15</v>
      </c>
    </row>
    <row r="11" spans="1:11" ht="22.5" customHeight="1" x14ac:dyDescent="0.25">
      <c r="A11" s="34"/>
      <c r="B11" s="6" t="s">
        <v>2</v>
      </c>
      <c r="C11" s="7">
        <v>738</v>
      </c>
      <c r="D11" s="6" t="s">
        <v>2</v>
      </c>
      <c r="E11" s="7">
        <v>1402</v>
      </c>
      <c r="F11" s="6" t="s">
        <v>2</v>
      </c>
      <c r="G11" s="7">
        <v>1054</v>
      </c>
      <c r="H11" s="23" t="str">
        <f t="shared" ref="H11:H14" si="4">IF(I11=0,"Անփոփոխ",IF(I11&gt;0,"Աճել է","Նվազել է"))</f>
        <v>Աճել է</v>
      </c>
      <c r="I11" s="22">
        <f t="shared" si="2"/>
        <v>316</v>
      </c>
      <c r="J11" s="23" t="str">
        <f t="shared" ref="J11:J14" si="5">IF(K11=0,"Անփոփոխ",IF(K11&gt;0,"Աճել է","Նվազել է"))</f>
        <v>Նվազել է</v>
      </c>
      <c r="K11" s="22">
        <f t="shared" si="3"/>
        <v>-348</v>
      </c>
    </row>
    <row r="12" spans="1:11" ht="26.25" customHeight="1" x14ac:dyDescent="0.25">
      <c r="A12" s="34"/>
      <c r="B12" s="6" t="s">
        <v>10</v>
      </c>
      <c r="C12" s="7">
        <v>333</v>
      </c>
      <c r="D12" s="6" t="s">
        <v>10</v>
      </c>
      <c r="E12" s="7">
        <v>306</v>
      </c>
      <c r="F12" s="6" t="s">
        <v>10</v>
      </c>
      <c r="G12" s="7">
        <v>205</v>
      </c>
      <c r="H12" s="23" t="str">
        <f t="shared" si="4"/>
        <v>Նվազել է</v>
      </c>
      <c r="I12" s="22">
        <f t="shared" si="2"/>
        <v>-128</v>
      </c>
      <c r="J12" s="23" t="str">
        <f t="shared" si="5"/>
        <v>Նվազել է</v>
      </c>
      <c r="K12" s="22">
        <f t="shared" si="3"/>
        <v>-101</v>
      </c>
    </row>
    <row r="13" spans="1:11" ht="27" customHeight="1" x14ac:dyDescent="0.25">
      <c r="A13" s="34">
        <v>6</v>
      </c>
      <c r="B13" s="6" t="s">
        <v>6</v>
      </c>
      <c r="C13" s="7">
        <v>483</v>
      </c>
      <c r="D13" s="6" t="s">
        <v>6</v>
      </c>
      <c r="E13" s="7">
        <v>387</v>
      </c>
      <c r="F13" s="6" t="s">
        <v>6</v>
      </c>
      <c r="G13" s="7">
        <v>341</v>
      </c>
      <c r="H13" s="23" t="str">
        <f t="shared" si="4"/>
        <v>Նվազել է</v>
      </c>
      <c r="I13" s="22">
        <f t="shared" si="2"/>
        <v>-142</v>
      </c>
      <c r="J13" s="23" t="str">
        <f t="shared" si="5"/>
        <v>Նվազել է</v>
      </c>
      <c r="K13" s="22">
        <f t="shared" si="3"/>
        <v>-46</v>
      </c>
    </row>
    <row r="14" spans="1:11" ht="24" customHeight="1" x14ac:dyDescent="0.25">
      <c r="A14" s="34">
        <v>7</v>
      </c>
      <c r="B14" s="6" t="s">
        <v>5</v>
      </c>
      <c r="C14" s="7">
        <v>80</v>
      </c>
      <c r="D14" s="6" t="s">
        <v>5</v>
      </c>
      <c r="E14" s="7">
        <v>169</v>
      </c>
      <c r="F14" s="6" t="s">
        <v>5</v>
      </c>
      <c r="G14" s="7">
        <v>159</v>
      </c>
      <c r="H14" s="23" t="str">
        <f t="shared" si="4"/>
        <v>Աճել է</v>
      </c>
      <c r="I14" s="22">
        <f t="shared" si="2"/>
        <v>79</v>
      </c>
      <c r="J14" s="23" t="str">
        <f t="shared" si="5"/>
        <v>Նվազել է</v>
      </c>
      <c r="K14" s="22">
        <f t="shared" si="3"/>
        <v>-10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1" t="s">
        <v>113</v>
      </c>
      <c r="C16" s="71"/>
      <c r="D16" s="71" t="s">
        <v>212</v>
      </c>
      <c r="E16" s="71"/>
      <c r="F16" s="71" t="s">
        <v>213</v>
      </c>
      <c r="G16" s="71"/>
      <c r="H16" s="71" t="s">
        <v>73</v>
      </c>
      <c r="I16" s="74"/>
      <c r="J16" s="71" t="s">
        <v>74</v>
      </c>
      <c r="K16" s="74"/>
    </row>
    <row r="17" spans="1:11" ht="29.25" customHeight="1" x14ac:dyDescent="0.25">
      <c r="A17" s="36">
        <v>1</v>
      </c>
      <c r="B17" s="5" t="s">
        <v>7</v>
      </c>
      <c r="C17" s="15">
        <v>3288</v>
      </c>
      <c r="D17" s="5" t="s">
        <v>7</v>
      </c>
      <c r="E17" s="15">
        <v>3390</v>
      </c>
      <c r="F17" s="5" t="s">
        <v>7</v>
      </c>
      <c r="G17" s="15">
        <v>2241</v>
      </c>
      <c r="H17" s="22" t="str">
        <f t="shared" ref="H17:H19" si="6">IF(I17=0,"Անփոփոխ",IF(I17&gt;0,"Աճել է","Նվազել է"))</f>
        <v>Նվազել է</v>
      </c>
      <c r="I17" s="22">
        <f>G17-C17</f>
        <v>-1047</v>
      </c>
      <c r="J17" s="22" t="str">
        <f t="shared" ref="J17:J19" si="7">IF(K17=0,"Անփոփոխ",IF(K17&gt;0,"Աճել է","Նվազել է"))</f>
        <v>Նվազել է</v>
      </c>
      <c r="K17" s="22">
        <f>G17-E17</f>
        <v>-1149</v>
      </c>
    </row>
    <row r="18" spans="1:11" ht="36.75" customHeight="1" x14ac:dyDescent="0.25">
      <c r="A18" s="37">
        <v>2</v>
      </c>
      <c r="B18" s="6" t="s">
        <v>196</v>
      </c>
      <c r="C18" s="7">
        <v>1176</v>
      </c>
      <c r="D18" s="6" t="s">
        <v>198</v>
      </c>
      <c r="E18" s="7">
        <v>1997</v>
      </c>
      <c r="F18" s="6" t="s">
        <v>200</v>
      </c>
      <c r="G18" s="7">
        <v>1630</v>
      </c>
      <c r="H18" s="23" t="str">
        <f t="shared" si="6"/>
        <v>Աճել է</v>
      </c>
      <c r="I18" s="23">
        <f>G18-C18</f>
        <v>454</v>
      </c>
      <c r="J18" s="23" t="str">
        <f t="shared" si="7"/>
        <v>Նվազել է</v>
      </c>
      <c r="K18" s="23">
        <f>G18-E18</f>
        <v>-367</v>
      </c>
    </row>
    <row r="19" spans="1:11" ht="24" customHeight="1" x14ac:dyDescent="0.25">
      <c r="A19" s="37">
        <v>3</v>
      </c>
      <c r="B19" s="6" t="s">
        <v>9</v>
      </c>
      <c r="C19" s="7">
        <v>2112</v>
      </c>
      <c r="D19" s="6" t="s">
        <v>9</v>
      </c>
      <c r="E19" s="7">
        <v>1393</v>
      </c>
      <c r="F19" s="6" t="s">
        <v>9</v>
      </c>
      <c r="G19" s="7">
        <v>611</v>
      </c>
      <c r="H19" s="23" t="str">
        <f t="shared" si="6"/>
        <v>Նվազել է</v>
      </c>
      <c r="I19" s="23">
        <f>G19-C19</f>
        <v>-1501</v>
      </c>
      <c r="J19" s="23" t="str">
        <f t="shared" si="7"/>
        <v>Նվազել է</v>
      </c>
      <c r="K19" s="23">
        <f>G19-E19</f>
        <v>-782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72" priority="30" operator="containsText" text="Անփոփոխ">
      <formula>NOT(ISERROR(SEARCH("Անփոփոխ",J3)))</formula>
    </cfRule>
    <cfRule type="containsText" dxfId="271" priority="31" operator="containsText" text="Նվազել է">
      <formula>NOT(ISERROR(SEARCH("Նվազել է",J3)))</formula>
    </cfRule>
    <cfRule type="containsText" dxfId="270" priority="33" operator="containsText" text="Աճել է">
      <formula>NOT(ISERROR(SEARCH("Աճել է",J3)))</formula>
    </cfRule>
  </conditionalFormatting>
  <conditionalFormatting sqref="K3:K14">
    <cfRule type="cellIs" dxfId="269" priority="28" operator="equal">
      <formula>0</formula>
    </cfRule>
    <cfRule type="cellIs" dxfId="268" priority="29" operator="lessThan">
      <formula>0</formula>
    </cfRule>
    <cfRule type="cellIs" dxfId="267" priority="32" operator="greaterThan">
      <formula>0</formula>
    </cfRule>
  </conditionalFormatting>
  <conditionalFormatting sqref="H3:H14">
    <cfRule type="containsText" dxfId="266" priority="36" operator="containsText" text="Անփոփոխ">
      <formula>NOT(ISERROR(SEARCH("Անփոփոխ",H3)))</formula>
    </cfRule>
    <cfRule type="containsText" dxfId="265" priority="37" operator="containsText" text="Նվազել է">
      <formula>NOT(ISERROR(SEARCH("Նվազել է",H3)))</formula>
    </cfRule>
    <cfRule type="containsText" dxfId="264" priority="39" operator="containsText" text="Աճել է">
      <formula>NOT(ISERROR(SEARCH("Աճել է",H3)))</formula>
    </cfRule>
  </conditionalFormatting>
  <conditionalFormatting sqref="I3:I14">
    <cfRule type="cellIs" dxfId="263" priority="34" operator="equal">
      <formula>0</formula>
    </cfRule>
    <cfRule type="cellIs" dxfId="262" priority="35" operator="lessThan">
      <formula>0</formula>
    </cfRule>
    <cfRule type="cellIs" dxfId="261" priority="38" operator="greaterThan">
      <formula>0</formula>
    </cfRule>
  </conditionalFormatting>
  <conditionalFormatting sqref="H17:H19">
    <cfRule type="containsText" dxfId="260" priority="24" operator="containsText" text="Անփոփոխ">
      <formula>NOT(ISERROR(SEARCH("Անփոփոխ",H17)))</formula>
    </cfRule>
    <cfRule type="containsText" dxfId="259" priority="25" operator="containsText" text="Նվազել է">
      <formula>NOT(ISERROR(SEARCH("Նվազել է",H17)))</formula>
    </cfRule>
    <cfRule type="containsText" dxfId="258" priority="27" operator="containsText" text="Աճել է">
      <formula>NOT(ISERROR(SEARCH("Աճել է",H17)))</formula>
    </cfRule>
  </conditionalFormatting>
  <conditionalFormatting sqref="J17:J19">
    <cfRule type="containsText" dxfId="257" priority="18" operator="containsText" text="Անփոփոխ">
      <formula>NOT(ISERROR(SEARCH("Անփոփոխ",J17)))</formula>
    </cfRule>
    <cfRule type="containsText" dxfId="256" priority="19" operator="containsText" text="Նվազել է">
      <formula>NOT(ISERROR(SEARCH("Նվազել է",J17)))</formula>
    </cfRule>
    <cfRule type="containsText" dxfId="255" priority="21" operator="containsText" text="Աճել է">
      <formula>NOT(ISERROR(SEARCH("Աճել է",J17)))</formula>
    </cfRule>
  </conditionalFormatting>
  <conditionalFormatting sqref="I17:I19">
    <cfRule type="cellIs" dxfId="254" priority="4" operator="equal">
      <formula>0</formula>
    </cfRule>
    <cfRule type="cellIs" dxfId="253" priority="5" operator="lessThan">
      <formula>0</formula>
    </cfRule>
    <cfRule type="cellIs" dxfId="252" priority="6" operator="greaterThan">
      <formula>0</formula>
    </cfRule>
  </conditionalFormatting>
  <conditionalFormatting sqref="K17:K19">
    <cfRule type="cellIs" dxfId="251" priority="1" operator="equal">
      <formula>0</formula>
    </cfRule>
    <cfRule type="cellIs" dxfId="250" priority="2" operator="lessThan">
      <formula>0</formula>
    </cfRule>
    <cfRule type="cellIs" dxfId="249" priority="3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2023-03-28T11:55:33Z</dcterms:modified>
</cp:coreProperties>
</file>