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645" windowWidth="14805" windowHeight="7470" firstSheet="2" activeTab="2"/>
  </bookViews>
  <sheets>
    <sheet name="Sheet1" sheetId="1" state="hidden" r:id="rId1"/>
    <sheet name="autizm" sheetId="4" state="hidden" r:id="rId2"/>
    <sheet name="Poak-Himnadram" sheetId="18" r:id="rId3"/>
    <sheet name="Հ1 Ձև2 1160-11009" sheetId="19" r:id="rId4"/>
    <sheet name="Sheet2" sheetId="2" state="hidden" r:id="rId5"/>
    <sheet name="Sheet3" sheetId="3" state="hidden" r:id="rId6"/>
  </sheets>
  <externalReferences>
    <externalReference r:id="rId7"/>
    <externalReference r:id="rId8"/>
  </externalReferences>
  <definedNames>
    <definedName name="_Toc501014752" localSheetId="3">'Հ1 Ձև2 1160-11009'!#REF!</definedName>
    <definedName name="_Toc501014753" localSheetId="3">'Հ1 Ձև2 1160-11009'!#REF!</definedName>
    <definedName name="AgencyCode" localSheetId="3">#REF!</definedName>
    <definedName name="AgencyCode">#REF!</definedName>
    <definedName name="AgencyName" localSheetId="3">#REF!</definedName>
    <definedName name="AgencyName">#REF!</definedName>
    <definedName name="bsk" localSheetId="3">#REF!</definedName>
    <definedName name="bsk">#REF!</definedName>
    <definedName name="dramashnor" localSheetId="3">#REF!</definedName>
    <definedName name="dramashnor">#REF!</definedName>
    <definedName name="Functional1" localSheetId="3">#REF!</definedName>
    <definedName name="Functional1">#REF!</definedName>
    <definedName name="n">#REF!</definedName>
    <definedName name="PANature" localSheetId="3">#REF!</definedName>
    <definedName name="PANature">#REF!</definedName>
    <definedName name="par_count">'[1]DOC 3'!$A$14,'[1]DOC 3'!$A$35,'[1]DOC 3'!$A$58,'[1]DOC 3'!$A$79,'[1]DOC 3'!$A$104,'[1]DOC 3'!$A$126,'[1]DOC 3'!$A$195,'[1]DOC 3'!$A$215,'[1]DOC 3'!$A$235,'[1]DOC 3'!$A$255,'[1]DOC 3'!$A$272,'[1]DOC 3'!$A$299,'[1]DOC 3'!$A$315,'[1]DOC 3'!$A$331,'[1]DOC 3'!$A$365</definedName>
    <definedName name="par_qual">'[1]DOC 3'!$A$15,'[1]DOC 3'!$A$127,'[1]DOC 3'!$A$256,'[1]DOC 3'!$A$316,'[1]DOC 3'!$A$333</definedName>
    <definedName name="par_time">'[1]DOC 3'!$A$16,'[1]DOC 3'!$A$128,'[1]DOC 3'!$A$317,'[1]DOC 3'!$A$334</definedName>
    <definedName name="par2.4s">'[1]DOC 3'!$A$20,'[1]DOC 3'!$A$49,'[1]DOC 3'!$A$93,'[1]DOC 3'!$A$132,'[1]DOC 3'!$A$152,'[1]DOC 3'!$A$166,'[1]DOC 3'!$A$185,'[1]DOC 3'!$A$205,'[1]DOC 3'!$A$225,'[1]DOC 3'!$A$245,'[1]DOC 3'!$A$262,'[1]DOC 3'!$A$289,'[1]DOC 3'!$A$305,'[1]DOC 3'!$A$321,'[1]DOC 3'!$A$338,'[1]DOC 3'!$A$355</definedName>
    <definedName name="par2.5s">'[1]DOC 3'!$A$22,'[1]DOC 3'!$A$134</definedName>
    <definedName name="par2.6s">'[1]DOC 3'!$A$40,'[1]DOC 3'!$A$65,'[1]DOC 3'!$A$89,'[1]DOC 3'!$A$111</definedName>
    <definedName name="par2.7s">'[1]DOC 3'!$A$178,'[1]DOC 3'!$A$349</definedName>
    <definedName name="par2.9s">'[1]DOC 3'!$A$18,'[1]DOC 3'!$A$47,'[1]DOC 3'!$A$91,'[1]DOC 3'!$A$130,'[1]DOC 3'!$A$150,'[1]DOC 3'!$A$164,'[1]DOC 3'!$A$183,'[1]DOC 3'!$A$203,'[1]DOC 3'!$A$223,'[1]DOC 3'!$A$243,'[1]DOC 3'!$A$260,'[1]DOC 3'!$A$287,'[1]DOC 3'!$A$303,'[1]DOC 3'!$A$319,'[1]DOC 3'!$A$336,'[1]DOC 3'!$A$353</definedName>
    <definedName name="par4.10s">'[1]DOC 3'!$A$42,'[1]DOC 3'!$A$84</definedName>
    <definedName name="par4.11d">'[1]DOC 3'!$A$44,'[1]DOC 3'!$A$86,'[1]DOC 3'!$A$200,'[1]DOC 3'!$A$220,'[1]DOC 3'!$A$240</definedName>
    <definedName name="par4.14">'[1]DOC 3'!$A$38,'[1]DOC 3'!$A$82,'[1]DOC 3'!$A$198,'[1]DOC 3'!$A$218,'[1]DOC 3'!$A$238,'[1]DOC 3'!$A$258</definedName>
    <definedName name="par4.15">'[1]DOC 3'!$A$60,'[1]DOC 3'!$A$106,'[1]DOC 3'!$A$274</definedName>
    <definedName name="par4.16">'[1]DOC 3'!$A$61,'[1]DOC 3'!$A$107,'[1]DOC 3'!$A$275</definedName>
    <definedName name="par4.17">'[1]DOC 3'!$A$59,'[1]DOC 3'!$A$105,'[1]DOC 3'!$A$273,'[1]DOC 3'!$A$370</definedName>
    <definedName name="par4.18d">'[1]DOC 3'!$A$62,'[1]DOC 3'!$A$108</definedName>
    <definedName name="par4.8">'[1]DOC 3'!$A$37,'[1]DOC 3'!$A$81,'[1]DOC 3'!$A$197,'[1]DOC 3'!$A$217,'[1]DOC 3'!$A$237</definedName>
    <definedName name="par4.9">'[1]DOC 3'!$A$39,'[1]DOC 3'!$A$83,'[1]DOC 3'!$A$199,'[1]DOC 3'!$A$219,'[1]DOC 3'!$A$239,'[1]DOC 3'!$A$259</definedName>
    <definedName name="par5.1">'[1]DOC 3'!$A$17,'[1]DOC 3'!$A$129</definedName>
    <definedName name="par5.3">'[1]DOC 3'!$A$36,'[1]DOC 3'!$A$80,'[1]DOC 3'!$A$196,'[1]DOC 3'!$A$216,'[1]DOC 3'!$A$236,'[1]DOC 3'!$A$257</definedName>
    <definedName name="par5.4">'[1]DOC 3'!$A$146,'[1]DOC 3'!$A$163,'[1]DOC 3'!$A$284,'[1]DOC 3'!$A$300,'[1]DOC 3'!$A$348</definedName>
    <definedName name="par5.6">'[1]DOC 3'!$A$318,'[1]DOC 3'!$A$335</definedName>
    <definedName name="PAType" localSheetId="3">#REF!</definedName>
    <definedName name="PAType">#REF!</definedName>
    <definedName name="Performance2" localSheetId="3">#REF!</definedName>
    <definedName name="Performance2">#REF!</definedName>
    <definedName name="PerformanceType" localSheetId="3">#REF!</definedName>
    <definedName name="PerformanceType">#REF!</definedName>
    <definedName name="_xlnm.Print_Titles" localSheetId="1">autizm!$5:$6</definedName>
    <definedName name="program">'[1]DOC 3'!$A$9,'[1]DOC 3'!$A$30,'[1]DOC 3'!$A$53,'[1]DOC 3'!$A$74,'[1]DOC 3'!$A$99,'[1]DOC 3'!$A$121,'[1]DOC 3'!$A$140,'[1]DOC 3'!$A$158,'[1]DOC 3'!$A$172,'[1]DOC 3'!$A$190,'[1]DOC 3'!$A$210,'[1]DOC 3'!$A$230,'[1]DOC 3'!$A$250,'[1]DOC 3'!$A$267,'[1]DOC 3'!$A$279,'[1]DOC 3'!$A$294,'[1]DOC 3'!$A$310,'[1]DOC 3'!$A$326,'[1]DOC 3'!$A$343,'[1]DOC 3'!$A$360</definedName>
  </definedNames>
  <calcPr calcId="162913"/>
</workbook>
</file>

<file path=xl/calcChain.xml><?xml version="1.0" encoding="utf-8"?>
<calcChain xmlns="http://schemas.openxmlformats.org/spreadsheetml/2006/main">
  <c r="G13" i="18" l="1"/>
  <c r="G14" i="18"/>
  <c r="F14" i="18" l="1"/>
  <c r="F13" i="18"/>
  <c r="R35" i="19" l="1"/>
  <c r="G35" i="19"/>
  <c r="E35" i="19"/>
  <c r="D40" i="19"/>
  <c r="AF9" i="18"/>
  <c r="AF10" i="18"/>
  <c r="AF11" i="18"/>
  <c r="AF12" i="18"/>
  <c r="AF13" i="18"/>
  <c r="AF14" i="18"/>
  <c r="AF15" i="18"/>
  <c r="AF16" i="18"/>
  <c r="AF17" i="18"/>
  <c r="AF18" i="18"/>
  <c r="AF8" i="18"/>
  <c r="X18" i="18"/>
  <c r="X16" i="18" s="1"/>
  <c r="X15" i="18" s="1"/>
  <c r="X14" i="18" s="1"/>
  <c r="X13" i="18" s="1"/>
  <c r="V18" i="18"/>
  <c r="T18" i="18" s="1"/>
  <c r="U18" i="18"/>
  <c r="R18" i="18"/>
  <c r="Q18" i="18" s="1"/>
  <c r="H18" i="18"/>
  <c r="P41" i="19"/>
  <c r="O41" i="19"/>
  <c r="N41" i="19"/>
  <c r="D41" i="19"/>
  <c r="C41" i="19"/>
  <c r="C40" i="19"/>
  <c r="M40" i="19" s="1"/>
  <c r="J39" i="19"/>
  <c r="J41" i="19" s="1"/>
  <c r="I39" i="19"/>
  <c r="I41" i="19" s="1"/>
  <c r="H39" i="19"/>
  <c r="H41" i="19" s="1"/>
  <c r="F39" i="19"/>
  <c r="L39" i="19" s="1"/>
  <c r="E39" i="19"/>
  <c r="K39" i="19" s="1"/>
  <c r="R38" i="19"/>
  <c r="Q38" i="19"/>
  <c r="M38" i="19"/>
  <c r="S38" i="19" s="1"/>
  <c r="L38" i="19"/>
  <c r="K38" i="19"/>
  <c r="S37" i="19"/>
  <c r="R37" i="19"/>
  <c r="M37" i="19"/>
  <c r="L37" i="19"/>
  <c r="K37" i="19"/>
  <c r="Q37" i="19" s="1"/>
  <c r="R36" i="19"/>
  <c r="Q36" i="19"/>
  <c r="M36" i="19"/>
  <c r="S36" i="19" s="1"/>
  <c r="L36" i="19"/>
  <c r="K36" i="19"/>
  <c r="K35" i="19"/>
  <c r="Q35" i="19" s="1"/>
  <c r="C8" i="19"/>
  <c r="C7" i="19"/>
  <c r="C6" i="19"/>
  <c r="C5" i="19"/>
  <c r="G39" i="19" l="1"/>
  <c r="M35" i="19"/>
  <c r="S35" i="19" s="1"/>
  <c r="V16" i="18"/>
  <c r="R16" i="18"/>
  <c r="P18" i="18"/>
  <c r="E41" i="19"/>
  <c r="F41" i="19"/>
  <c r="K40" i="19"/>
  <c r="K41" i="19" l="1"/>
  <c r="Q41" i="19" s="1"/>
  <c r="L40" i="19"/>
  <c r="L41" i="19" s="1"/>
  <c r="R41" i="19" s="1"/>
  <c r="G41" i="19"/>
  <c r="M39" i="19"/>
  <c r="M41" i="19" s="1"/>
  <c r="S41" i="19" s="1"/>
  <c r="V15" i="18"/>
  <c r="U16" i="18"/>
  <c r="T16" i="18"/>
  <c r="P16" i="18"/>
  <c r="R15" i="18"/>
  <c r="Q16" i="18"/>
  <c r="U15" i="18" l="1"/>
  <c r="T15" i="18"/>
  <c r="V14" i="18"/>
  <c r="R14" i="18"/>
  <c r="Q15" i="18"/>
  <c r="P15" i="18"/>
  <c r="U14" i="18" l="1"/>
  <c r="T14" i="18"/>
  <c r="V13" i="18"/>
  <c r="Q14" i="18"/>
  <c r="P14" i="18"/>
  <c r="R13" i="18"/>
  <c r="T13" i="18" l="1"/>
  <c r="U13" i="18"/>
  <c r="Q13" i="18"/>
  <c r="P13" i="18"/>
  <c r="N18" i="18" l="1"/>
  <c r="N16" i="18" l="1"/>
  <c r="J16" i="18"/>
  <c r="J15" i="18"/>
  <c r="N15" i="18" l="1"/>
  <c r="AB18" i="18"/>
  <c r="AB14" i="18" s="1"/>
  <c r="Z18" i="18"/>
  <c r="Y18" i="18"/>
  <c r="E14" i="18"/>
  <c r="E20" i="18"/>
  <c r="AA18" i="18" l="1"/>
  <c r="AC18" i="18" s="1"/>
  <c r="H16" i="18"/>
  <c r="H15" i="18" s="1"/>
  <c r="D14" i="18"/>
  <c r="D13" i="18" s="1"/>
  <c r="D16" i="18"/>
  <c r="D15" i="18" s="1"/>
  <c r="L35" i="18"/>
  <c r="M35" i="18"/>
  <c r="P35" i="18"/>
  <c r="Q35" i="18"/>
  <c r="T35" i="18"/>
  <c r="U35" i="18"/>
  <c r="Y35" i="18"/>
  <c r="Z35" i="18" l="1"/>
  <c r="AA35" i="18" s="1"/>
  <c r="AB35" i="18"/>
  <c r="AA187" i="18"/>
  <c r="AC187" i="18" s="1"/>
  <c r="AD187" i="18" s="1"/>
  <c r="AF186" i="18"/>
  <c r="AE186" i="18"/>
  <c r="AB186" i="18"/>
  <c r="Z186" i="18"/>
  <c r="Y186" i="18"/>
  <c r="X186" i="18"/>
  <c r="W186" i="18"/>
  <c r="V186" i="18"/>
  <c r="S186" i="18"/>
  <c r="R186" i="18"/>
  <c r="O186" i="18"/>
  <c r="N186" i="18"/>
  <c r="K186" i="18"/>
  <c r="J186" i="18"/>
  <c r="I186" i="18"/>
  <c r="H186" i="18"/>
  <c r="E186" i="18"/>
  <c r="D186" i="18"/>
  <c r="AA184" i="18"/>
  <c r="AC184" i="18" s="1"/>
  <c r="AD184" i="18" s="1"/>
  <c r="AF183" i="18"/>
  <c r="AF182" i="18" s="1"/>
  <c r="AE183" i="18"/>
  <c r="AE182" i="18" s="1"/>
  <c r="AB183" i="18"/>
  <c r="Z183" i="18"/>
  <c r="Z182" i="18" s="1"/>
  <c r="Y183" i="18"/>
  <c r="Y182" i="18" s="1"/>
  <c r="X183" i="18"/>
  <c r="X182" i="18" s="1"/>
  <c r="W183" i="18"/>
  <c r="W182" i="18" s="1"/>
  <c r="V183" i="18"/>
  <c r="V182" i="18" s="1"/>
  <c r="S183" i="18"/>
  <c r="S182" i="18" s="1"/>
  <c r="R183" i="18"/>
  <c r="R182" i="18" s="1"/>
  <c r="O183" i="18"/>
  <c r="O182" i="18" s="1"/>
  <c r="N183" i="18"/>
  <c r="N182" i="18" s="1"/>
  <c r="K183" i="18"/>
  <c r="K182" i="18" s="1"/>
  <c r="J183" i="18"/>
  <c r="J182" i="18" s="1"/>
  <c r="I183" i="18"/>
  <c r="I182" i="18" s="1"/>
  <c r="H183" i="18"/>
  <c r="H182" i="18" s="1"/>
  <c r="E183" i="18"/>
  <c r="E182" i="18" s="1"/>
  <c r="D183" i="18"/>
  <c r="D182" i="18" s="1"/>
  <c r="AB182" i="18"/>
  <c r="AA181" i="18"/>
  <c r="AC181" i="18" s="1"/>
  <c r="AD181" i="18" s="1"/>
  <c r="AF180" i="18"/>
  <c r="AE180" i="18"/>
  <c r="AB180" i="18"/>
  <c r="Z180" i="18"/>
  <c r="Y180" i="18"/>
  <c r="X180" i="18"/>
  <c r="W180" i="18"/>
  <c r="V180" i="18"/>
  <c r="S180" i="18"/>
  <c r="R180" i="18"/>
  <c r="O180" i="18"/>
  <c r="N180" i="18"/>
  <c r="K180" i="18"/>
  <c r="J180" i="18"/>
  <c r="I180" i="18"/>
  <c r="H180" i="18"/>
  <c r="E180" i="18"/>
  <c r="D180" i="18"/>
  <c r="AA179" i="18"/>
  <c r="AC179" i="18" s="1"/>
  <c r="AD179" i="18" s="1"/>
  <c r="AF178" i="18"/>
  <c r="AE178" i="18"/>
  <c r="AB178" i="18"/>
  <c r="Z178" i="18"/>
  <c r="Y178" i="18"/>
  <c r="X178" i="18"/>
  <c r="W178" i="18"/>
  <c r="V178" i="18"/>
  <c r="S178" i="18"/>
  <c r="R178" i="18"/>
  <c r="O178" i="18"/>
  <c r="N178" i="18"/>
  <c r="K178" i="18"/>
  <c r="J178" i="18"/>
  <c r="I178" i="18"/>
  <c r="H178" i="18"/>
  <c r="E178" i="18"/>
  <c r="D178" i="18"/>
  <c r="AA177" i="18"/>
  <c r="AC177" i="18" s="1"/>
  <c r="AD177" i="18" s="1"/>
  <c r="AF176" i="18"/>
  <c r="AE176" i="18"/>
  <c r="AB176" i="18"/>
  <c r="Z176" i="18"/>
  <c r="Y176" i="18"/>
  <c r="X176" i="18"/>
  <c r="W176" i="18"/>
  <c r="V176" i="18"/>
  <c r="S176" i="18"/>
  <c r="R176" i="18"/>
  <c r="O176" i="18"/>
  <c r="N176" i="18"/>
  <c r="K176" i="18"/>
  <c r="J176" i="18"/>
  <c r="I176" i="18"/>
  <c r="H176" i="18"/>
  <c r="E176" i="18"/>
  <c r="D176" i="18"/>
  <c r="AA175" i="18"/>
  <c r="AC175" i="18" s="1"/>
  <c r="AD175" i="18" s="1"/>
  <c r="AF174" i="18"/>
  <c r="AE174" i="18"/>
  <c r="AB174" i="18"/>
  <c r="Z174" i="18"/>
  <c r="Y174" i="18"/>
  <c r="X174" i="18"/>
  <c r="W174" i="18"/>
  <c r="V174" i="18"/>
  <c r="S174" i="18"/>
  <c r="R174" i="18"/>
  <c r="O174" i="18"/>
  <c r="N174" i="18"/>
  <c r="K174" i="18"/>
  <c r="J174" i="18"/>
  <c r="I174" i="18"/>
  <c r="H174" i="18"/>
  <c r="E174" i="18"/>
  <c r="D174" i="18"/>
  <c r="AA172" i="18"/>
  <c r="AC172" i="18" s="1"/>
  <c r="AD172" i="18" s="1"/>
  <c r="AA171" i="18"/>
  <c r="AC171" i="18" s="1"/>
  <c r="AD171" i="18" s="1"/>
  <c r="AA170" i="18"/>
  <c r="AC170" i="18" s="1"/>
  <c r="AD170" i="18" s="1"/>
  <c r="AA169" i="18"/>
  <c r="AC169" i="18" s="1"/>
  <c r="AD169" i="18" s="1"/>
  <c r="AA168" i="18"/>
  <c r="AC168" i="18" s="1"/>
  <c r="AD168" i="18" s="1"/>
  <c r="AF167" i="18"/>
  <c r="AE167" i="18"/>
  <c r="AB167" i="18"/>
  <c r="Z167" i="18"/>
  <c r="Y167" i="18"/>
  <c r="X167" i="18"/>
  <c r="W167" i="18"/>
  <c r="V167" i="18"/>
  <c r="S167" i="18"/>
  <c r="R167" i="18"/>
  <c r="O167" i="18"/>
  <c r="N167" i="18"/>
  <c r="K167" i="18"/>
  <c r="J167" i="18"/>
  <c r="I167" i="18"/>
  <c r="H167" i="18"/>
  <c r="E167" i="18"/>
  <c r="D167" i="18"/>
  <c r="AA166" i="18"/>
  <c r="AC166" i="18" s="1"/>
  <c r="AD166" i="18" s="1"/>
  <c r="AA165" i="18"/>
  <c r="AC165" i="18" s="1"/>
  <c r="AD165" i="18" s="1"/>
  <c r="AA164" i="18"/>
  <c r="AC164" i="18" s="1"/>
  <c r="AD164" i="18" s="1"/>
  <c r="AF163" i="18"/>
  <c r="AE163" i="18"/>
  <c r="AB163" i="18"/>
  <c r="Z163" i="18"/>
  <c r="Y163" i="18"/>
  <c r="X163" i="18"/>
  <c r="W163" i="18"/>
  <c r="V163" i="18"/>
  <c r="S163" i="18"/>
  <c r="R163" i="18"/>
  <c r="O163" i="18"/>
  <c r="N163" i="18"/>
  <c r="K163" i="18"/>
  <c r="J163" i="18"/>
  <c r="I163" i="18"/>
  <c r="H163" i="18"/>
  <c r="E163" i="18"/>
  <c r="D163" i="18"/>
  <c r="AA162" i="18"/>
  <c r="AC162" i="18" s="1"/>
  <c r="AD162" i="18" s="1"/>
  <c r="AA161" i="18"/>
  <c r="AC161" i="18" s="1"/>
  <c r="AD161" i="18" s="1"/>
  <c r="AA160" i="18"/>
  <c r="AC160" i="18" s="1"/>
  <c r="AD160" i="18" s="1"/>
  <c r="AF159" i="18"/>
  <c r="AE159" i="18"/>
  <c r="AB159" i="18"/>
  <c r="Z159" i="18"/>
  <c r="Y159" i="18"/>
  <c r="X159" i="18"/>
  <c r="W159" i="18"/>
  <c r="V159" i="18"/>
  <c r="S159" i="18"/>
  <c r="R159" i="18"/>
  <c r="O159" i="18"/>
  <c r="N159" i="18"/>
  <c r="K159" i="18"/>
  <c r="J159" i="18"/>
  <c r="I159" i="18"/>
  <c r="H159" i="18"/>
  <c r="E159" i="18"/>
  <c r="D159" i="18"/>
  <c r="AA156" i="18"/>
  <c r="AC156" i="18" s="1"/>
  <c r="AD156" i="18" s="1"/>
  <c r="AF155" i="18"/>
  <c r="AE155" i="18"/>
  <c r="AB155" i="18"/>
  <c r="Z155" i="18"/>
  <c r="Y155" i="18"/>
  <c r="X155" i="18"/>
  <c r="W155" i="18"/>
  <c r="V155" i="18"/>
  <c r="S155" i="18"/>
  <c r="R155" i="18"/>
  <c r="O155" i="18"/>
  <c r="N155" i="18"/>
  <c r="K155" i="18"/>
  <c r="J155" i="18"/>
  <c r="I155" i="18"/>
  <c r="H155" i="18"/>
  <c r="E155" i="18"/>
  <c r="D155" i="18"/>
  <c r="AA154" i="18"/>
  <c r="AC154" i="18" s="1"/>
  <c r="AD154" i="18" s="1"/>
  <c r="AF153" i="18"/>
  <c r="AE153" i="18"/>
  <c r="AB153" i="18"/>
  <c r="Z153" i="18"/>
  <c r="Y153" i="18"/>
  <c r="X153" i="18"/>
  <c r="W153" i="18"/>
  <c r="V153" i="18"/>
  <c r="S153" i="18"/>
  <c r="R153" i="18"/>
  <c r="O153" i="18"/>
  <c r="N153" i="18"/>
  <c r="K153" i="18"/>
  <c r="J153" i="18"/>
  <c r="I153" i="18"/>
  <c r="H153" i="18"/>
  <c r="E153" i="18"/>
  <c r="D153" i="18"/>
  <c r="AA152" i="18"/>
  <c r="AC152" i="18" s="1"/>
  <c r="AD152" i="18" s="1"/>
  <c r="AF151" i="18"/>
  <c r="AE151" i="18"/>
  <c r="AB151" i="18"/>
  <c r="Z151" i="18"/>
  <c r="Y151" i="18"/>
  <c r="X151" i="18"/>
  <c r="W151" i="18"/>
  <c r="V151" i="18"/>
  <c r="S151" i="18"/>
  <c r="R151" i="18"/>
  <c r="O151" i="18"/>
  <c r="N151" i="18"/>
  <c r="K151" i="18"/>
  <c r="J151" i="18"/>
  <c r="I151" i="18"/>
  <c r="H151" i="18"/>
  <c r="E151" i="18"/>
  <c r="D151" i="18"/>
  <c r="AA150" i="18"/>
  <c r="AC150" i="18" s="1"/>
  <c r="AD150" i="18" s="1"/>
  <c r="AA149" i="18"/>
  <c r="AC149" i="18" s="1"/>
  <c r="AD149" i="18" s="1"/>
  <c r="AF148" i="18"/>
  <c r="AE148" i="18"/>
  <c r="AB148" i="18"/>
  <c r="Z148" i="18"/>
  <c r="Y148" i="18"/>
  <c r="X148" i="18"/>
  <c r="W148" i="18"/>
  <c r="V148" i="18"/>
  <c r="S148" i="18"/>
  <c r="R148" i="18"/>
  <c r="O148" i="18"/>
  <c r="N148" i="18"/>
  <c r="K148" i="18"/>
  <c r="J148" i="18"/>
  <c r="I148" i="18"/>
  <c r="H148" i="18"/>
  <c r="E148" i="18"/>
  <c r="D148" i="18"/>
  <c r="AA147" i="18"/>
  <c r="AC147" i="18" s="1"/>
  <c r="AD147" i="18" s="1"/>
  <c r="AF146" i="18"/>
  <c r="AE146" i="18"/>
  <c r="AB146" i="18"/>
  <c r="Z146" i="18"/>
  <c r="Y146" i="18"/>
  <c r="X146" i="18"/>
  <c r="W146" i="18"/>
  <c r="V146" i="18"/>
  <c r="S146" i="18"/>
  <c r="R146" i="18"/>
  <c r="O146" i="18"/>
  <c r="N146" i="18"/>
  <c r="K146" i="18"/>
  <c r="J146" i="18"/>
  <c r="I146" i="18"/>
  <c r="H146" i="18"/>
  <c r="E146" i="18"/>
  <c r="D146" i="18"/>
  <c r="AA145" i="18"/>
  <c r="AC145" i="18" s="1"/>
  <c r="AD145" i="18" s="1"/>
  <c r="AA144" i="18"/>
  <c r="AC144" i="18" s="1"/>
  <c r="AD144" i="18" s="1"/>
  <c r="AA143" i="18"/>
  <c r="AC143" i="18" s="1"/>
  <c r="AD143" i="18" s="1"/>
  <c r="AA142" i="18"/>
  <c r="AC142" i="18" s="1"/>
  <c r="AD142" i="18" s="1"/>
  <c r="AF141" i="18"/>
  <c r="AE141" i="18"/>
  <c r="AB141" i="18"/>
  <c r="Z141" i="18"/>
  <c r="Y141" i="18"/>
  <c r="X141" i="18"/>
  <c r="W141" i="18"/>
  <c r="V141" i="18"/>
  <c r="S141" i="18"/>
  <c r="R141" i="18"/>
  <c r="O141" i="18"/>
  <c r="N141" i="18"/>
  <c r="K141" i="18"/>
  <c r="J141" i="18"/>
  <c r="I141" i="18"/>
  <c r="H141" i="18"/>
  <c r="E141" i="18"/>
  <c r="D141" i="18"/>
  <c r="AA140" i="18"/>
  <c r="AC140" i="18" s="1"/>
  <c r="AD140" i="18" s="1"/>
  <c r="AA139" i="18"/>
  <c r="AC139" i="18" s="1"/>
  <c r="AD139" i="18" s="1"/>
  <c r="AF138" i="18"/>
  <c r="AE138" i="18"/>
  <c r="AB138" i="18"/>
  <c r="Z138" i="18"/>
  <c r="Y138" i="18"/>
  <c r="X138" i="18"/>
  <c r="W138" i="18"/>
  <c r="V138" i="18"/>
  <c r="S138" i="18"/>
  <c r="R138" i="18"/>
  <c r="O138" i="18"/>
  <c r="N138" i="18"/>
  <c r="K138" i="18"/>
  <c r="J138" i="18"/>
  <c r="I138" i="18"/>
  <c r="H138" i="18"/>
  <c r="E138" i="18"/>
  <c r="D138" i="18"/>
  <c r="AA136" i="18"/>
  <c r="AC136" i="18" s="1"/>
  <c r="AD136" i="18" s="1"/>
  <c r="AA135" i="18"/>
  <c r="AC135" i="18" s="1"/>
  <c r="AD135" i="18" s="1"/>
  <c r="AA134" i="18"/>
  <c r="AC134" i="18" s="1"/>
  <c r="AD134" i="18" s="1"/>
  <c r="AA133" i="18"/>
  <c r="AC133" i="18" s="1"/>
  <c r="AD133" i="18" s="1"/>
  <c r="AF132" i="18"/>
  <c r="AE132" i="18"/>
  <c r="AB132" i="18"/>
  <c r="Z132" i="18"/>
  <c r="Y132" i="18"/>
  <c r="X132" i="18"/>
  <c r="W132" i="18"/>
  <c r="V132" i="18"/>
  <c r="S132" i="18"/>
  <c r="R132" i="18"/>
  <c r="O132" i="18"/>
  <c r="N132" i="18"/>
  <c r="K132" i="18"/>
  <c r="J132" i="18"/>
  <c r="I132" i="18"/>
  <c r="H132" i="18"/>
  <c r="E132" i="18"/>
  <c r="D132" i="18"/>
  <c r="AA131" i="18"/>
  <c r="AC131" i="18" s="1"/>
  <c r="AD131" i="18" s="1"/>
  <c r="AF130" i="18"/>
  <c r="AE130" i="18"/>
  <c r="AB130" i="18"/>
  <c r="Z130" i="18"/>
  <c r="Y130" i="18"/>
  <c r="X130" i="18"/>
  <c r="W130" i="18"/>
  <c r="V130" i="18"/>
  <c r="S130" i="18"/>
  <c r="R130" i="18"/>
  <c r="O130" i="18"/>
  <c r="N130" i="18"/>
  <c r="K130" i="18"/>
  <c r="J130" i="18"/>
  <c r="I130" i="18"/>
  <c r="H130" i="18"/>
  <c r="E130" i="18"/>
  <c r="D130" i="18"/>
  <c r="AA129" i="18"/>
  <c r="AC129" i="18" s="1"/>
  <c r="AD129" i="18" s="1"/>
  <c r="AA128" i="18"/>
  <c r="AC128" i="18" s="1"/>
  <c r="AD128" i="18" s="1"/>
  <c r="AA127" i="18"/>
  <c r="AC127" i="18" s="1"/>
  <c r="AD127" i="18" s="1"/>
  <c r="AA126" i="18"/>
  <c r="AC126" i="18" s="1"/>
  <c r="AD126" i="18" s="1"/>
  <c r="AA125" i="18"/>
  <c r="AC125" i="18" s="1"/>
  <c r="AD125" i="18" s="1"/>
  <c r="AA124" i="18"/>
  <c r="AC124" i="18" s="1"/>
  <c r="AD124" i="18" s="1"/>
  <c r="AA123" i="18"/>
  <c r="AC123" i="18" s="1"/>
  <c r="AD123" i="18" s="1"/>
  <c r="AF122" i="18"/>
  <c r="AF119" i="18" s="1"/>
  <c r="AE122" i="18"/>
  <c r="AE119" i="18" s="1"/>
  <c r="AB122" i="18"/>
  <c r="AB119" i="18" s="1"/>
  <c r="Z122" i="18"/>
  <c r="Z119" i="18" s="1"/>
  <c r="Y122" i="18"/>
  <c r="X122" i="18"/>
  <c r="X119" i="18" s="1"/>
  <c r="W122" i="18"/>
  <c r="W119" i="18" s="1"/>
  <c r="V122" i="18"/>
  <c r="V119" i="18" s="1"/>
  <c r="S122" i="18"/>
  <c r="S119" i="18" s="1"/>
  <c r="R122" i="18"/>
  <c r="R119" i="18" s="1"/>
  <c r="O122" i="18"/>
  <c r="O119" i="18" s="1"/>
  <c r="N122" i="18"/>
  <c r="N119" i="18" s="1"/>
  <c r="K122" i="18"/>
  <c r="K119" i="18" s="1"/>
  <c r="J122" i="18"/>
  <c r="J119" i="18" s="1"/>
  <c r="I122" i="18"/>
  <c r="I119" i="18" s="1"/>
  <c r="H122" i="18"/>
  <c r="E122" i="18"/>
  <c r="E119" i="18" s="1"/>
  <c r="D122" i="18"/>
  <c r="D119" i="18" s="1"/>
  <c r="AA121" i="18"/>
  <c r="AC121" i="18" s="1"/>
  <c r="AD121" i="18" s="1"/>
  <c r="AA120" i="18"/>
  <c r="AC120" i="18" s="1"/>
  <c r="AD120" i="18" s="1"/>
  <c r="H119" i="18"/>
  <c r="AA118" i="18"/>
  <c r="AC118" i="18" s="1"/>
  <c r="AD118" i="18" s="1"/>
  <c r="AA117" i="18"/>
  <c r="AC117" i="18" s="1"/>
  <c r="AD117" i="18" s="1"/>
  <c r="AF116" i="18"/>
  <c r="AE116" i="18"/>
  <c r="AB116" i="18"/>
  <c r="Z116" i="18"/>
  <c r="Y116" i="18"/>
  <c r="X116" i="18"/>
  <c r="W116" i="18"/>
  <c r="V116" i="18"/>
  <c r="S116" i="18"/>
  <c r="R116" i="18"/>
  <c r="O116" i="18"/>
  <c r="N116" i="18"/>
  <c r="K116" i="18"/>
  <c r="J116" i="18"/>
  <c r="I116" i="18"/>
  <c r="H116" i="18"/>
  <c r="E116" i="18"/>
  <c r="D116" i="18"/>
  <c r="AA114" i="18"/>
  <c r="AC114" i="18" s="1"/>
  <c r="AD114" i="18" s="1"/>
  <c r="AA113" i="18"/>
  <c r="AC113" i="18" s="1"/>
  <c r="AD113" i="18" s="1"/>
  <c r="AA112" i="18"/>
  <c r="AC112" i="18" s="1"/>
  <c r="AD112" i="18" s="1"/>
  <c r="AA111" i="18"/>
  <c r="AC111" i="18" s="1"/>
  <c r="AD111" i="18" s="1"/>
  <c r="AA110" i="18"/>
  <c r="AC110" i="18" s="1"/>
  <c r="AD110" i="18" s="1"/>
  <c r="AA109" i="18"/>
  <c r="AC109" i="18" s="1"/>
  <c r="AD109" i="18" s="1"/>
  <c r="AF108" i="18"/>
  <c r="AE108" i="18"/>
  <c r="AB108" i="18"/>
  <c r="Z108" i="18"/>
  <c r="Y108" i="18"/>
  <c r="X108" i="18"/>
  <c r="W108" i="18"/>
  <c r="V108" i="18"/>
  <c r="S108" i="18"/>
  <c r="R108" i="18"/>
  <c r="O108" i="18"/>
  <c r="N108" i="18"/>
  <c r="K108" i="18"/>
  <c r="J108" i="18"/>
  <c r="I108" i="18"/>
  <c r="H108" i="18"/>
  <c r="E108" i="18"/>
  <c r="D108" i="18"/>
  <c r="AA107" i="18"/>
  <c r="AC107" i="18" s="1"/>
  <c r="AD107" i="18" s="1"/>
  <c r="AA106" i="18"/>
  <c r="AC106" i="18" s="1"/>
  <c r="AD106" i="18" s="1"/>
  <c r="AA105" i="18"/>
  <c r="AC105" i="18" s="1"/>
  <c r="AD105" i="18" s="1"/>
  <c r="AA104" i="18"/>
  <c r="AC104" i="18" s="1"/>
  <c r="AD104" i="18" s="1"/>
  <c r="AA103" i="18"/>
  <c r="AC103" i="18" s="1"/>
  <c r="AD103" i="18" s="1"/>
  <c r="AA102" i="18"/>
  <c r="AC102" i="18" s="1"/>
  <c r="AD102" i="18" s="1"/>
  <c r="AA101" i="18"/>
  <c r="AC101" i="18" s="1"/>
  <c r="AD101" i="18" s="1"/>
  <c r="AA100" i="18"/>
  <c r="AC100" i="18" s="1"/>
  <c r="AD100" i="18" s="1"/>
  <c r="AF99" i="18"/>
  <c r="AE99" i="18"/>
  <c r="AB99" i="18"/>
  <c r="Z99" i="18"/>
  <c r="Y99" i="18"/>
  <c r="X99" i="18"/>
  <c r="W99" i="18"/>
  <c r="V99" i="18"/>
  <c r="S99" i="18"/>
  <c r="R99" i="18"/>
  <c r="O99" i="18"/>
  <c r="N99" i="18"/>
  <c r="K99" i="18"/>
  <c r="J99" i="18"/>
  <c r="I99" i="18"/>
  <c r="H99" i="18"/>
  <c r="E99" i="18"/>
  <c r="D99" i="18"/>
  <c r="AA98" i="18"/>
  <c r="AC98" i="18" s="1"/>
  <c r="AD98" i="18" s="1"/>
  <c r="AA97" i="18"/>
  <c r="AC97" i="18" s="1"/>
  <c r="AD97" i="18" s="1"/>
  <c r="AF96" i="18"/>
  <c r="AE96" i="18"/>
  <c r="AB96" i="18"/>
  <c r="Z96" i="18"/>
  <c r="Y96" i="18"/>
  <c r="X96" i="18"/>
  <c r="W96" i="18"/>
  <c r="V96" i="18"/>
  <c r="S96" i="18"/>
  <c r="R96" i="18"/>
  <c r="O96" i="18"/>
  <c r="N96" i="18"/>
  <c r="K96" i="18"/>
  <c r="J96" i="18"/>
  <c r="I96" i="18"/>
  <c r="H96" i="18"/>
  <c r="E96" i="18"/>
  <c r="D96" i="18"/>
  <c r="AA95" i="18"/>
  <c r="AC95" i="18" s="1"/>
  <c r="AD95" i="18" s="1"/>
  <c r="AA94" i="18"/>
  <c r="AC94" i="18" s="1"/>
  <c r="AD94" i="18" s="1"/>
  <c r="AF93" i="18"/>
  <c r="AE93" i="18"/>
  <c r="AB93" i="18"/>
  <c r="Z93" i="18"/>
  <c r="Y93" i="18"/>
  <c r="X93" i="18"/>
  <c r="W93" i="18"/>
  <c r="V93" i="18"/>
  <c r="S93" i="18"/>
  <c r="R93" i="18"/>
  <c r="O93" i="18"/>
  <c r="N93" i="18"/>
  <c r="K93" i="18"/>
  <c r="J93" i="18"/>
  <c r="I93" i="18"/>
  <c r="H93" i="18"/>
  <c r="E93" i="18"/>
  <c r="D93" i="18"/>
  <c r="AA91" i="18"/>
  <c r="AC91" i="18" s="1"/>
  <c r="AD91" i="18" s="1"/>
  <c r="AA90" i="18"/>
  <c r="AC90" i="18" s="1"/>
  <c r="AD90" i="18" s="1"/>
  <c r="AF89" i="18"/>
  <c r="AE89" i="18"/>
  <c r="AB89" i="18"/>
  <c r="Z89" i="18"/>
  <c r="Y89" i="18"/>
  <c r="X89" i="18"/>
  <c r="W89" i="18"/>
  <c r="V89" i="18"/>
  <c r="S89" i="18"/>
  <c r="R89" i="18"/>
  <c r="O89" i="18"/>
  <c r="N89" i="18"/>
  <c r="K89" i="18"/>
  <c r="J89" i="18"/>
  <c r="I89" i="18"/>
  <c r="H89" i="18"/>
  <c r="E89" i="18"/>
  <c r="D89" i="18"/>
  <c r="AA88" i="18"/>
  <c r="AC88" i="18" s="1"/>
  <c r="AD88" i="18" s="1"/>
  <c r="AA87" i="18"/>
  <c r="AC87" i="18" s="1"/>
  <c r="AD87" i="18" s="1"/>
  <c r="AF86" i="18"/>
  <c r="AE86" i="18"/>
  <c r="AB86" i="18"/>
  <c r="Z86" i="18"/>
  <c r="Y86" i="18"/>
  <c r="X86" i="18"/>
  <c r="W86" i="18"/>
  <c r="V86" i="18"/>
  <c r="V85" i="18" s="1"/>
  <c r="S86" i="18"/>
  <c r="R86" i="18"/>
  <c r="O86" i="18"/>
  <c r="N86" i="18"/>
  <c r="K86" i="18"/>
  <c r="J86" i="18"/>
  <c r="I86" i="18"/>
  <c r="H86" i="18"/>
  <c r="E86" i="18"/>
  <c r="D86" i="18"/>
  <c r="AA84" i="18"/>
  <c r="AC84" i="18" s="1"/>
  <c r="AD84" i="18" s="1"/>
  <c r="AA83" i="18"/>
  <c r="AC83" i="18" s="1"/>
  <c r="AD83" i="18" s="1"/>
  <c r="AA82" i="18"/>
  <c r="AC82" i="18" s="1"/>
  <c r="AD82" i="18" s="1"/>
  <c r="AF81" i="18"/>
  <c r="AE81" i="18"/>
  <c r="AB81" i="18"/>
  <c r="Z81" i="18"/>
  <c r="Y81" i="18"/>
  <c r="X81" i="18"/>
  <c r="W81" i="18"/>
  <c r="V81" i="18"/>
  <c r="S81" i="18"/>
  <c r="R81" i="18"/>
  <c r="O81" i="18"/>
  <c r="N81" i="18"/>
  <c r="K81" i="18"/>
  <c r="J81" i="18"/>
  <c r="I81" i="18"/>
  <c r="H81" i="18"/>
  <c r="E81" i="18"/>
  <c r="D81" i="18"/>
  <c r="AA80" i="18"/>
  <c r="AC80" i="18" s="1"/>
  <c r="AD80" i="18" s="1"/>
  <c r="AA79" i="18"/>
  <c r="AC79" i="18" s="1"/>
  <c r="AD79" i="18" s="1"/>
  <c r="AF78" i="18"/>
  <c r="AE78" i="18"/>
  <c r="AB78" i="18"/>
  <c r="Z78" i="18"/>
  <c r="Y78" i="18"/>
  <c r="X78" i="18"/>
  <c r="W78" i="18"/>
  <c r="V78" i="18"/>
  <c r="S78" i="18"/>
  <c r="R78" i="18"/>
  <c r="O78" i="18"/>
  <c r="N78" i="18"/>
  <c r="K78" i="18"/>
  <c r="J78" i="18"/>
  <c r="I78" i="18"/>
  <c r="H78" i="18"/>
  <c r="E78" i="18"/>
  <c r="D78" i="18"/>
  <c r="AA77" i="18"/>
  <c r="AC77" i="18" s="1"/>
  <c r="AD77" i="18" s="1"/>
  <c r="AA76" i="18"/>
  <c r="AC76" i="18" s="1"/>
  <c r="AD76" i="18" s="1"/>
  <c r="AF75" i="18"/>
  <c r="AF74" i="18" s="1"/>
  <c r="AE75" i="18"/>
  <c r="AE74" i="18" s="1"/>
  <c r="AB75" i="18"/>
  <c r="Z75" i="18"/>
  <c r="Z74" i="18" s="1"/>
  <c r="Y75" i="18"/>
  <c r="X75" i="18"/>
  <c r="W75" i="18"/>
  <c r="V75" i="18"/>
  <c r="V74" i="18" s="1"/>
  <c r="S75" i="18"/>
  <c r="R75" i="18"/>
  <c r="O75" i="18"/>
  <c r="N75" i="18"/>
  <c r="N74" i="18" s="1"/>
  <c r="K75" i="18"/>
  <c r="J75" i="18"/>
  <c r="I75" i="18"/>
  <c r="H75" i="18"/>
  <c r="H74" i="18" s="1"/>
  <c r="E75" i="18"/>
  <c r="D75" i="18"/>
  <c r="AA73" i="18"/>
  <c r="AC73" i="18" s="1"/>
  <c r="AD73" i="18" s="1"/>
  <c r="AA71" i="18"/>
  <c r="AC71" i="18" s="1"/>
  <c r="AD71" i="18" s="1"/>
  <c r="AA70" i="18"/>
  <c r="AC70" i="18" s="1"/>
  <c r="AD70" i="18" s="1"/>
  <c r="AA68" i="18"/>
  <c r="AC68" i="18" s="1"/>
  <c r="AD68" i="18" s="1"/>
  <c r="AA67" i="18"/>
  <c r="AC67" i="18" s="1"/>
  <c r="AD67" i="18" s="1"/>
  <c r="AA66" i="18"/>
  <c r="AC66" i="18" s="1"/>
  <c r="AD66" i="18" s="1"/>
  <c r="AA65" i="18"/>
  <c r="AC65" i="18" s="1"/>
  <c r="AD65" i="18" s="1"/>
  <c r="AA64" i="18"/>
  <c r="AC64" i="18" s="1"/>
  <c r="AD64" i="18" s="1"/>
  <c r="AA63" i="18"/>
  <c r="AC63" i="18" s="1"/>
  <c r="AD63" i="18" s="1"/>
  <c r="AA62" i="18"/>
  <c r="AC62" i="18" s="1"/>
  <c r="AD62" i="18" s="1"/>
  <c r="AA61" i="18"/>
  <c r="AC61" i="18" s="1"/>
  <c r="AD61" i="18" s="1"/>
  <c r="AA60" i="18"/>
  <c r="AC60" i="18" s="1"/>
  <c r="AD60" i="18" s="1"/>
  <c r="AA59" i="18"/>
  <c r="AC59" i="18" s="1"/>
  <c r="AD59" i="18" s="1"/>
  <c r="AA58" i="18"/>
  <c r="AC58" i="18" s="1"/>
  <c r="AD58" i="18" s="1"/>
  <c r="AF57" i="18"/>
  <c r="AE57" i="18"/>
  <c r="AB57" i="18"/>
  <c r="Z57" i="18"/>
  <c r="Y57" i="18"/>
  <c r="X57" i="18"/>
  <c r="W57" i="18"/>
  <c r="V57" i="18"/>
  <c r="S57" i="18"/>
  <c r="R57" i="18"/>
  <c r="O57" i="18"/>
  <c r="N57" i="18"/>
  <c r="K57" i="18"/>
  <c r="J57" i="18"/>
  <c r="I57" i="18"/>
  <c r="H57" i="18"/>
  <c r="E57" i="18"/>
  <c r="D57" i="18"/>
  <c r="AA56" i="18"/>
  <c r="AC56" i="18" s="1"/>
  <c r="AD56" i="18" s="1"/>
  <c r="AA55" i="18"/>
  <c r="AC55" i="18" s="1"/>
  <c r="AD55" i="18" s="1"/>
  <c r="AA54" i="18"/>
  <c r="AC54" i="18" s="1"/>
  <c r="AD54" i="18" s="1"/>
  <c r="AA53" i="18"/>
  <c r="AC53" i="18" s="1"/>
  <c r="AD53" i="18" s="1"/>
  <c r="AF52" i="18"/>
  <c r="AE52" i="18"/>
  <c r="AB52" i="18"/>
  <c r="Z52" i="18"/>
  <c r="Y52" i="18"/>
  <c r="X52" i="18"/>
  <c r="W52" i="18"/>
  <c r="V52" i="18"/>
  <c r="S52" i="18"/>
  <c r="R52" i="18"/>
  <c r="O52" i="18"/>
  <c r="N52" i="18"/>
  <c r="K52" i="18"/>
  <c r="J52" i="18"/>
  <c r="I52" i="18"/>
  <c r="H52" i="18"/>
  <c r="E52" i="18"/>
  <c r="D52" i="18"/>
  <c r="AA50" i="18"/>
  <c r="AC50" i="18" s="1"/>
  <c r="AD50" i="18" s="1"/>
  <c r="AA49" i="18"/>
  <c r="AC49" i="18" s="1"/>
  <c r="AD49" i="18" s="1"/>
  <c r="AF48" i="18"/>
  <c r="AE48" i="18"/>
  <c r="AB48" i="18"/>
  <c r="Z48" i="18"/>
  <c r="Y48" i="18"/>
  <c r="X48" i="18"/>
  <c r="W48" i="18"/>
  <c r="V48" i="18"/>
  <c r="S48" i="18"/>
  <c r="R48" i="18"/>
  <c r="O48" i="18"/>
  <c r="N48" i="18"/>
  <c r="K48" i="18"/>
  <c r="J48" i="18"/>
  <c r="I48" i="18"/>
  <c r="H48" i="18"/>
  <c r="E48" i="18"/>
  <c r="D48" i="18"/>
  <c r="AA47" i="18"/>
  <c r="AC47" i="18" s="1"/>
  <c r="AD47" i="18" s="1"/>
  <c r="AF46" i="18"/>
  <c r="AE46" i="18"/>
  <c r="AB46" i="18"/>
  <c r="Z46" i="18"/>
  <c r="Y46" i="18"/>
  <c r="X46" i="18"/>
  <c r="W46" i="18"/>
  <c r="V46" i="18"/>
  <c r="S46" i="18"/>
  <c r="R46" i="18"/>
  <c r="O46" i="18"/>
  <c r="N46" i="18"/>
  <c r="K46" i="18"/>
  <c r="J46" i="18"/>
  <c r="I46" i="18"/>
  <c r="H46" i="18"/>
  <c r="E46" i="18"/>
  <c r="D46" i="18"/>
  <c r="AA45" i="18"/>
  <c r="AC45" i="18" s="1"/>
  <c r="AD45" i="18" s="1"/>
  <c r="AA44" i="18"/>
  <c r="AC44" i="18" s="1"/>
  <c r="AD44" i="18" s="1"/>
  <c r="AA43" i="18"/>
  <c r="AC43" i="18" s="1"/>
  <c r="AD43" i="18" s="1"/>
  <c r="AA42" i="18"/>
  <c r="AC42" i="18" s="1"/>
  <c r="AD42" i="18" s="1"/>
  <c r="AA41" i="18"/>
  <c r="AC41" i="18" s="1"/>
  <c r="AD41" i="18" s="1"/>
  <c r="AA40" i="18"/>
  <c r="AC40" i="18" s="1"/>
  <c r="AD40" i="18" s="1"/>
  <c r="AA39" i="18"/>
  <c r="AC39" i="18" s="1"/>
  <c r="AD39" i="18" s="1"/>
  <c r="AA38" i="18"/>
  <c r="AC38" i="18" s="1"/>
  <c r="AD38" i="18" s="1"/>
  <c r="AA37" i="18"/>
  <c r="AC37" i="18" s="1"/>
  <c r="AD37" i="18" s="1"/>
  <c r="AF36" i="18"/>
  <c r="AE36" i="18"/>
  <c r="AB36" i="18"/>
  <c r="Z36" i="18"/>
  <c r="Y36" i="18"/>
  <c r="X36" i="18"/>
  <c r="W36" i="18"/>
  <c r="V36" i="18"/>
  <c r="S36" i="18"/>
  <c r="R36" i="18"/>
  <c r="O36" i="18"/>
  <c r="N36" i="18"/>
  <c r="K36" i="18"/>
  <c r="J36" i="18"/>
  <c r="I36" i="18"/>
  <c r="H36" i="18"/>
  <c r="E36" i="18"/>
  <c r="D36" i="18"/>
  <c r="AA34" i="18"/>
  <c r="AC34" i="18" s="1"/>
  <c r="AD34" i="18" s="1"/>
  <c r="U34" i="18"/>
  <c r="T34" i="18"/>
  <c r="Q34" i="18"/>
  <c r="P34" i="18"/>
  <c r="M34" i="18"/>
  <c r="L34" i="18"/>
  <c r="AA33" i="18"/>
  <c r="AC33" i="18" s="1"/>
  <c r="AD33" i="18" s="1"/>
  <c r="U33" i="18"/>
  <c r="T33" i="18"/>
  <c r="Q33" i="18"/>
  <c r="P33" i="18"/>
  <c r="M33" i="18"/>
  <c r="L33" i="18"/>
  <c r="AA32" i="18"/>
  <c r="AC32" i="18" s="1"/>
  <c r="AD32" i="18" s="1"/>
  <c r="U32" i="18"/>
  <c r="T32" i="18"/>
  <c r="Q32" i="18"/>
  <c r="P32" i="18"/>
  <c r="M32" i="18"/>
  <c r="L32" i="18"/>
  <c r="AA31" i="18"/>
  <c r="AC31" i="18" s="1"/>
  <c r="AD31" i="18" s="1"/>
  <c r="U31" i="18"/>
  <c r="T31" i="18"/>
  <c r="Q31" i="18"/>
  <c r="P31" i="18"/>
  <c r="M31" i="18"/>
  <c r="L31" i="18"/>
  <c r="AA30" i="18"/>
  <c r="AC30" i="18" s="1"/>
  <c r="AD30" i="18" s="1"/>
  <c r="U30" i="18"/>
  <c r="T30" i="18"/>
  <c r="Q30" i="18"/>
  <c r="P30" i="18"/>
  <c r="M30" i="18"/>
  <c r="L30" i="18"/>
  <c r="AA29" i="18"/>
  <c r="AC29" i="18" s="1"/>
  <c r="AD29" i="18" s="1"/>
  <c r="U29" i="18"/>
  <c r="T29" i="18"/>
  <c r="Q29" i="18"/>
  <c r="P29" i="18"/>
  <c r="M29" i="18"/>
  <c r="L29" i="18"/>
  <c r="E28" i="18"/>
  <c r="D28" i="18"/>
  <c r="E22" i="18"/>
  <c r="D22" i="18"/>
  <c r="E15" i="18"/>
  <c r="Y16" i="18"/>
  <c r="Y15" i="18" l="1"/>
  <c r="AA159" i="18"/>
  <c r="AA57" i="18"/>
  <c r="AA180" i="18"/>
  <c r="AC180" i="18" s="1"/>
  <c r="AD180" i="18" s="1"/>
  <c r="AA182" i="18"/>
  <c r="AC182" i="18" s="1"/>
  <c r="AD182" i="18" s="1"/>
  <c r="S173" i="18"/>
  <c r="W92" i="18"/>
  <c r="D51" i="18"/>
  <c r="J51" i="18"/>
  <c r="R51" i="18"/>
  <c r="X51" i="18"/>
  <c r="AE51" i="18"/>
  <c r="E158" i="18"/>
  <c r="AA176" i="18"/>
  <c r="AA36" i="18"/>
  <c r="AA46" i="18"/>
  <c r="AC46" i="18" s="1"/>
  <c r="AD46" i="18" s="1"/>
  <c r="AA48" i="18"/>
  <c r="K51" i="18"/>
  <c r="I85" i="18"/>
  <c r="O85" i="18"/>
  <c r="W85" i="18"/>
  <c r="AB85" i="18"/>
  <c r="I185" i="18"/>
  <c r="W185" i="18"/>
  <c r="J173" i="18"/>
  <c r="X173" i="18"/>
  <c r="AC36" i="18"/>
  <c r="AD36" i="18" s="1"/>
  <c r="AA122" i="18"/>
  <c r="AC122" i="18" s="1"/>
  <c r="AD122" i="18" s="1"/>
  <c r="AB51" i="18"/>
  <c r="E85" i="18"/>
  <c r="K85" i="18"/>
  <c r="S85" i="18"/>
  <c r="AF85" i="18"/>
  <c r="H115" i="18"/>
  <c r="N115" i="18"/>
  <c r="V115" i="18"/>
  <c r="Z115" i="18"/>
  <c r="AF137" i="18"/>
  <c r="AE137" i="18"/>
  <c r="AA167" i="18"/>
  <c r="AC167" i="18" s="1"/>
  <c r="AD167" i="18" s="1"/>
  <c r="I173" i="18"/>
  <c r="O173" i="18"/>
  <c r="W173" i="18"/>
  <c r="AB173" i="18"/>
  <c r="AA178" i="18"/>
  <c r="AC178" i="18" s="1"/>
  <c r="AD178" i="18" s="1"/>
  <c r="AC57" i="18"/>
  <c r="AD57" i="18" s="1"/>
  <c r="E115" i="18"/>
  <c r="S115" i="18"/>
  <c r="D173" i="18"/>
  <c r="R173" i="18"/>
  <c r="E173" i="18"/>
  <c r="K173" i="18"/>
  <c r="AC176" i="18"/>
  <c r="AD176" i="18" s="1"/>
  <c r="AC48" i="18"/>
  <c r="E51" i="18"/>
  <c r="S51" i="18"/>
  <c r="J92" i="18"/>
  <c r="X92" i="18"/>
  <c r="AE92" i="18"/>
  <c r="AA132" i="18"/>
  <c r="AC132" i="18" s="1"/>
  <c r="AD132" i="18" s="1"/>
  <c r="AA174" i="18"/>
  <c r="AC174" i="18" s="1"/>
  <c r="AD174" i="18" s="1"/>
  <c r="AC35" i="18"/>
  <c r="AD35" i="18" s="1"/>
  <c r="S92" i="18"/>
  <c r="AF173" i="18"/>
  <c r="AA78" i="18"/>
  <c r="AC78" i="18" s="1"/>
  <c r="AD78" i="18" s="1"/>
  <c r="AA96" i="18"/>
  <c r="AC96" i="18" s="1"/>
  <c r="AD96" i="18" s="1"/>
  <c r="H137" i="18"/>
  <c r="N137" i="18"/>
  <c r="N14" i="18" s="1"/>
  <c r="N13" i="18" s="1"/>
  <c r="V137" i="18"/>
  <c r="Z137" i="18"/>
  <c r="AA148" i="18"/>
  <c r="AC148" i="18" s="1"/>
  <c r="AD148" i="18" s="1"/>
  <c r="J74" i="18"/>
  <c r="K92" i="18"/>
  <c r="I92" i="18"/>
  <c r="AF115" i="18"/>
  <c r="I137" i="18"/>
  <c r="O137" i="18"/>
  <c r="W137" i="18"/>
  <c r="AB137" i="18"/>
  <c r="AA146" i="18"/>
  <c r="AC146" i="18" s="1"/>
  <c r="AD146" i="18" s="1"/>
  <c r="AE185" i="18"/>
  <c r="X74" i="18"/>
  <c r="E92" i="18"/>
  <c r="AA52" i="18"/>
  <c r="AC52" i="18" s="1"/>
  <c r="AD52" i="18" s="1"/>
  <c r="AF51" i="18"/>
  <c r="AB74" i="18"/>
  <c r="D85" i="18"/>
  <c r="J85" i="18"/>
  <c r="R85" i="18"/>
  <c r="X85" i="18"/>
  <c r="AA108" i="18"/>
  <c r="AC108" i="18" s="1"/>
  <c r="AD108" i="18" s="1"/>
  <c r="J115" i="18"/>
  <c r="AA130" i="18"/>
  <c r="AC130" i="18" s="1"/>
  <c r="AD130" i="18" s="1"/>
  <c r="D137" i="18"/>
  <c r="J137" i="18"/>
  <c r="R137" i="18"/>
  <c r="X137" i="18"/>
  <c r="I158" i="18"/>
  <c r="O158" i="18"/>
  <c r="W158" i="18"/>
  <c r="K158" i="18"/>
  <c r="S158" i="18"/>
  <c r="AA163" i="18"/>
  <c r="AC163" i="18" s="1"/>
  <c r="AD163" i="18" s="1"/>
  <c r="E185" i="18"/>
  <c r="E157" i="18" s="1"/>
  <c r="K185" i="18"/>
  <c r="S185" i="18"/>
  <c r="AF185" i="18"/>
  <c r="H185" i="18"/>
  <c r="N185" i="18"/>
  <c r="V185" i="18"/>
  <c r="Z185" i="18"/>
  <c r="O185" i="18"/>
  <c r="O157" i="18" s="1"/>
  <c r="K115" i="18"/>
  <c r="X115" i="18"/>
  <c r="I74" i="18"/>
  <c r="O74" i="18"/>
  <c r="W74" i="18"/>
  <c r="AA75" i="18"/>
  <c r="AC75" i="18" s="1"/>
  <c r="AD75" i="18" s="1"/>
  <c r="D74" i="18"/>
  <c r="R74" i="18"/>
  <c r="AE85" i="18"/>
  <c r="AF92" i="18"/>
  <c r="I115" i="18"/>
  <c r="O115" i="18"/>
  <c r="W115" i="18"/>
  <c r="AA116" i="18"/>
  <c r="AC116" i="18" s="1"/>
  <c r="AD116" i="18" s="1"/>
  <c r="AE158" i="18"/>
  <c r="H158" i="18"/>
  <c r="N158" i="18"/>
  <c r="V158" i="18"/>
  <c r="Z158" i="18"/>
  <c r="Y173" i="18"/>
  <c r="D17" i="18"/>
  <c r="E74" i="18"/>
  <c r="K74" i="18"/>
  <c r="S74" i="18"/>
  <c r="H92" i="18"/>
  <c r="N92" i="18"/>
  <c r="V92" i="18"/>
  <c r="Z92" i="18"/>
  <c r="AB92" i="18"/>
  <c r="D115" i="18"/>
  <c r="R115" i="18"/>
  <c r="AB115" i="18"/>
  <c r="Y119" i="18"/>
  <c r="E137" i="18"/>
  <c r="K137" i="18"/>
  <c r="S137" i="18"/>
  <c r="AA151" i="18"/>
  <c r="AC151" i="18" s="1"/>
  <c r="AD151" i="18" s="1"/>
  <c r="AA153" i="18"/>
  <c r="AC153" i="18" s="1"/>
  <c r="AD153" i="18" s="1"/>
  <c r="AF158" i="18"/>
  <c r="AF157" i="18" s="1"/>
  <c r="H173" i="18"/>
  <c r="N173" i="18"/>
  <c r="V173" i="18"/>
  <c r="Z173" i="18"/>
  <c r="AB185" i="18"/>
  <c r="Y51" i="18"/>
  <c r="H51" i="18"/>
  <c r="N51" i="18"/>
  <c r="V51" i="18"/>
  <c r="Z51" i="18"/>
  <c r="H85" i="18"/>
  <c r="N85" i="18"/>
  <c r="Z85" i="18"/>
  <c r="O92" i="18"/>
  <c r="D92" i="18"/>
  <c r="R92" i="18"/>
  <c r="AE115" i="18"/>
  <c r="AA141" i="18"/>
  <c r="AC141" i="18" s="1"/>
  <c r="AD141" i="18" s="1"/>
  <c r="Y158" i="18"/>
  <c r="D185" i="18"/>
  <c r="J185" i="18"/>
  <c r="R185" i="18"/>
  <c r="X185" i="18"/>
  <c r="AB16" i="18"/>
  <c r="Z16" i="18"/>
  <c r="AD48" i="18"/>
  <c r="I51" i="18"/>
  <c r="O51" i="18"/>
  <c r="W51" i="18"/>
  <c r="AA81" i="18"/>
  <c r="AC81" i="18" s="1"/>
  <c r="AD81" i="18" s="1"/>
  <c r="Y74" i="18"/>
  <c r="AA74" i="18" s="1"/>
  <c r="AA89" i="18"/>
  <c r="AC89" i="18" s="1"/>
  <c r="AD89" i="18" s="1"/>
  <c r="AA93" i="18"/>
  <c r="AC93" i="18" s="1"/>
  <c r="AD93" i="18" s="1"/>
  <c r="Y85" i="18"/>
  <c r="AA86" i="18"/>
  <c r="AC86" i="18" s="1"/>
  <c r="AD86" i="18" s="1"/>
  <c r="AA99" i="18"/>
  <c r="AC99" i="18" s="1"/>
  <c r="AD99" i="18" s="1"/>
  <c r="Y92" i="18"/>
  <c r="AA92" i="18" s="1"/>
  <c r="D158" i="18"/>
  <c r="J158" i="18"/>
  <c r="R158" i="18"/>
  <c r="X158" i="18"/>
  <c r="AB158" i="18"/>
  <c r="Y137" i="18"/>
  <c r="AA137" i="18" s="1"/>
  <c r="AA138" i="18"/>
  <c r="AC138" i="18" s="1"/>
  <c r="AD138" i="18" s="1"/>
  <c r="AA155" i="18"/>
  <c r="AC155" i="18" s="1"/>
  <c r="AD155" i="18" s="1"/>
  <c r="AE173" i="18"/>
  <c r="AC159" i="18"/>
  <c r="AD159" i="18" s="1"/>
  <c r="Y185" i="18"/>
  <c r="AA185" i="18" s="1"/>
  <c r="AC185" i="18" s="1"/>
  <c r="AA186" i="18"/>
  <c r="AC186" i="18" s="1"/>
  <c r="AD186" i="18" s="1"/>
  <c r="AA183" i="18"/>
  <c r="AC183" i="18" s="1"/>
  <c r="AD183" i="18" s="1"/>
  <c r="J14" i="18" l="1"/>
  <c r="J13" i="18" s="1"/>
  <c r="AB15" i="18"/>
  <c r="Z15" i="18"/>
  <c r="AC92" i="18"/>
  <c r="AD92" i="18" s="1"/>
  <c r="W157" i="18"/>
  <c r="AC74" i="18"/>
  <c r="AA158" i="18"/>
  <c r="AC158" i="18" s="1"/>
  <c r="AD158" i="18" s="1"/>
  <c r="AA85" i="18"/>
  <c r="AC85" i="18" s="1"/>
  <c r="AD85" i="18" s="1"/>
  <c r="I157" i="18"/>
  <c r="D157" i="18"/>
  <c r="R157" i="18"/>
  <c r="J157" i="18"/>
  <c r="AD74" i="18"/>
  <c r="N157" i="18"/>
  <c r="K157" i="18"/>
  <c r="AE157" i="18"/>
  <c r="AC137" i="18"/>
  <c r="AD137" i="18" s="1"/>
  <c r="AB157" i="18"/>
  <c r="H157" i="18"/>
  <c r="H14" i="18"/>
  <c r="H13" i="18" s="1"/>
  <c r="S157" i="18"/>
  <c r="AA119" i="18"/>
  <c r="AC119" i="18" s="1"/>
  <c r="AD119" i="18" s="1"/>
  <c r="Y115" i="18"/>
  <c r="AA115" i="18" s="1"/>
  <c r="AC115" i="18" s="1"/>
  <c r="AD115" i="18" s="1"/>
  <c r="E13" i="18"/>
  <c r="Z157" i="18"/>
  <c r="AA51" i="18"/>
  <c r="AC51" i="18" s="1"/>
  <c r="AD51" i="18" s="1"/>
  <c r="AD185" i="18"/>
  <c r="AA173" i="18"/>
  <c r="AC173" i="18" s="1"/>
  <c r="AD173" i="18" s="1"/>
  <c r="V157" i="18"/>
  <c r="L18" i="18"/>
  <c r="M18" i="18"/>
  <c r="Y157" i="18"/>
  <c r="AD18" i="18"/>
  <c r="X157" i="18"/>
  <c r="Z14" i="18" l="1"/>
  <c r="Z13" i="18" s="1"/>
  <c r="AA157" i="18"/>
  <c r="AC157" i="18" s="1"/>
  <c r="AD157" i="18" s="1"/>
  <c r="L16" i="18"/>
  <c r="M16" i="18"/>
  <c r="AA16" i="18"/>
  <c r="Y14" i="18"/>
  <c r="Y13" i="18" s="1"/>
  <c r="AB13" i="18"/>
  <c r="AC16" i="18" l="1"/>
  <c r="M15" i="18"/>
  <c r="L15" i="18"/>
  <c r="AA15" i="18"/>
  <c r="AC15" i="18" s="1"/>
  <c r="AD15" i="18" s="1"/>
  <c r="AD16" i="18" l="1"/>
  <c r="L14" i="18"/>
  <c r="M14" i="18"/>
  <c r="AA13" i="18"/>
  <c r="AC13" i="18" s="1"/>
  <c r="AA14" i="18"/>
  <c r="AC14" i="18" s="1"/>
  <c r="AD14" i="18" s="1"/>
  <c r="AD13" i="18" l="1"/>
  <c r="M13" i="18"/>
  <c r="L13" i="18"/>
  <c r="BF30" i="4" l="1"/>
  <c r="AN30" i="4"/>
  <c r="AO30" i="4" s="1"/>
  <c r="AO29" i="4" s="1"/>
  <c r="AO24" i="4" s="1"/>
  <c r="AO22" i="4" s="1"/>
  <c r="AP15" i="4"/>
  <c r="AO15" i="4"/>
  <c r="AN15" i="4"/>
  <c r="AJ30" i="4"/>
  <c r="AK30" i="4" s="1"/>
  <c r="AK29" i="4" s="1"/>
  <c r="AK24" i="4" s="1"/>
  <c r="AK22" i="4" s="1"/>
  <c r="AL15" i="4"/>
  <c r="AK15" i="4"/>
  <c r="AJ15" i="4"/>
  <c r="L29" i="4"/>
  <c r="L24" i="4" s="1"/>
  <c r="L22" i="4" s="1"/>
  <c r="L15" i="4"/>
  <c r="K29" i="4"/>
  <c r="K24" i="4" s="1"/>
  <c r="K22" i="4" s="1"/>
  <c r="K15" i="4"/>
  <c r="AO23" i="4" l="1"/>
  <c r="AN29" i="4"/>
  <c r="AN24" i="4" s="1"/>
  <c r="AN22" i="4" s="1"/>
  <c r="AK23" i="4"/>
  <c r="AJ29" i="4"/>
  <c r="AJ24" i="4" s="1"/>
  <c r="AJ22" i="4" s="1"/>
  <c r="L23" i="4"/>
  <c r="L21" i="4"/>
  <c r="K23" i="4"/>
  <c r="BA252" i="4"/>
  <c r="BC252" i="4" s="1"/>
  <c r="BD252" i="4" s="1"/>
  <c r="BA251" i="4"/>
  <c r="BC251" i="4" s="1"/>
  <c r="BD251" i="4" s="1"/>
  <c r="BA250" i="4"/>
  <c r="BC250" i="4" s="1"/>
  <c r="BD250" i="4" s="1"/>
  <c r="BE249" i="4"/>
  <c r="BE248" i="4" s="1"/>
  <c r="BB249" i="4"/>
  <c r="AZ249" i="4"/>
  <c r="AY249" i="4"/>
  <c r="AX249" i="4"/>
  <c r="AW249" i="4"/>
  <c r="AW248" i="4" s="1"/>
  <c r="AV249" i="4"/>
  <c r="AV248" i="4" s="1"/>
  <c r="AU249" i="4"/>
  <c r="AU248" i="4" s="1"/>
  <c r="AT249" i="4"/>
  <c r="AS249" i="4"/>
  <c r="AS248" i="4" s="1"/>
  <c r="AR249" i="4"/>
  <c r="AQ249" i="4"/>
  <c r="AQ248" i="4" s="1"/>
  <c r="AP249" i="4"/>
  <c r="AO249" i="4"/>
  <c r="AO248" i="4" s="1"/>
  <c r="AN249" i="4"/>
  <c r="AN248" i="4" s="1"/>
  <c r="AM249" i="4"/>
  <c r="AM248" i="4" s="1"/>
  <c r="AL249" i="4"/>
  <c r="AK249" i="4"/>
  <c r="AK248" i="4" s="1"/>
  <c r="AJ249" i="4"/>
  <c r="AI249" i="4"/>
  <c r="AI248" i="4" s="1"/>
  <c r="AH249" i="4"/>
  <c r="AG249" i="4"/>
  <c r="AG248" i="4" s="1"/>
  <c r="AF249" i="4"/>
  <c r="AF248" i="4" s="1"/>
  <c r="AE249" i="4"/>
  <c r="AE248" i="4" s="1"/>
  <c r="AD249" i="4"/>
  <c r="AC249" i="4"/>
  <c r="AC248" i="4" s="1"/>
  <c r="AB249" i="4"/>
  <c r="AA249" i="4"/>
  <c r="AA248" i="4" s="1"/>
  <c r="Z249" i="4"/>
  <c r="Y249" i="4"/>
  <c r="Y248" i="4" s="1"/>
  <c r="X249" i="4"/>
  <c r="X248" i="4" s="1"/>
  <c r="W249" i="4"/>
  <c r="W248" i="4" s="1"/>
  <c r="V249" i="4"/>
  <c r="U249" i="4"/>
  <c r="U248" i="4" s="1"/>
  <c r="T249" i="4"/>
  <c r="S249" i="4"/>
  <c r="S248" i="4" s="1"/>
  <c r="R249" i="4"/>
  <c r="Q249" i="4"/>
  <c r="Q248" i="4" s="1"/>
  <c r="P249" i="4"/>
  <c r="P248" i="4" s="1"/>
  <c r="O249" i="4"/>
  <c r="O248" i="4" s="1"/>
  <c r="N249" i="4"/>
  <c r="M249" i="4"/>
  <c r="M248" i="4" s="1"/>
  <c r="L249" i="4"/>
  <c r="K249" i="4"/>
  <c r="K248" i="4" s="1"/>
  <c r="I249" i="4"/>
  <c r="H249" i="4"/>
  <c r="H248" i="4" s="1"/>
  <c r="G249" i="4"/>
  <c r="G248" i="4" s="1"/>
  <c r="F249" i="4"/>
  <c r="F248" i="4" s="1"/>
  <c r="E249" i="4"/>
  <c r="D249" i="4"/>
  <c r="D248" i="4" s="1"/>
  <c r="BB248" i="4"/>
  <c r="AZ248" i="4"/>
  <c r="AX248" i="4"/>
  <c r="AT248" i="4"/>
  <c r="AR248" i="4"/>
  <c r="AP248" i="4"/>
  <c r="AL248" i="4"/>
  <c r="AJ248" i="4"/>
  <c r="AH248" i="4"/>
  <c r="AD248" i="4"/>
  <c r="AB248" i="4"/>
  <c r="Z248" i="4"/>
  <c r="V248" i="4"/>
  <c r="T248" i="4"/>
  <c r="R248" i="4"/>
  <c r="N248" i="4"/>
  <c r="L248" i="4"/>
  <c r="I248" i="4"/>
  <c r="E248" i="4"/>
  <c r="BA247" i="4"/>
  <c r="BC247" i="4" s="1"/>
  <c r="BD247" i="4" s="1"/>
  <c r="BE246" i="4"/>
  <c r="BB246" i="4"/>
  <c r="BB245" i="4" s="1"/>
  <c r="AZ246" i="4"/>
  <c r="AZ245" i="4" s="1"/>
  <c r="AY246" i="4"/>
  <c r="AY245" i="4" s="1"/>
  <c r="AX246" i="4"/>
  <c r="AX245" i="4" s="1"/>
  <c r="AW246" i="4"/>
  <c r="AV246" i="4"/>
  <c r="AV245" i="4" s="1"/>
  <c r="AU246" i="4"/>
  <c r="AU245" i="4" s="1"/>
  <c r="AT246" i="4"/>
  <c r="AT245" i="4" s="1"/>
  <c r="AS246" i="4"/>
  <c r="AR246" i="4"/>
  <c r="AR245" i="4" s="1"/>
  <c r="AQ246" i="4"/>
  <c r="AQ245" i="4" s="1"/>
  <c r="AP246" i="4"/>
  <c r="AP245" i="4" s="1"/>
  <c r="AO246" i="4"/>
  <c r="AN246" i="4"/>
  <c r="AN245" i="4" s="1"/>
  <c r="AM246" i="4"/>
  <c r="AM245" i="4" s="1"/>
  <c r="AL246" i="4"/>
  <c r="AL245" i="4" s="1"/>
  <c r="AK246" i="4"/>
  <c r="AJ246" i="4"/>
  <c r="AJ245" i="4" s="1"/>
  <c r="AI246" i="4"/>
  <c r="AI245" i="4" s="1"/>
  <c r="AH246" i="4"/>
  <c r="AH245" i="4" s="1"/>
  <c r="AG246" i="4"/>
  <c r="AF246" i="4"/>
  <c r="AF245" i="4" s="1"/>
  <c r="AE246" i="4"/>
  <c r="AE245" i="4" s="1"/>
  <c r="AD246" i="4"/>
  <c r="AD245" i="4" s="1"/>
  <c r="AC246" i="4"/>
  <c r="AB246" i="4"/>
  <c r="AB245" i="4" s="1"/>
  <c r="AA246" i="4"/>
  <c r="AA245" i="4" s="1"/>
  <c r="Z246" i="4"/>
  <c r="Z245" i="4" s="1"/>
  <c r="Y246" i="4"/>
  <c r="X246" i="4"/>
  <c r="X245" i="4" s="1"/>
  <c r="W246" i="4"/>
  <c r="W245" i="4" s="1"/>
  <c r="V246" i="4"/>
  <c r="V245" i="4" s="1"/>
  <c r="U246" i="4"/>
  <c r="T246" i="4"/>
  <c r="T245" i="4" s="1"/>
  <c r="S246" i="4"/>
  <c r="S245" i="4" s="1"/>
  <c r="R246" i="4"/>
  <c r="R245" i="4" s="1"/>
  <c r="Q246" i="4"/>
  <c r="P246" i="4"/>
  <c r="P245" i="4" s="1"/>
  <c r="O246" i="4"/>
  <c r="O245" i="4" s="1"/>
  <c r="N246" i="4"/>
  <c r="N245" i="4" s="1"/>
  <c r="M246" i="4"/>
  <c r="L246" i="4"/>
  <c r="L245" i="4" s="1"/>
  <c r="K246" i="4"/>
  <c r="K245" i="4" s="1"/>
  <c r="I246" i="4"/>
  <c r="I245" i="4" s="1"/>
  <c r="H246" i="4"/>
  <c r="G246" i="4"/>
  <c r="G245" i="4" s="1"/>
  <c r="F246" i="4"/>
  <c r="F245" i="4" s="1"/>
  <c r="E246" i="4"/>
  <c r="E245" i="4" s="1"/>
  <c r="D246" i="4"/>
  <c r="BE245" i="4"/>
  <c r="BA245" i="4"/>
  <c r="BC245" i="4" s="1"/>
  <c r="AW245" i="4"/>
  <c r="AS245" i="4"/>
  <c r="AO245" i="4"/>
  <c r="AK245" i="4"/>
  <c r="AG245" i="4"/>
  <c r="AC245" i="4"/>
  <c r="Y245" i="4"/>
  <c r="U245" i="4"/>
  <c r="Q245" i="4"/>
  <c r="M245" i="4"/>
  <c r="H245" i="4"/>
  <c r="D245" i="4"/>
  <c r="BC244" i="4"/>
  <c r="BD244" i="4" s="1"/>
  <c r="BA244" i="4"/>
  <c r="BE243" i="4"/>
  <c r="BB243" i="4"/>
  <c r="AZ243" i="4"/>
  <c r="AY243" i="4"/>
  <c r="AX243" i="4"/>
  <c r="AW243" i="4"/>
  <c r="AV243" i="4"/>
  <c r="AU243" i="4"/>
  <c r="AT243" i="4"/>
  <c r="AS243" i="4"/>
  <c r="AR243" i="4"/>
  <c r="AQ243" i="4"/>
  <c r="AP243" i="4"/>
  <c r="AO243" i="4"/>
  <c r="AN243" i="4"/>
  <c r="AM243" i="4"/>
  <c r="AL243" i="4"/>
  <c r="AK243" i="4"/>
  <c r="AJ243" i="4"/>
  <c r="AI243" i="4"/>
  <c r="AH243" i="4"/>
  <c r="AG243" i="4"/>
  <c r="AF243" i="4"/>
  <c r="AE243" i="4"/>
  <c r="AD243" i="4"/>
  <c r="AC243" i="4"/>
  <c r="AB243" i="4"/>
  <c r="AA243" i="4"/>
  <c r="Z243" i="4"/>
  <c r="Y243" i="4"/>
  <c r="X243" i="4"/>
  <c r="W243" i="4"/>
  <c r="V243" i="4"/>
  <c r="U243" i="4"/>
  <c r="T243" i="4"/>
  <c r="S243" i="4"/>
  <c r="R243" i="4"/>
  <c r="Q243" i="4"/>
  <c r="P243" i="4"/>
  <c r="O243" i="4"/>
  <c r="N243" i="4"/>
  <c r="M243" i="4"/>
  <c r="L243" i="4"/>
  <c r="K243" i="4"/>
  <c r="I243" i="4"/>
  <c r="H243" i="4"/>
  <c r="G243" i="4"/>
  <c r="F243" i="4"/>
  <c r="E243" i="4"/>
  <c r="D243" i="4"/>
  <c r="BC242" i="4"/>
  <c r="BD242" i="4" s="1"/>
  <c r="BA242" i="4"/>
  <c r="BE241" i="4"/>
  <c r="BB241" i="4"/>
  <c r="AZ241" i="4"/>
  <c r="AY241" i="4"/>
  <c r="AX241" i="4"/>
  <c r="AW241" i="4"/>
  <c r="AV241" i="4"/>
  <c r="AU241" i="4"/>
  <c r="AT241" i="4"/>
  <c r="AS241" i="4"/>
  <c r="AR241" i="4"/>
  <c r="AQ241" i="4"/>
  <c r="AP241" i="4"/>
  <c r="AO241" i="4"/>
  <c r="AN241" i="4"/>
  <c r="AM241" i="4"/>
  <c r="AL241" i="4"/>
  <c r="AK241" i="4"/>
  <c r="AJ241" i="4"/>
  <c r="AI241" i="4"/>
  <c r="AH241" i="4"/>
  <c r="AG241" i="4"/>
  <c r="AF241" i="4"/>
  <c r="AE241" i="4"/>
  <c r="AD241" i="4"/>
  <c r="AC241" i="4"/>
  <c r="AB241" i="4"/>
  <c r="AA241" i="4"/>
  <c r="Z241" i="4"/>
  <c r="Y241" i="4"/>
  <c r="X241" i="4"/>
  <c r="W241" i="4"/>
  <c r="V241" i="4"/>
  <c r="U241" i="4"/>
  <c r="T241" i="4"/>
  <c r="S241" i="4"/>
  <c r="R241" i="4"/>
  <c r="Q241" i="4"/>
  <c r="P241" i="4"/>
  <c r="O241" i="4"/>
  <c r="N241" i="4"/>
  <c r="M241" i="4"/>
  <c r="L241" i="4"/>
  <c r="K241" i="4"/>
  <c r="I241" i="4"/>
  <c r="H241" i="4"/>
  <c r="G241" i="4"/>
  <c r="F241" i="4"/>
  <c r="E241" i="4"/>
  <c r="D241" i="4"/>
  <c r="BA240" i="4"/>
  <c r="BC240" i="4" s="1"/>
  <c r="BD240" i="4" s="1"/>
  <c r="B240" i="4"/>
  <c r="BE239" i="4"/>
  <c r="BB239" i="4"/>
  <c r="AZ239" i="4"/>
  <c r="AY239" i="4"/>
  <c r="AX239" i="4"/>
  <c r="AW239" i="4"/>
  <c r="AV239" i="4"/>
  <c r="AU239" i="4"/>
  <c r="AT239" i="4"/>
  <c r="AT236" i="4" s="1"/>
  <c r="AS239" i="4"/>
  <c r="AR239" i="4"/>
  <c r="AQ239" i="4"/>
  <c r="AP239" i="4"/>
  <c r="AP236" i="4" s="1"/>
  <c r="AO239" i="4"/>
  <c r="AN239" i="4"/>
  <c r="AM239" i="4"/>
  <c r="AL239" i="4"/>
  <c r="AL236" i="4" s="1"/>
  <c r="AK239" i="4"/>
  <c r="AJ239" i="4"/>
  <c r="AI239" i="4"/>
  <c r="AH239" i="4"/>
  <c r="AH236" i="4" s="1"/>
  <c r="AG239" i="4"/>
  <c r="AF239" i="4"/>
  <c r="AE239" i="4"/>
  <c r="AD239" i="4"/>
  <c r="AD236" i="4" s="1"/>
  <c r="AC239" i="4"/>
  <c r="AB239" i="4"/>
  <c r="AA239" i="4"/>
  <c r="Z239" i="4"/>
  <c r="Z236" i="4" s="1"/>
  <c r="Y239" i="4"/>
  <c r="X239" i="4"/>
  <c r="W239" i="4"/>
  <c r="V239" i="4"/>
  <c r="V236" i="4" s="1"/>
  <c r="U239" i="4"/>
  <c r="T239" i="4"/>
  <c r="S239" i="4"/>
  <c r="R239" i="4"/>
  <c r="Q239" i="4"/>
  <c r="P239" i="4"/>
  <c r="O239" i="4"/>
  <c r="N239" i="4"/>
  <c r="N236" i="4" s="1"/>
  <c r="M239" i="4"/>
  <c r="L239" i="4"/>
  <c r="K239" i="4"/>
  <c r="I239" i="4"/>
  <c r="I236" i="4" s="1"/>
  <c r="H239" i="4"/>
  <c r="G239" i="4"/>
  <c r="F239" i="4"/>
  <c r="E239" i="4"/>
  <c r="E236" i="4" s="1"/>
  <c r="D239" i="4"/>
  <c r="BA238" i="4"/>
  <c r="BC238" i="4" s="1"/>
  <c r="BD238" i="4" s="1"/>
  <c r="B238" i="4"/>
  <c r="BE237" i="4"/>
  <c r="BE236" i="4" s="1"/>
  <c r="BB237" i="4"/>
  <c r="AZ237" i="4"/>
  <c r="AY237" i="4"/>
  <c r="BA237" i="4" s="1"/>
  <c r="BC237" i="4" s="1"/>
  <c r="AX237" i="4"/>
  <c r="AW237" i="4"/>
  <c r="AV237" i="4"/>
  <c r="AV236" i="4" s="1"/>
  <c r="AU237" i="4"/>
  <c r="AT237" i="4"/>
  <c r="AS237" i="4"/>
  <c r="AR237" i="4"/>
  <c r="AR236" i="4" s="1"/>
  <c r="AQ237" i="4"/>
  <c r="AP237" i="4"/>
  <c r="AO237" i="4"/>
  <c r="AN237" i="4"/>
  <c r="AM237" i="4"/>
  <c r="AL237" i="4"/>
  <c r="AK237" i="4"/>
  <c r="AJ237" i="4"/>
  <c r="AJ236" i="4" s="1"/>
  <c r="AI237" i="4"/>
  <c r="AH237" i="4"/>
  <c r="AG237" i="4"/>
  <c r="AF237" i="4"/>
  <c r="AE237" i="4"/>
  <c r="AD237" i="4"/>
  <c r="AC237" i="4"/>
  <c r="AB237" i="4"/>
  <c r="AA237" i="4"/>
  <c r="Z237" i="4"/>
  <c r="Y237" i="4"/>
  <c r="X237" i="4"/>
  <c r="X236" i="4" s="1"/>
  <c r="W237" i="4"/>
  <c r="V237" i="4"/>
  <c r="U237" i="4"/>
  <c r="T237" i="4"/>
  <c r="S237" i="4"/>
  <c r="R237" i="4"/>
  <c r="Q237" i="4"/>
  <c r="P237" i="4"/>
  <c r="P236" i="4" s="1"/>
  <c r="O237" i="4"/>
  <c r="N237" i="4"/>
  <c r="M237" i="4"/>
  <c r="L237" i="4"/>
  <c r="L236" i="4" s="1"/>
  <c r="K237" i="4"/>
  <c r="I237" i="4"/>
  <c r="H237" i="4"/>
  <c r="G237" i="4"/>
  <c r="F237" i="4"/>
  <c r="E237" i="4"/>
  <c r="D237" i="4"/>
  <c r="AZ236" i="4"/>
  <c r="AX236" i="4"/>
  <c r="AN236" i="4"/>
  <c r="AF236" i="4"/>
  <c r="AB236" i="4"/>
  <c r="T236" i="4"/>
  <c r="R236" i="4"/>
  <c r="G236" i="4"/>
  <c r="BA235" i="4"/>
  <c r="BC235" i="4" s="1"/>
  <c r="BD235" i="4" s="1"/>
  <c r="B235" i="4"/>
  <c r="BE234" i="4"/>
  <c r="BE233" i="4" s="1"/>
  <c r="BB234" i="4"/>
  <c r="AZ234" i="4"/>
  <c r="AY234" i="4"/>
  <c r="AX234" i="4"/>
  <c r="AW234" i="4"/>
  <c r="AW233" i="4" s="1"/>
  <c r="AV234" i="4"/>
  <c r="AV233" i="4" s="1"/>
  <c r="AU234" i="4"/>
  <c r="AU233" i="4" s="1"/>
  <c r="AT234" i="4"/>
  <c r="AS234" i="4"/>
  <c r="AS233" i="4" s="1"/>
  <c r="AR234" i="4"/>
  <c r="AQ234" i="4"/>
  <c r="AQ233" i="4" s="1"/>
  <c r="AP234" i="4"/>
  <c r="AO234" i="4"/>
  <c r="AO233" i="4" s="1"/>
  <c r="AN234" i="4"/>
  <c r="AN233" i="4" s="1"/>
  <c r="AM234" i="4"/>
  <c r="AM233" i="4" s="1"/>
  <c r="AL234" i="4"/>
  <c r="AK234" i="4"/>
  <c r="AK233" i="4" s="1"/>
  <c r="AJ234" i="4"/>
  <c r="AI234" i="4"/>
  <c r="AI233" i="4" s="1"/>
  <c r="AH234" i="4"/>
  <c r="AG234" i="4"/>
  <c r="AG233" i="4" s="1"/>
  <c r="AF234" i="4"/>
  <c r="AF233" i="4" s="1"/>
  <c r="AE234" i="4"/>
  <c r="AE233" i="4" s="1"/>
  <c r="AD234" i="4"/>
  <c r="AC234" i="4"/>
  <c r="AC233" i="4" s="1"/>
  <c r="AB234" i="4"/>
  <c r="AA234" i="4"/>
  <c r="AA233" i="4" s="1"/>
  <c r="Z234" i="4"/>
  <c r="Y234" i="4"/>
  <c r="Y233" i="4" s="1"/>
  <c r="X234" i="4"/>
  <c r="X233" i="4" s="1"/>
  <c r="W234" i="4"/>
  <c r="W233" i="4" s="1"/>
  <c r="V234" i="4"/>
  <c r="U234" i="4"/>
  <c r="T234" i="4"/>
  <c r="T233" i="4" s="1"/>
  <c r="S234" i="4"/>
  <c r="S233" i="4" s="1"/>
  <c r="R234" i="4"/>
  <c r="Q234" i="4"/>
  <c r="Q233" i="4" s="1"/>
  <c r="P234" i="4"/>
  <c r="O234" i="4"/>
  <c r="O233" i="4" s="1"/>
  <c r="N234" i="4"/>
  <c r="M234" i="4"/>
  <c r="M233" i="4" s="1"/>
  <c r="L234" i="4"/>
  <c r="L233" i="4" s="1"/>
  <c r="K234" i="4"/>
  <c r="K233" i="4" s="1"/>
  <c r="I234" i="4"/>
  <c r="H234" i="4"/>
  <c r="H233" i="4" s="1"/>
  <c r="G234" i="4"/>
  <c r="F234" i="4"/>
  <c r="F233" i="4" s="1"/>
  <c r="E234" i="4"/>
  <c r="D234" i="4"/>
  <c r="D233" i="4" s="1"/>
  <c r="BB233" i="4"/>
  <c r="AZ233" i="4"/>
  <c r="AX233" i="4"/>
  <c r="AT233" i="4"/>
  <c r="AR233" i="4"/>
  <c r="AP233" i="4"/>
  <c r="AL233" i="4"/>
  <c r="AJ233" i="4"/>
  <c r="AH233" i="4"/>
  <c r="AD233" i="4"/>
  <c r="AB233" i="4"/>
  <c r="Z233" i="4"/>
  <c r="V233" i="4"/>
  <c r="U233" i="4"/>
  <c r="R233" i="4"/>
  <c r="P233" i="4"/>
  <c r="N233" i="4"/>
  <c r="I233" i="4"/>
  <c r="G233" i="4"/>
  <c r="E233" i="4"/>
  <c r="BA232" i="4"/>
  <c r="BC232" i="4" s="1"/>
  <c r="BD232" i="4" s="1"/>
  <c r="BE231" i="4"/>
  <c r="BB231" i="4"/>
  <c r="AZ231" i="4"/>
  <c r="AY231" i="4"/>
  <c r="AX231" i="4"/>
  <c r="AW231" i="4"/>
  <c r="AV231" i="4"/>
  <c r="AU231" i="4"/>
  <c r="AU224" i="4" s="1"/>
  <c r="AT231" i="4"/>
  <c r="AS231" i="4"/>
  <c r="AR231" i="4"/>
  <c r="AQ231" i="4"/>
  <c r="AQ224" i="4" s="1"/>
  <c r="AP231" i="4"/>
  <c r="AO231" i="4"/>
  <c r="AN231" i="4"/>
  <c r="AM231" i="4"/>
  <c r="AM224" i="4" s="1"/>
  <c r="AL231" i="4"/>
  <c r="AK231" i="4"/>
  <c r="AJ231" i="4"/>
  <c r="AI231" i="4"/>
  <c r="AH231" i="4"/>
  <c r="AG231" i="4"/>
  <c r="AF231" i="4"/>
  <c r="AE231" i="4"/>
  <c r="AE224" i="4" s="1"/>
  <c r="AD231" i="4"/>
  <c r="AC231" i="4"/>
  <c r="AB231" i="4"/>
  <c r="AA231" i="4"/>
  <c r="AA224" i="4" s="1"/>
  <c r="Z231" i="4"/>
  <c r="Y231" i="4"/>
  <c r="X231" i="4"/>
  <c r="W231" i="4"/>
  <c r="W224" i="4" s="1"/>
  <c r="V231" i="4"/>
  <c r="U231" i="4"/>
  <c r="T231" i="4"/>
  <c r="S231" i="4"/>
  <c r="S224" i="4" s="1"/>
  <c r="R231" i="4"/>
  <c r="Q231" i="4"/>
  <c r="P231" i="4"/>
  <c r="O231" i="4"/>
  <c r="O224" i="4" s="1"/>
  <c r="N231" i="4"/>
  <c r="M231" i="4"/>
  <c r="L231" i="4"/>
  <c r="K231" i="4"/>
  <c r="K224" i="4" s="1"/>
  <c r="I231" i="4"/>
  <c r="H231" i="4"/>
  <c r="G231" i="4"/>
  <c r="F231" i="4"/>
  <c r="F224" i="4" s="1"/>
  <c r="E231" i="4"/>
  <c r="D231" i="4"/>
  <c r="BA230" i="4"/>
  <c r="BC230" i="4" s="1"/>
  <c r="BD230" i="4" s="1"/>
  <c r="BE229" i="4"/>
  <c r="BB229" i="4"/>
  <c r="AZ229" i="4"/>
  <c r="BA229" i="4" s="1"/>
  <c r="BC229" i="4" s="1"/>
  <c r="AY229" i="4"/>
  <c r="AX229" i="4"/>
  <c r="BD229" i="4" s="1"/>
  <c r="AW229" i="4"/>
  <c r="AV229" i="4"/>
  <c r="AU229" i="4"/>
  <c r="AT229" i="4"/>
  <c r="AS229" i="4"/>
  <c r="AR229" i="4"/>
  <c r="AQ229" i="4"/>
  <c r="AP229" i="4"/>
  <c r="AO229" i="4"/>
  <c r="AN229" i="4"/>
  <c r="AM229" i="4"/>
  <c r="AL229" i="4"/>
  <c r="AK229" i="4"/>
  <c r="AJ229" i="4"/>
  <c r="AI229" i="4"/>
  <c r="AH229" i="4"/>
  <c r="AG229" i="4"/>
  <c r="AF229" i="4"/>
  <c r="AE229" i="4"/>
  <c r="AD229" i="4"/>
  <c r="AC229" i="4"/>
  <c r="AB229" i="4"/>
  <c r="AA229" i="4"/>
  <c r="Z229" i="4"/>
  <c r="Y229" i="4"/>
  <c r="X229" i="4"/>
  <c r="W229" i="4"/>
  <c r="V229" i="4"/>
  <c r="U229" i="4"/>
  <c r="T229" i="4"/>
  <c r="S229" i="4"/>
  <c r="R229" i="4"/>
  <c r="Q229" i="4"/>
  <c r="P229" i="4"/>
  <c r="O229" i="4"/>
  <c r="N229" i="4"/>
  <c r="M229" i="4"/>
  <c r="L229" i="4"/>
  <c r="K229" i="4"/>
  <c r="I229" i="4"/>
  <c r="H229" i="4"/>
  <c r="G229" i="4"/>
  <c r="F229" i="4"/>
  <c r="E229" i="4"/>
  <c r="D229" i="4"/>
  <c r="BA228" i="4"/>
  <c r="BC228" i="4" s="1"/>
  <c r="BD228" i="4" s="1"/>
  <c r="BE227" i="4"/>
  <c r="BB227" i="4"/>
  <c r="AZ227" i="4"/>
  <c r="BA227" i="4" s="1"/>
  <c r="BC227" i="4" s="1"/>
  <c r="BD227" i="4" s="1"/>
  <c r="AY227" i="4"/>
  <c r="AX227" i="4"/>
  <c r="AW227" i="4"/>
  <c r="AV227" i="4"/>
  <c r="AU227" i="4"/>
  <c r="AT227" i="4"/>
  <c r="AS227" i="4"/>
  <c r="AR227" i="4"/>
  <c r="AQ227" i="4"/>
  <c r="AP227" i="4"/>
  <c r="AO227" i="4"/>
  <c r="AN227" i="4"/>
  <c r="AM227" i="4"/>
  <c r="AL227" i="4"/>
  <c r="AK227" i="4"/>
  <c r="AJ227" i="4"/>
  <c r="AI227" i="4"/>
  <c r="AH227" i="4"/>
  <c r="AG227" i="4"/>
  <c r="AF227" i="4"/>
  <c r="AE227" i="4"/>
  <c r="AD227" i="4"/>
  <c r="AC227" i="4"/>
  <c r="AB227" i="4"/>
  <c r="AA227" i="4"/>
  <c r="Z227" i="4"/>
  <c r="Y227" i="4"/>
  <c r="X227" i="4"/>
  <c r="W227" i="4"/>
  <c r="V227" i="4"/>
  <c r="U227" i="4"/>
  <c r="T227" i="4"/>
  <c r="S227" i="4"/>
  <c r="R227" i="4"/>
  <c r="Q227" i="4"/>
  <c r="P227" i="4"/>
  <c r="O227" i="4"/>
  <c r="N227" i="4"/>
  <c r="M227" i="4"/>
  <c r="L227" i="4"/>
  <c r="K227" i="4"/>
  <c r="I227" i="4"/>
  <c r="H227" i="4"/>
  <c r="G227" i="4"/>
  <c r="F227" i="4"/>
  <c r="E227" i="4"/>
  <c r="D227" i="4"/>
  <c r="BA226" i="4"/>
  <c r="BC226" i="4" s="1"/>
  <c r="BD226" i="4" s="1"/>
  <c r="BE225" i="4"/>
  <c r="BB225" i="4"/>
  <c r="AZ225" i="4"/>
  <c r="BA225" i="4" s="1"/>
  <c r="BC225" i="4" s="1"/>
  <c r="BD225" i="4" s="1"/>
  <c r="AY225" i="4"/>
  <c r="AX225" i="4"/>
  <c r="AW225" i="4"/>
  <c r="AW224" i="4" s="1"/>
  <c r="AV225" i="4"/>
  <c r="AU225" i="4"/>
  <c r="AT225" i="4"/>
  <c r="AT224" i="4" s="1"/>
  <c r="AS225" i="4"/>
  <c r="AS224" i="4" s="1"/>
  <c r="AR225" i="4"/>
  <c r="AQ225" i="4"/>
  <c r="AP225" i="4"/>
  <c r="AP224" i="4" s="1"/>
  <c r="AO225" i="4"/>
  <c r="AO224" i="4" s="1"/>
  <c r="AN225" i="4"/>
  <c r="AM225" i="4"/>
  <c r="AL225" i="4"/>
  <c r="AK225" i="4"/>
  <c r="AK224" i="4" s="1"/>
  <c r="AJ225" i="4"/>
  <c r="AI225" i="4"/>
  <c r="AH225" i="4"/>
  <c r="AH224" i="4" s="1"/>
  <c r="AG225" i="4"/>
  <c r="AG224" i="4" s="1"/>
  <c r="AF225" i="4"/>
  <c r="AE225" i="4"/>
  <c r="AD225" i="4"/>
  <c r="AD224" i="4" s="1"/>
  <c r="AC225" i="4"/>
  <c r="AC224" i="4" s="1"/>
  <c r="AB225" i="4"/>
  <c r="AA225" i="4"/>
  <c r="Z225" i="4"/>
  <c r="Y225" i="4"/>
  <c r="Y224" i="4" s="1"/>
  <c r="X225" i="4"/>
  <c r="W225" i="4"/>
  <c r="V225" i="4"/>
  <c r="U225" i="4"/>
  <c r="U224" i="4" s="1"/>
  <c r="T225" i="4"/>
  <c r="S225" i="4"/>
  <c r="R225" i="4"/>
  <c r="Q225" i="4"/>
  <c r="Q224" i="4" s="1"/>
  <c r="P225" i="4"/>
  <c r="O225" i="4"/>
  <c r="N225" i="4"/>
  <c r="N224" i="4" s="1"/>
  <c r="M225" i="4"/>
  <c r="M224" i="4" s="1"/>
  <c r="L225" i="4"/>
  <c r="K225" i="4"/>
  <c r="I225" i="4"/>
  <c r="H225" i="4"/>
  <c r="H224" i="4" s="1"/>
  <c r="G225" i="4"/>
  <c r="F225" i="4"/>
  <c r="E225" i="4"/>
  <c r="E224" i="4" s="1"/>
  <c r="D225" i="4"/>
  <c r="D224" i="4" s="1"/>
  <c r="BB224" i="4"/>
  <c r="AX224" i="4"/>
  <c r="AL224" i="4"/>
  <c r="AI224" i="4"/>
  <c r="Z224" i="4"/>
  <c r="V224" i="4"/>
  <c r="R224" i="4"/>
  <c r="I224" i="4"/>
  <c r="BA223" i="4"/>
  <c r="BC223" i="4" s="1"/>
  <c r="BD223" i="4" s="1"/>
  <c r="BA222" i="4"/>
  <c r="BC222" i="4" s="1"/>
  <c r="BD222" i="4" s="1"/>
  <c r="BC221" i="4"/>
  <c r="BD221" i="4" s="1"/>
  <c r="BA221" i="4"/>
  <c r="BA220" i="4"/>
  <c r="BC220" i="4" s="1"/>
  <c r="BD220" i="4" s="1"/>
  <c r="BA219" i="4"/>
  <c r="BC219" i="4" s="1"/>
  <c r="BD219" i="4" s="1"/>
  <c r="BE218" i="4"/>
  <c r="BB218" i="4"/>
  <c r="AZ218" i="4"/>
  <c r="AY218" i="4"/>
  <c r="BA218" i="4" s="1"/>
  <c r="BC218" i="4" s="1"/>
  <c r="AX218" i="4"/>
  <c r="AX209" i="4" s="1"/>
  <c r="AW218" i="4"/>
  <c r="AV218" i="4"/>
  <c r="AU218" i="4"/>
  <c r="AT218" i="4"/>
  <c r="AT209" i="4" s="1"/>
  <c r="AS218" i="4"/>
  <c r="AR218" i="4"/>
  <c r="AQ218" i="4"/>
  <c r="AP218" i="4"/>
  <c r="AP209" i="4" s="1"/>
  <c r="AO218" i="4"/>
  <c r="AN218" i="4"/>
  <c r="AM218" i="4"/>
  <c r="AL218" i="4"/>
  <c r="AL209" i="4" s="1"/>
  <c r="AK218" i="4"/>
  <c r="AJ218" i="4"/>
  <c r="AI218" i="4"/>
  <c r="AH218" i="4"/>
  <c r="AH209" i="4" s="1"/>
  <c r="AG218" i="4"/>
  <c r="AF218" i="4"/>
  <c r="AE218" i="4"/>
  <c r="AD218" i="4"/>
  <c r="AD209" i="4" s="1"/>
  <c r="AC218" i="4"/>
  <c r="AB218" i="4"/>
  <c r="AA218" i="4"/>
  <c r="Z218" i="4"/>
  <c r="Z209" i="4" s="1"/>
  <c r="Y218" i="4"/>
  <c r="X218" i="4"/>
  <c r="W218" i="4"/>
  <c r="V218" i="4"/>
  <c r="V209" i="4" s="1"/>
  <c r="U218" i="4"/>
  <c r="T218" i="4"/>
  <c r="S218" i="4"/>
  <c r="R218" i="4"/>
  <c r="R209" i="4" s="1"/>
  <c r="Q218" i="4"/>
  <c r="P218" i="4"/>
  <c r="O218" i="4"/>
  <c r="N218" i="4"/>
  <c r="N209" i="4" s="1"/>
  <c r="M218" i="4"/>
  <c r="L218" i="4"/>
  <c r="K218" i="4"/>
  <c r="I218" i="4"/>
  <c r="I209" i="4" s="1"/>
  <c r="H218" i="4"/>
  <c r="G218" i="4"/>
  <c r="F218" i="4"/>
  <c r="E218" i="4"/>
  <c r="E209" i="4" s="1"/>
  <c r="D218" i="4"/>
  <c r="BA217" i="4"/>
  <c r="BC217" i="4" s="1"/>
  <c r="BD217" i="4" s="1"/>
  <c r="BD216" i="4"/>
  <c r="BA216" i="4"/>
  <c r="BC216" i="4" s="1"/>
  <c r="BA215" i="4"/>
  <c r="BC215" i="4" s="1"/>
  <c r="BD215" i="4" s="1"/>
  <c r="BE214" i="4"/>
  <c r="BB214" i="4"/>
  <c r="AZ214" i="4"/>
  <c r="AY214" i="4"/>
  <c r="BA214" i="4" s="1"/>
  <c r="BC214" i="4" s="1"/>
  <c r="BD214" i="4" s="1"/>
  <c r="AX214" i="4"/>
  <c r="AW214" i="4"/>
  <c r="AV214" i="4"/>
  <c r="AU214" i="4"/>
  <c r="AT214" i="4"/>
  <c r="AS214" i="4"/>
  <c r="AR214" i="4"/>
  <c r="AQ214" i="4"/>
  <c r="AP214" i="4"/>
  <c r="AO214" i="4"/>
  <c r="AN214" i="4"/>
  <c r="AM214" i="4"/>
  <c r="AL214" i="4"/>
  <c r="AK214" i="4"/>
  <c r="AJ214" i="4"/>
  <c r="AI214" i="4"/>
  <c r="AH214" i="4"/>
  <c r="AG214" i="4"/>
  <c r="AF214" i="4"/>
  <c r="AE214" i="4"/>
  <c r="AD214" i="4"/>
  <c r="AC214" i="4"/>
  <c r="AB214" i="4"/>
  <c r="AA214" i="4"/>
  <c r="Z214" i="4"/>
  <c r="Y214" i="4"/>
  <c r="X214" i="4"/>
  <c r="W214" i="4"/>
  <c r="V214" i="4"/>
  <c r="U214" i="4"/>
  <c r="T214" i="4"/>
  <c r="S214" i="4"/>
  <c r="R214" i="4"/>
  <c r="Q214" i="4"/>
  <c r="P214" i="4"/>
  <c r="O214" i="4"/>
  <c r="N214" i="4"/>
  <c r="M214" i="4"/>
  <c r="L214" i="4"/>
  <c r="K214" i="4"/>
  <c r="I214" i="4"/>
  <c r="H214" i="4"/>
  <c r="G214" i="4"/>
  <c r="F214" i="4"/>
  <c r="E214" i="4"/>
  <c r="D214" i="4"/>
  <c r="BA213" i="4"/>
  <c r="BC213" i="4" s="1"/>
  <c r="BD213" i="4" s="1"/>
  <c r="BA212" i="4"/>
  <c r="BC212" i="4" s="1"/>
  <c r="BD212" i="4" s="1"/>
  <c r="BA211" i="4"/>
  <c r="BC211" i="4" s="1"/>
  <c r="BD211" i="4" s="1"/>
  <c r="BE210" i="4"/>
  <c r="BB210" i="4"/>
  <c r="AZ210" i="4"/>
  <c r="AY210" i="4"/>
  <c r="AY209" i="4" s="1"/>
  <c r="AX210" i="4"/>
  <c r="AW210" i="4"/>
  <c r="AV210" i="4"/>
  <c r="AV209" i="4" s="1"/>
  <c r="AU210" i="4"/>
  <c r="AU209" i="4" s="1"/>
  <c r="AT210" i="4"/>
  <c r="AS210" i="4"/>
  <c r="AR210" i="4"/>
  <c r="AQ210" i="4"/>
  <c r="AQ209" i="4" s="1"/>
  <c r="AP210" i="4"/>
  <c r="AO210" i="4"/>
  <c r="AN210" i="4"/>
  <c r="AN209" i="4" s="1"/>
  <c r="AM210" i="4"/>
  <c r="AM209" i="4" s="1"/>
  <c r="AL210" i="4"/>
  <c r="AK210" i="4"/>
  <c r="AJ210" i="4"/>
  <c r="AI210" i="4"/>
  <c r="AI209" i="4" s="1"/>
  <c r="AH210" i="4"/>
  <c r="AG210" i="4"/>
  <c r="AF210" i="4"/>
  <c r="AF209" i="4" s="1"/>
  <c r="AE210" i="4"/>
  <c r="AE209" i="4" s="1"/>
  <c r="AD210" i="4"/>
  <c r="AC210" i="4"/>
  <c r="AB210" i="4"/>
  <c r="AA210" i="4"/>
  <c r="AA209" i="4" s="1"/>
  <c r="Z210" i="4"/>
  <c r="Y210" i="4"/>
  <c r="X210" i="4"/>
  <c r="X209" i="4" s="1"/>
  <c r="W210" i="4"/>
  <c r="W209" i="4" s="1"/>
  <c r="V210" i="4"/>
  <c r="U210" i="4"/>
  <c r="T210" i="4"/>
  <c r="S210" i="4"/>
  <c r="S209" i="4" s="1"/>
  <c r="R210" i="4"/>
  <c r="Q210" i="4"/>
  <c r="P210" i="4"/>
  <c r="P209" i="4" s="1"/>
  <c r="O210" i="4"/>
  <c r="O209" i="4" s="1"/>
  <c r="N210" i="4"/>
  <c r="M210" i="4"/>
  <c r="L210" i="4"/>
  <c r="K210" i="4"/>
  <c r="K209" i="4" s="1"/>
  <c r="I210" i="4"/>
  <c r="H210" i="4"/>
  <c r="G210" i="4"/>
  <c r="G209" i="4" s="1"/>
  <c r="F210" i="4"/>
  <c r="F209" i="4" s="1"/>
  <c r="E210" i="4"/>
  <c r="D210" i="4"/>
  <c r="BB209" i="4"/>
  <c r="AZ209" i="4"/>
  <c r="AR209" i="4"/>
  <c r="AJ209" i="4"/>
  <c r="AB209" i="4"/>
  <c r="T209" i="4"/>
  <c r="L209" i="4"/>
  <c r="BC207" i="4"/>
  <c r="BD207" i="4" s="1"/>
  <c r="BA207" i="4"/>
  <c r="BE206" i="4"/>
  <c r="BB206" i="4"/>
  <c r="AZ206" i="4"/>
  <c r="AY206" i="4"/>
  <c r="AX206" i="4"/>
  <c r="AW206" i="4"/>
  <c r="AV206" i="4"/>
  <c r="AU206" i="4"/>
  <c r="AT206" i="4"/>
  <c r="AS206" i="4"/>
  <c r="AR206" i="4"/>
  <c r="AQ206" i="4"/>
  <c r="AP206" i="4"/>
  <c r="AO206" i="4"/>
  <c r="AN206" i="4"/>
  <c r="AM206" i="4"/>
  <c r="AL206" i="4"/>
  <c r="AK206" i="4"/>
  <c r="AJ206" i="4"/>
  <c r="AI206" i="4"/>
  <c r="AH206" i="4"/>
  <c r="AG206" i="4"/>
  <c r="AF206" i="4"/>
  <c r="AE206" i="4"/>
  <c r="AD206" i="4"/>
  <c r="AC206" i="4"/>
  <c r="AB206" i="4"/>
  <c r="AA206" i="4"/>
  <c r="Z206" i="4"/>
  <c r="Y206" i="4"/>
  <c r="X206" i="4"/>
  <c r="W206" i="4"/>
  <c r="V206" i="4"/>
  <c r="U206" i="4"/>
  <c r="T206" i="4"/>
  <c r="S206" i="4"/>
  <c r="R206" i="4"/>
  <c r="Q206" i="4"/>
  <c r="P206" i="4"/>
  <c r="O206" i="4"/>
  <c r="N206" i="4"/>
  <c r="M206" i="4"/>
  <c r="L206" i="4"/>
  <c r="K206" i="4"/>
  <c r="I206" i="4"/>
  <c r="H206" i="4"/>
  <c r="G206" i="4"/>
  <c r="F206" i="4"/>
  <c r="E206" i="4"/>
  <c r="D206" i="4"/>
  <c r="BC205" i="4"/>
  <c r="BD205" i="4" s="1"/>
  <c r="BA205" i="4"/>
  <c r="BE204" i="4"/>
  <c r="BB204" i="4"/>
  <c r="BA204" i="4"/>
  <c r="BC204" i="4" s="1"/>
  <c r="BD204" i="4" s="1"/>
  <c r="AZ204" i="4"/>
  <c r="AY204" i="4"/>
  <c r="AX204" i="4"/>
  <c r="AW204" i="4"/>
  <c r="AV204" i="4"/>
  <c r="AU204" i="4"/>
  <c r="AT204" i="4"/>
  <c r="AS204" i="4"/>
  <c r="AR204" i="4"/>
  <c r="AQ204" i="4"/>
  <c r="AP204" i="4"/>
  <c r="AO204" i="4"/>
  <c r="AN204" i="4"/>
  <c r="AM204" i="4"/>
  <c r="AL204" i="4"/>
  <c r="AK204" i="4"/>
  <c r="AJ204" i="4"/>
  <c r="AI204" i="4"/>
  <c r="AH204" i="4"/>
  <c r="AG204" i="4"/>
  <c r="AF204" i="4"/>
  <c r="AE204" i="4"/>
  <c r="AD204" i="4"/>
  <c r="AC204" i="4"/>
  <c r="AB204" i="4"/>
  <c r="AA204" i="4"/>
  <c r="Z204" i="4"/>
  <c r="Y204" i="4"/>
  <c r="X204" i="4"/>
  <c r="W204" i="4"/>
  <c r="V204" i="4"/>
  <c r="U204" i="4"/>
  <c r="T204" i="4"/>
  <c r="S204" i="4"/>
  <c r="R204" i="4"/>
  <c r="Q204" i="4"/>
  <c r="P204" i="4"/>
  <c r="O204" i="4"/>
  <c r="N204" i="4"/>
  <c r="M204" i="4"/>
  <c r="L204" i="4"/>
  <c r="K204" i="4"/>
  <c r="I204" i="4"/>
  <c r="H204" i="4"/>
  <c r="G204" i="4"/>
  <c r="F204" i="4"/>
  <c r="E204" i="4"/>
  <c r="D204" i="4"/>
  <c r="BA203" i="4"/>
  <c r="BC203" i="4" s="1"/>
  <c r="BD203" i="4" s="1"/>
  <c r="BE202" i="4"/>
  <c r="BB202" i="4"/>
  <c r="AZ202" i="4"/>
  <c r="AY202" i="4"/>
  <c r="BA202" i="4" s="1"/>
  <c r="AX202" i="4"/>
  <c r="AW202" i="4"/>
  <c r="AV202" i="4"/>
  <c r="AU202" i="4"/>
  <c r="AT202" i="4"/>
  <c r="AS202" i="4"/>
  <c r="AR202" i="4"/>
  <c r="AQ202" i="4"/>
  <c r="AP202" i="4"/>
  <c r="AO202" i="4"/>
  <c r="AN202" i="4"/>
  <c r="AM202" i="4"/>
  <c r="AL202" i="4"/>
  <c r="AK202" i="4"/>
  <c r="AJ202" i="4"/>
  <c r="AI202" i="4"/>
  <c r="AH202" i="4"/>
  <c r="AG202" i="4"/>
  <c r="AF202" i="4"/>
  <c r="AE202" i="4"/>
  <c r="AD202" i="4"/>
  <c r="AC202" i="4"/>
  <c r="AB202" i="4"/>
  <c r="AA202" i="4"/>
  <c r="Z202" i="4"/>
  <c r="Y202" i="4"/>
  <c r="X202" i="4"/>
  <c r="W202" i="4"/>
  <c r="V202" i="4"/>
  <c r="U202" i="4"/>
  <c r="T202" i="4"/>
  <c r="S202" i="4"/>
  <c r="R202" i="4"/>
  <c r="Q202" i="4"/>
  <c r="P202" i="4"/>
  <c r="O202" i="4"/>
  <c r="N202" i="4"/>
  <c r="M202" i="4"/>
  <c r="L202" i="4"/>
  <c r="K202" i="4"/>
  <c r="I202" i="4"/>
  <c r="H202" i="4"/>
  <c r="G202" i="4"/>
  <c r="F202" i="4"/>
  <c r="E202" i="4"/>
  <c r="D202" i="4"/>
  <c r="BA201" i="4"/>
  <c r="BC201" i="4" s="1"/>
  <c r="BD201" i="4" s="1"/>
  <c r="BA200" i="4"/>
  <c r="BC200" i="4" s="1"/>
  <c r="BD200" i="4" s="1"/>
  <c r="BE199" i="4"/>
  <c r="BE188" i="4" s="1"/>
  <c r="BB199" i="4"/>
  <c r="AZ199" i="4"/>
  <c r="AY199" i="4"/>
  <c r="AX199" i="4"/>
  <c r="AW199" i="4"/>
  <c r="AV199" i="4"/>
  <c r="AU199" i="4"/>
  <c r="AT199" i="4"/>
  <c r="AS199" i="4"/>
  <c r="AR199" i="4"/>
  <c r="AQ199" i="4"/>
  <c r="AP199" i="4"/>
  <c r="AO199" i="4"/>
  <c r="AN199" i="4"/>
  <c r="AM199" i="4"/>
  <c r="AL199" i="4"/>
  <c r="AK199" i="4"/>
  <c r="AJ199" i="4"/>
  <c r="AI199" i="4"/>
  <c r="AH199" i="4"/>
  <c r="AG199" i="4"/>
  <c r="AF199" i="4"/>
  <c r="AE199" i="4"/>
  <c r="AD199" i="4"/>
  <c r="AC199" i="4"/>
  <c r="AB199" i="4"/>
  <c r="AA199" i="4"/>
  <c r="Z199" i="4"/>
  <c r="Y199" i="4"/>
  <c r="X199" i="4"/>
  <c r="W199" i="4"/>
  <c r="V199" i="4"/>
  <c r="U199" i="4"/>
  <c r="T199" i="4"/>
  <c r="S199" i="4"/>
  <c r="R199" i="4"/>
  <c r="Q199" i="4"/>
  <c r="P199" i="4"/>
  <c r="O199" i="4"/>
  <c r="N199" i="4"/>
  <c r="M199" i="4"/>
  <c r="L199" i="4"/>
  <c r="K199" i="4"/>
  <c r="I199" i="4"/>
  <c r="H199" i="4"/>
  <c r="G199" i="4"/>
  <c r="F199" i="4"/>
  <c r="E199" i="4"/>
  <c r="D199" i="4"/>
  <c r="BA198" i="4"/>
  <c r="BC198" i="4" s="1"/>
  <c r="BD198" i="4" s="1"/>
  <c r="BE197" i="4"/>
  <c r="BB197" i="4"/>
  <c r="AZ197" i="4"/>
  <c r="AY197" i="4"/>
  <c r="BA197" i="4" s="1"/>
  <c r="BC197" i="4" s="1"/>
  <c r="AX197" i="4"/>
  <c r="AW197" i="4"/>
  <c r="AV197" i="4"/>
  <c r="AU197" i="4"/>
  <c r="AT197" i="4"/>
  <c r="AS197" i="4"/>
  <c r="AR197" i="4"/>
  <c r="AQ197" i="4"/>
  <c r="AP197" i="4"/>
  <c r="AO197" i="4"/>
  <c r="AN197" i="4"/>
  <c r="AM197" i="4"/>
  <c r="AL197" i="4"/>
  <c r="AK197" i="4"/>
  <c r="AJ197" i="4"/>
  <c r="AI197" i="4"/>
  <c r="AH197" i="4"/>
  <c r="AG197" i="4"/>
  <c r="AF197" i="4"/>
  <c r="AE197" i="4"/>
  <c r="AD197" i="4"/>
  <c r="AC197" i="4"/>
  <c r="AB197" i="4"/>
  <c r="AA197" i="4"/>
  <c r="Z197" i="4"/>
  <c r="Y197" i="4"/>
  <c r="X197" i="4"/>
  <c r="W197" i="4"/>
  <c r="V197" i="4"/>
  <c r="U197" i="4"/>
  <c r="T197" i="4"/>
  <c r="S197" i="4"/>
  <c r="R197" i="4"/>
  <c r="Q197" i="4"/>
  <c r="P197" i="4"/>
  <c r="O197" i="4"/>
  <c r="N197" i="4"/>
  <c r="M197" i="4"/>
  <c r="L197" i="4"/>
  <c r="K197" i="4"/>
  <c r="I197" i="4"/>
  <c r="H197" i="4"/>
  <c r="G197" i="4"/>
  <c r="F197" i="4"/>
  <c r="E197" i="4"/>
  <c r="D197" i="4"/>
  <c r="BA196" i="4"/>
  <c r="BC196" i="4" s="1"/>
  <c r="BD196" i="4" s="1"/>
  <c r="BA195" i="4"/>
  <c r="BC195" i="4" s="1"/>
  <c r="BD195" i="4" s="1"/>
  <c r="BA194" i="4"/>
  <c r="BC194" i="4" s="1"/>
  <c r="BD194" i="4" s="1"/>
  <c r="BA193" i="4"/>
  <c r="BC193" i="4" s="1"/>
  <c r="BD193" i="4" s="1"/>
  <c r="BE192" i="4"/>
  <c r="BB192" i="4"/>
  <c r="AZ192" i="4"/>
  <c r="AY192" i="4"/>
  <c r="AX192" i="4"/>
  <c r="AW192" i="4"/>
  <c r="AV192" i="4"/>
  <c r="AU192" i="4"/>
  <c r="AU188" i="4" s="1"/>
  <c r="AT192" i="4"/>
  <c r="AS192" i="4"/>
  <c r="AR192" i="4"/>
  <c r="AQ192" i="4"/>
  <c r="AQ188" i="4" s="1"/>
  <c r="AP192" i="4"/>
  <c r="AO192" i="4"/>
  <c r="AN192" i="4"/>
  <c r="AM192" i="4"/>
  <c r="AM188" i="4" s="1"/>
  <c r="AL192" i="4"/>
  <c r="AK192" i="4"/>
  <c r="AJ192" i="4"/>
  <c r="AI192" i="4"/>
  <c r="AI188" i="4" s="1"/>
  <c r="AH192" i="4"/>
  <c r="AG192" i="4"/>
  <c r="AF192" i="4"/>
  <c r="AE192" i="4"/>
  <c r="AE188" i="4" s="1"/>
  <c r="AD192" i="4"/>
  <c r="AC192" i="4"/>
  <c r="AB192" i="4"/>
  <c r="AA192" i="4"/>
  <c r="AA188" i="4" s="1"/>
  <c r="Z192" i="4"/>
  <c r="Y192" i="4"/>
  <c r="X192" i="4"/>
  <c r="W192" i="4"/>
  <c r="W188" i="4" s="1"/>
  <c r="V192" i="4"/>
  <c r="U192" i="4"/>
  <c r="T192" i="4"/>
  <c r="S192" i="4"/>
  <c r="S188" i="4" s="1"/>
  <c r="R192" i="4"/>
  <c r="Q192" i="4"/>
  <c r="P192" i="4"/>
  <c r="O192" i="4"/>
  <c r="O188" i="4" s="1"/>
  <c r="N192" i="4"/>
  <c r="M192" i="4"/>
  <c r="L192" i="4"/>
  <c r="K192" i="4"/>
  <c r="K188" i="4" s="1"/>
  <c r="I192" i="4"/>
  <c r="H192" i="4"/>
  <c r="G192" i="4"/>
  <c r="F192" i="4"/>
  <c r="F188" i="4" s="1"/>
  <c r="E192" i="4"/>
  <c r="D192" i="4"/>
  <c r="BA191" i="4"/>
  <c r="BC191" i="4" s="1"/>
  <c r="BD191" i="4" s="1"/>
  <c r="BA190" i="4"/>
  <c r="BC190" i="4" s="1"/>
  <c r="BD190" i="4" s="1"/>
  <c r="BE189" i="4"/>
  <c r="BB189" i="4"/>
  <c r="AZ189" i="4"/>
  <c r="AY189" i="4"/>
  <c r="AX189" i="4"/>
  <c r="AW189" i="4"/>
  <c r="AV189" i="4"/>
  <c r="AU189" i="4"/>
  <c r="AT189" i="4"/>
  <c r="AS189" i="4"/>
  <c r="AS188" i="4" s="1"/>
  <c r="AR189" i="4"/>
  <c r="AQ189" i="4"/>
  <c r="AP189" i="4"/>
  <c r="AO189" i="4"/>
  <c r="AN189" i="4"/>
  <c r="AM189" i="4"/>
  <c r="AL189" i="4"/>
  <c r="AK189" i="4"/>
  <c r="AJ189" i="4"/>
  <c r="AI189" i="4"/>
  <c r="AH189" i="4"/>
  <c r="AG189" i="4"/>
  <c r="AF189" i="4"/>
  <c r="AE189" i="4"/>
  <c r="AD189" i="4"/>
  <c r="AC189" i="4"/>
  <c r="AC188" i="4" s="1"/>
  <c r="AB189" i="4"/>
  <c r="AA189" i="4"/>
  <c r="Z189" i="4"/>
  <c r="Y189" i="4"/>
  <c r="X189" i="4"/>
  <c r="W189" i="4"/>
  <c r="V189" i="4"/>
  <c r="U189" i="4"/>
  <c r="T189" i="4"/>
  <c r="S189" i="4"/>
  <c r="R189" i="4"/>
  <c r="Q189" i="4"/>
  <c r="P189" i="4"/>
  <c r="O189" i="4"/>
  <c r="N189" i="4"/>
  <c r="M189" i="4"/>
  <c r="L189" i="4"/>
  <c r="K189" i="4"/>
  <c r="I189" i="4"/>
  <c r="H189" i="4"/>
  <c r="G189" i="4"/>
  <c r="F189" i="4"/>
  <c r="E189" i="4"/>
  <c r="D189" i="4"/>
  <c r="BC187" i="4"/>
  <c r="BD187" i="4" s="1"/>
  <c r="BA187" i="4"/>
  <c r="BA186" i="4"/>
  <c r="BC186" i="4" s="1"/>
  <c r="BD186" i="4" s="1"/>
  <c r="BA185" i="4"/>
  <c r="BC185" i="4" s="1"/>
  <c r="BD185" i="4" s="1"/>
  <c r="BA184" i="4"/>
  <c r="BC184" i="4" s="1"/>
  <c r="BD184" i="4" s="1"/>
  <c r="BE183" i="4"/>
  <c r="BB183" i="4"/>
  <c r="BA183" i="4"/>
  <c r="BC183" i="4" s="1"/>
  <c r="AZ183" i="4"/>
  <c r="AY183" i="4"/>
  <c r="AX183" i="4"/>
  <c r="BD183" i="4" s="1"/>
  <c r="AW183" i="4"/>
  <c r="AV183" i="4"/>
  <c r="AU183" i="4"/>
  <c r="AT183" i="4"/>
  <c r="AS183" i="4"/>
  <c r="AR183" i="4"/>
  <c r="AQ183" i="4"/>
  <c r="AP183" i="4"/>
  <c r="AO183" i="4"/>
  <c r="AN183" i="4"/>
  <c r="AM183" i="4"/>
  <c r="AL183" i="4"/>
  <c r="AK183" i="4"/>
  <c r="AJ183" i="4"/>
  <c r="AI183" i="4"/>
  <c r="AH183" i="4"/>
  <c r="AG183" i="4"/>
  <c r="AF183" i="4"/>
  <c r="AE183" i="4"/>
  <c r="AD183" i="4"/>
  <c r="AC183" i="4"/>
  <c r="AB183" i="4"/>
  <c r="AA183" i="4"/>
  <c r="Z183" i="4"/>
  <c r="Y183" i="4"/>
  <c r="X183" i="4"/>
  <c r="W183" i="4"/>
  <c r="V183" i="4"/>
  <c r="U183" i="4"/>
  <c r="T183" i="4"/>
  <c r="S183" i="4"/>
  <c r="R183" i="4"/>
  <c r="Q183" i="4"/>
  <c r="P183" i="4"/>
  <c r="O183" i="4"/>
  <c r="N183" i="4"/>
  <c r="M183" i="4"/>
  <c r="L183" i="4"/>
  <c r="K183" i="4"/>
  <c r="I183" i="4"/>
  <c r="H183" i="4"/>
  <c r="G183" i="4"/>
  <c r="F183" i="4"/>
  <c r="E183" i="4"/>
  <c r="D183" i="4"/>
  <c r="BA182" i="4"/>
  <c r="BC182" i="4" s="1"/>
  <c r="BD182" i="4" s="1"/>
  <c r="BE181" i="4"/>
  <c r="BB181" i="4"/>
  <c r="AZ181" i="4"/>
  <c r="AY181" i="4"/>
  <c r="BA181" i="4" s="1"/>
  <c r="AX181" i="4"/>
  <c r="AW181" i="4"/>
  <c r="AV181" i="4"/>
  <c r="AU181" i="4"/>
  <c r="AT181" i="4"/>
  <c r="AS181" i="4"/>
  <c r="AR181" i="4"/>
  <c r="AQ181" i="4"/>
  <c r="AP181" i="4"/>
  <c r="AO181" i="4"/>
  <c r="AN181" i="4"/>
  <c r="AM181" i="4"/>
  <c r="AL181" i="4"/>
  <c r="AK181" i="4"/>
  <c r="AJ181" i="4"/>
  <c r="AI181" i="4"/>
  <c r="AH181" i="4"/>
  <c r="AG181" i="4"/>
  <c r="AF181" i="4"/>
  <c r="AE181" i="4"/>
  <c r="AD181" i="4"/>
  <c r="AC181" i="4"/>
  <c r="AB181" i="4"/>
  <c r="AA181" i="4"/>
  <c r="Z181" i="4"/>
  <c r="Y181" i="4"/>
  <c r="X181" i="4"/>
  <c r="W181" i="4"/>
  <c r="V181" i="4"/>
  <c r="U181" i="4"/>
  <c r="T181" i="4"/>
  <c r="S181" i="4"/>
  <c r="R181" i="4"/>
  <c r="Q181" i="4"/>
  <c r="P181" i="4"/>
  <c r="O181" i="4"/>
  <c r="N181" i="4"/>
  <c r="M181" i="4"/>
  <c r="L181" i="4"/>
  <c r="K181" i="4"/>
  <c r="I181" i="4"/>
  <c r="H181" i="4"/>
  <c r="G181" i="4"/>
  <c r="F181" i="4"/>
  <c r="E181" i="4"/>
  <c r="D181" i="4"/>
  <c r="BA180" i="4"/>
  <c r="BC180" i="4" s="1"/>
  <c r="BD180" i="4" s="1"/>
  <c r="BA179" i="4"/>
  <c r="BC179" i="4" s="1"/>
  <c r="BD179" i="4" s="1"/>
  <c r="BA178" i="4"/>
  <c r="BC178" i="4" s="1"/>
  <c r="BD178" i="4" s="1"/>
  <c r="BA177" i="4"/>
  <c r="BC177" i="4" s="1"/>
  <c r="BD177" i="4" s="1"/>
  <c r="BA176" i="4"/>
  <c r="BC176" i="4" s="1"/>
  <c r="BD176" i="4" s="1"/>
  <c r="BC175" i="4"/>
  <c r="BD175" i="4" s="1"/>
  <c r="BA175" i="4"/>
  <c r="BA174" i="4"/>
  <c r="BC174" i="4" s="1"/>
  <c r="BD174" i="4" s="1"/>
  <c r="BE173" i="4"/>
  <c r="BE170" i="4" s="1"/>
  <c r="BE166" i="4" s="1"/>
  <c r="BB173" i="4"/>
  <c r="BB170" i="4" s="1"/>
  <c r="AZ173" i="4"/>
  <c r="AZ170" i="4" s="1"/>
  <c r="AY173" i="4"/>
  <c r="BA173" i="4" s="1"/>
  <c r="AX173" i="4"/>
  <c r="AX170" i="4" s="1"/>
  <c r="AW173" i="4"/>
  <c r="AW170" i="4" s="1"/>
  <c r="AW166" i="4" s="1"/>
  <c r="AV173" i="4"/>
  <c r="AV170" i="4" s="1"/>
  <c r="AU173" i="4"/>
  <c r="AU170" i="4" s="1"/>
  <c r="AT173" i="4"/>
  <c r="AT170" i="4" s="1"/>
  <c r="AT166" i="4" s="1"/>
  <c r="AS173" i="4"/>
  <c r="AS170" i="4" s="1"/>
  <c r="AS166" i="4" s="1"/>
  <c r="AR173" i="4"/>
  <c r="AR170" i="4" s="1"/>
  <c r="AQ173" i="4"/>
  <c r="AP173" i="4"/>
  <c r="AP170" i="4" s="1"/>
  <c r="AO173" i="4"/>
  <c r="AN173" i="4"/>
  <c r="AN170" i="4" s="1"/>
  <c r="AM173" i="4"/>
  <c r="AM170" i="4" s="1"/>
  <c r="AL173" i="4"/>
  <c r="AL170" i="4" s="1"/>
  <c r="AK173" i="4"/>
  <c r="AK170" i="4" s="1"/>
  <c r="AJ173" i="4"/>
  <c r="AJ170" i="4" s="1"/>
  <c r="AI173" i="4"/>
  <c r="AH173" i="4"/>
  <c r="AH170" i="4" s="1"/>
  <c r="AG173" i="4"/>
  <c r="AG170" i="4" s="1"/>
  <c r="AG166" i="4" s="1"/>
  <c r="AF173" i="4"/>
  <c r="AF170" i="4" s="1"/>
  <c r="AE173" i="4"/>
  <c r="AE170" i="4" s="1"/>
  <c r="AD173" i="4"/>
  <c r="AD170" i="4" s="1"/>
  <c r="AD166" i="4" s="1"/>
  <c r="AC173" i="4"/>
  <c r="AC170" i="4" s="1"/>
  <c r="AC166" i="4" s="1"/>
  <c r="AB173" i="4"/>
  <c r="AB170" i="4" s="1"/>
  <c r="AA173" i="4"/>
  <c r="Z173" i="4"/>
  <c r="Z170" i="4" s="1"/>
  <c r="Y173" i="4"/>
  <c r="Y170" i="4" s="1"/>
  <c r="Y166" i="4" s="1"/>
  <c r="X173" i="4"/>
  <c r="X170" i="4" s="1"/>
  <c r="W173" i="4"/>
  <c r="W170" i="4" s="1"/>
  <c r="V173" i="4"/>
  <c r="V170" i="4" s="1"/>
  <c r="V166" i="4" s="1"/>
  <c r="U173" i="4"/>
  <c r="U170" i="4" s="1"/>
  <c r="T173" i="4"/>
  <c r="T170" i="4" s="1"/>
  <c r="S173" i="4"/>
  <c r="R173" i="4"/>
  <c r="R170" i="4" s="1"/>
  <c r="Q173" i="4"/>
  <c r="Q170" i="4" s="1"/>
  <c r="Q166" i="4" s="1"/>
  <c r="P173" i="4"/>
  <c r="P170" i="4" s="1"/>
  <c r="O173" i="4"/>
  <c r="O170" i="4" s="1"/>
  <c r="N173" i="4"/>
  <c r="M173" i="4"/>
  <c r="L173" i="4"/>
  <c r="L170" i="4" s="1"/>
  <c r="K173" i="4"/>
  <c r="K170" i="4" s="1"/>
  <c r="I173" i="4"/>
  <c r="I170" i="4" s="1"/>
  <c r="H173" i="4"/>
  <c r="H170" i="4" s="1"/>
  <c r="H166" i="4" s="1"/>
  <c r="G173" i="4"/>
  <c r="G170" i="4" s="1"/>
  <c r="F173" i="4"/>
  <c r="F170" i="4" s="1"/>
  <c r="E173" i="4"/>
  <c r="E170" i="4" s="1"/>
  <c r="E166" i="4" s="1"/>
  <c r="D173" i="4"/>
  <c r="D170" i="4" s="1"/>
  <c r="D166" i="4" s="1"/>
  <c r="BA172" i="4"/>
  <c r="BC172" i="4" s="1"/>
  <c r="BD172" i="4" s="1"/>
  <c r="BA171" i="4"/>
  <c r="BC171" i="4" s="1"/>
  <c r="BD171" i="4" s="1"/>
  <c r="AY170" i="4"/>
  <c r="AQ170" i="4"/>
  <c r="AQ166" i="4" s="1"/>
  <c r="AO170" i="4"/>
  <c r="AO166" i="4" s="1"/>
  <c r="AI170" i="4"/>
  <c r="AA170" i="4"/>
  <c r="AA166" i="4" s="1"/>
  <c r="S170" i="4"/>
  <c r="S166" i="4" s="1"/>
  <c r="N170" i="4"/>
  <c r="N166" i="4" s="1"/>
  <c r="M170" i="4"/>
  <c r="M166" i="4" s="1"/>
  <c r="BA169" i="4"/>
  <c r="BC169" i="4" s="1"/>
  <c r="BD169" i="4" s="1"/>
  <c r="BD168" i="4"/>
  <c r="BA168" i="4"/>
  <c r="BC168" i="4" s="1"/>
  <c r="BE167" i="4"/>
  <c r="BB167" i="4"/>
  <c r="AZ167" i="4"/>
  <c r="AY167" i="4"/>
  <c r="AX167" i="4"/>
  <c r="AW167" i="4"/>
  <c r="AV167" i="4"/>
  <c r="AV166" i="4" s="1"/>
  <c r="AU167" i="4"/>
  <c r="AT167" i="4"/>
  <c r="AS167" i="4"/>
  <c r="AR167" i="4"/>
  <c r="AR166" i="4" s="1"/>
  <c r="AQ167" i="4"/>
  <c r="AP167" i="4"/>
  <c r="AO167" i="4"/>
  <c r="AN167" i="4"/>
  <c r="AN166" i="4" s="1"/>
  <c r="AM167" i="4"/>
  <c r="AL167" i="4"/>
  <c r="AK167" i="4"/>
  <c r="AJ167" i="4"/>
  <c r="AJ166" i="4" s="1"/>
  <c r="AI167" i="4"/>
  <c r="AH167" i="4"/>
  <c r="AG167" i="4"/>
  <c r="AF167" i="4"/>
  <c r="AF166" i="4" s="1"/>
  <c r="AE167" i="4"/>
  <c r="AD167" i="4"/>
  <c r="AC167" i="4"/>
  <c r="AB167" i="4"/>
  <c r="AB166" i="4" s="1"/>
  <c r="AA167" i="4"/>
  <c r="Z167" i="4"/>
  <c r="Y167" i="4"/>
  <c r="X167" i="4"/>
  <c r="X166" i="4" s="1"/>
  <c r="W167" i="4"/>
  <c r="V167" i="4"/>
  <c r="U167" i="4"/>
  <c r="T167" i="4"/>
  <c r="T166" i="4" s="1"/>
  <c r="S167" i="4"/>
  <c r="R167" i="4"/>
  <c r="Q167" i="4"/>
  <c r="P167" i="4"/>
  <c r="P166" i="4" s="1"/>
  <c r="O167" i="4"/>
  <c r="N167" i="4"/>
  <c r="M167" i="4"/>
  <c r="L167" i="4"/>
  <c r="L166" i="4" s="1"/>
  <c r="K167" i="4"/>
  <c r="I167" i="4"/>
  <c r="H167" i="4"/>
  <c r="G167" i="4"/>
  <c r="G166" i="4" s="1"/>
  <c r="F167" i="4"/>
  <c r="E167" i="4"/>
  <c r="D167" i="4"/>
  <c r="BB166" i="4"/>
  <c r="AL166" i="4"/>
  <c r="BA165" i="4"/>
  <c r="BC165" i="4" s="1"/>
  <c r="BD165" i="4" s="1"/>
  <c r="BA164" i="4"/>
  <c r="BC164" i="4" s="1"/>
  <c r="BD164" i="4" s="1"/>
  <c r="BA163" i="4"/>
  <c r="BC163" i="4" s="1"/>
  <c r="BD163" i="4" s="1"/>
  <c r="BC162" i="4"/>
  <c r="BD162" i="4" s="1"/>
  <c r="BA162" i="4"/>
  <c r="BA161" i="4"/>
  <c r="BC161" i="4" s="1"/>
  <c r="BD161" i="4" s="1"/>
  <c r="BD160" i="4"/>
  <c r="BA160" i="4"/>
  <c r="BC160" i="4" s="1"/>
  <c r="BE159" i="4"/>
  <c r="BB159" i="4"/>
  <c r="AZ159" i="4"/>
  <c r="BA159" i="4" s="1"/>
  <c r="AY159" i="4"/>
  <c r="AX159" i="4"/>
  <c r="AW159" i="4"/>
  <c r="AV159" i="4"/>
  <c r="AU159" i="4"/>
  <c r="AT159" i="4"/>
  <c r="AS159" i="4"/>
  <c r="AR159" i="4"/>
  <c r="AQ159" i="4"/>
  <c r="AP159" i="4"/>
  <c r="AO159" i="4"/>
  <c r="AN159" i="4"/>
  <c r="AM159" i="4"/>
  <c r="AL159" i="4"/>
  <c r="AK159" i="4"/>
  <c r="AJ159" i="4"/>
  <c r="AI159" i="4"/>
  <c r="AH159" i="4"/>
  <c r="AG159" i="4"/>
  <c r="AF159" i="4"/>
  <c r="AE159" i="4"/>
  <c r="AD159" i="4"/>
  <c r="AC159" i="4"/>
  <c r="AC143" i="4" s="1"/>
  <c r="AB159" i="4"/>
  <c r="AA159" i="4"/>
  <c r="Z159" i="4"/>
  <c r="Y159" i="4"/>
  <c r="X159" i="4"/>
  <c r="W159" i="4"/>
  <c r="V159" i="4"/>
  <c r="U159" i="4"/>
  <c r="U143" i="4" s="1"/>
  <c r="T159" i="4"/>
  <c r="S159" i="4"/>
  <c r="R159" i="4"/>
  <c r="Q159" i="4"/>
  <c r="P159" i="4"/>
  <c r="O159" i="4"/>
  <c r="N159" i="4"/>
  <c r="M159" i="4"/>
  <c r="L159" i="4"/>
  <c r="K159" i="4"/>
  <c r="I159" i="4"/>
  <c r="H159" i="4"/>
  <c r="G159" i="4"/>
  <c r="F159" i="4"/>
  <c r="E159" i="4"/>
  <c r="D159" i="4"/>
  <c r="D143" i="4" s="1"/>
  <c r="BD158" i="4"/>
  <c r="BA158" i="4"/>
  <c r="BC158" i="4" s="1"/>
  <c r="BA157" i="4"/>
  <c r="BC157" i="4" s="1"/>
  <c r="BD157" i="4" s="1"/>
  <c r="BA156" i="4"/>
  <c r="BC156" i="4" s="1"/>
  <c r="BD156" i="4" s="1"/>
  <c r="BA155" i="4"/>
  <c r="BC155" i="4" s="1"/>
  <c r="BD155" i="4" s="1"/>
  <c r="BA154" i="4"/>
  <c r="BC154" i="4" s="1"/>
  <c r="BD154" i="4" s="1"/>
  <c r="BC153" i="4"/>
  <c r="BD153" i="4" s="1"/>
  <c r="BA153" i="4"/>
  <c r="BA152" i="4"/>
  <c r="BC152" i="4" s="1"/>
  <c r="BD152" i="4" s="1"/>
  <c r="BC151" i="4"/>
  <c r="BD151" i="4" s="1"/>
  <c r="BA151" i="4"/>
  <c r="BE150" i="4"/>
  <c r="BB150" i="4"/>
  <c r="BA150" i="4"/>
  <c r="AZ150" i="4"/>
  <c r="AY150" i="4"/>
  <c r="AX150" i="4"/>
  <c r="AW150" i="4"/>
  <c r="AV150" i="4"/>
  <c r="AU150" i="4"/>
  <c r="AT150" i="4"/>
  <c r="AS150" i="4"/>
  <c r="AR150" i="4"/>
  <c r="AQ150" i="4"/>
  <c r="AP150" i="4"/>
  <c r="AO150" i="4"/>
  <c r="AN150" i="4"/>
  <c r="AM150" i="4"/>
  <c r="AL150" i="4"/>
  <c r="AK150" i="4"/>
  <c r="AJ150" i="4"/>
  <c r="AI150" i="4"/>
  <c r="AH150" i="4"/>
  <c r="AG150" i="4"/>
  <c r="AF150" i="4"/>
  <c r="AE150" i="4"/>
  <c r="AD150" i="4"/>
  <c r="AC150" i="4"/>
  <c r="AB150" i="4"/>
  <c r="AA150" i="4"/>
  <c r="Z150" i="4"/>
  <c r="Y150" i="4"/>
  <c r="X150" i="4"/>
  <c r="W150" i="4"/>
  <c r="V150" i="4"/>
  <c r="U150" i="4"/>
  <c r="T150" i="4"/>
  <c r="S150" i="4"/>
  <c r="R150" i="4"/>
  <c r="Q150" i="4"/>
  <c r="P150" i="4"/>
  <c r="O150" i="4"/>
  <c r="N150" i="4"/>
  <c r="M150" i="4"/>
  <c r="L150" i="4"/>
  <c r="K150" i="4"/>
  <c r="I150" i="4"/>
  <c r="H150" i="4"/>
  <c r="G150" i="4"/>
  <c r="F150" i="4"/>
  <c r="E150" i="4"/>
  <c r="D150" i="4"/>
  <c r="BA149" i="4"/>
  <c r="BC149" i="4" s="1"/>
  <c r="BD149" i="4" s="1"/>
  <c r="BA148" i="4"/>
  <c r="BC148" i="4" s="1"/>
  <c r="BD148" i="4" s="1"/>
  <c r="BE147" i="4"/>
  <c r="BE143" i="4" s="1"/>
  <c r="BB147" i="4"/>
  <c r="AZ147" i="4"/>
  <c r="AY147" i="4"/>
  <c r="AX147" i="4"/>
  <c r="AW147" i="4"/>
  <c r="AV147" i="4"/>
  <c r="AU147" i="4"/>
  <c r="AU143" i="4" s="1"/>
  <c r="AT147" i="4"/>
  <c r="AS147" i="4"/>
  <c r="AR147" i="4"/>
  <c r="AQ147" i="4"/>
  <c r="AQ143" i="4" s="1"/>
  <c r="AP147" i="4"/>
  <c r="AO147" i="4"/>
  <c r="AN147" i="4"/>
  <c r="AM147" i="4"/>
  <c r="AM143" i="4" s="1"/>
  <c r="AL147" i="4"/>
  <c r="AK147" i="4"/>
  <c r="AJ147" i="4"/>
  <c r="AI147" i="4"/>
  <c r="AI143" i="4" s="1"/>
  <c r="AH147" i="4"/>
  <c r="AG147" i="4"/>
  <c r="AF147" i="4"/>
  <c r="AE147" i="4"/>
  <c r="AE143" i="4" s="1"/>
  <c r="AD147" i="4"/>
  <c r="AC147" i="4"/>
  <c r="AB147" i="4"/>
  <c r="AA147" i="4"/>
  <c r="AA143" i="4" s="1"/>
  <c r="Z147" i="4"/>
  <c r="Y147" i="4"/>
  <c r="X147" i="4"/>
  <c r="W147" i="4"/>
  <c r="W143" i="4" s="1"/>
  <c r="V147" i="4"/>
  <c r="U147" i="4"/>
  <c r="T147" i="4"/>
  <c r="S147" i="4"/>
  <c r="S143" i="4" s="1"/>
  <c r="R147" i="4"/>
  <c r="Q147" i="4"/>
  <c r="P147" i="4"/>
  <c r="O147" i="4"/>
  <c r="O143" i="4" s="1"/>
  <c r="N147" i="4"/>
  <c r="M147" i="4"/>
  <c r="L147" i="4"/>
  <c r="K147" i="4"/>
  <c r="K143" i="4" s="1"/>
  <c r="I147" i="4"/>
  <c r="H147" i="4"/>
  <c r="G147" i="4"/>
  <c r="F147" i="4"/>
  <c r="F143" i="4" s="1"/>
  <c r="E147" i="4"/>
  <c r="D147" i="4"/>
  <c r="BA146" i="4"/>
  <c r="BC146" i="4" s="1"/>
  <c r="BD146" i="4" s="1"/>
  <c r="BA145" i="4"/>
  <c r="BC145" i="4" s="1"/>
  <c r="BD145" i="4" s="1"/>
  <c r="BE144" i="4"/>
  <c r="BB144" i="4"/>
  <c r="AZ144" i="4"/>
  <c r="AY144" i="4"/>
  <c r="AX144" i="4"/>
  <c r="AW144" i="4"/>
  <c r="AV144" i="4"/>
  <c r="AU144" i="4"/>
  <c r="AT144" i="4"/>
  <c r="AS144" i="4"/>
  <c r="AR144" i="4"/>
  <c r="AQ144" i="4"/>
  <c r="AP144" i="4"/>
  <c r="AO144" i="4"/>
  <c r="AN144" i="4"/>
  <c r="AM144" i="4"/>
  <c r="AL144" i="4"/>
  <c r="AK144" i="4"/>
  <c r="AJ144" i="4"/>
  <c r="AI144" i="4"/>
  <c r="AH144" i="4"/>
  <c r="AG144" i="4"/>
  <c r="AF144" i="4"/>
  <c r="AE144" i="4"/>
  <c r="AD144" i="4"/>
  <c r="AC144" i="4"/>
  <c r="AB144" i="4"/>
  <c r="AA144" i="4"/>
  <c r="Z144" i="4"/>
  <c r="Y144" i="4"/>
  <c r="X144" i="4"/>
  <c r="W144" i="4"/>
  <c r="V144" i="4"/>
  <c r="U144" i="4"/>
  <c r="T144" i="4"/>
  <c r="S144" i="4"/>
  <c r="R144" i="4"/>
  <c r="Q144" i="4"/>
  <c r="P144" i="4"/>
  <c r="O144" i="4"/>
  <c r="N144" i="4"/>
  <c r="M144" i="4"/>
  <c r="L144" i="4"/>
  <c r="K144" i="4"/>
  <c r="I144" i="4"/>
  <c r="H144" i="4"/>
  <c r="G144" i="4"/>
  <c r="F144" i="4"/>
  <c r="E144" i="4"/>
  <c r="D144" i="4"/>
  <c r="AK143" i="4"/>
  <c r="BC142" i="4"/>
  <c r="BD142" i="4" s="1"/>
  <c r="BA142" i="4"/>
  <c r="BA141" i="4"/>
  <c r="BC141" i="4" s="1"/>
  <c r="BD141" i="4" s="1"/>
  <c r="BE140" i="4"/>
  <c r="BB140" i="4"/>
  <c r="AZ140" i="4"/>
  <c r="AY140" i="4"/>
  <c r="AX140" i="4"/>
  <c r="AW140" i="4"/>
  <c r="AV140" i="4"/>
  <c r="AV136" i="4" s="1"/>
  <c r="AU140" i="4"/>
  <c r="AT140" i="4"/>
  <c r="AS140" i="4"/>
  <c r="AR140" i="4"/>
  <c r="AQ140" i="4"/>
  <c r="AP140" i="4"/>
  <c r="AO140" i="4"/>
  <c r="AN140" i="4"/>
  <c r="AN136" i="4" s="1"/>
  <c r="AM140" i="4"/>
  <c r="AL140" i="4"/>
  <c r="AK140" i="4"/>
  <c r="AJ140" i="4"/>
  <c r="AI140" i="4"/>
  <c r="AH140" i="4"/>
  <c r="AG140" i="4"/>
  <c r="AF140" i="4"/>
  <c r="AE140" i="4"/>
  <c r="AD140" i="4"/>
  <c r="AC140" i="4"/>
  <c r="AB140" i="4"/>
  <c r="AB136" i="4" s="1"/>
  <c r="AA140" i="4"/>
  <c r="Z140" i="4"/>
  <c r="Y140" i="4"/>
  <c r="X140" i="4"/>
  <c r="X136" i="4" s="1"/>
  <c r="W140" i="4"/>
  <c r="V140" i="4"/>
  <c r="U140" i="4"/>
  <c r="T140" i="4"/>
  <c r="S140" i="4"/>
  <c r="R140" i="4"/>
  <c r="Q140" i="4"/>
  <c r="P140" i="4"/>
  <c r="O140" i="4"/>
  <c r="N140" i="4"/>
  <c r="M140" i="4"/>
  <c r="L140" i="4"/>
  <c r="K140" i="4"/>
  <c r="I140" i="4"/>
  <c r="H140" i="4"/>
  <c r="G140" i="4"/>
  <c r="G136" i="4" s="1"/>
  <c r="F140" i="4"/>
  <c r="E140" i="4"/>
  <c r="D140" i="4"/>
  <c r="BA139" i="4"/>
  <c r="BC139" i="4" s="1"/>
  <c r="BD139" i="4" s="1"/>
  <c r="BA138" i="4"/>
  <c r="BC138" i="4" s="1"/>
  <c r="BD138" i="4" s="1"/>
  <c r="BE137" i="4"/>
  <c r="BE136" i="4" s="1"/>
  <c r="BB137" i="4"/>
  <c r="BB136" i="4" s="1"/>
  <c r="AZ137" i="4"/>
  <c r="AY137" i="4"/>
  <c r="AY136" i="4" s="1"/>
  <c r="AX137" i="4"/>
  <c r="AW137" i="4"/>
  <c r="AW136" i="4" s="1"/>
  <c r="AV137" i="4"/>
  <c r="AU137" i="4"/>
  <c r="AU136" i="4" s="1"/>
  <c r="AT137" i="4"/>
  <c r="AS137" i="4"/>
  <c r="AS136" i="4" s="1"/>
  <c r="AR137" i="4"/>
  <c r="AQ137" i="4"/>
  <c r="AQ136" i="4" s="1"/>
  <c r="AP137" i="4"/>
  <c r="AO137" i="4"/>
  <c r="AO136" i="4" s="1"/>
  <c r="AN137" i="4"/>
  <c r="AM137" i="4"/>
  <c r="AM136" i="4" s="1"/>
  <c r="AL137" i="4"/>
  <c r="AK137" i="4"/>
  <c r="AK136" i="4" s="1"/>
  <c r="AJ137" i="4"/>
  <c r="AI137" i="4"/>
  <c r="AI136" i="4" s="1"/>
  <c r="AH137" i="4"/>
  <c r="AG137" i="4"/>
  <c r="AG136" i="4" s="1"/>
  <c r="AF137" i="4"/>
  <c r="AE137" i="4"/>
  <c r="AE136" i="4" s="1"/>
  <c r="AD137" i="4"/>
  <c r="AC137" i="4"/>
  <c r="AC136" i="4" s="1"/>
  <c r="AB137" i="4"/>
  <c r="AA137" i="4"/>
  <c r="AA136" i="4" s="1"/>
  <c r="Z137" i="4"/>
  <c r="Y137" i="4"/>
  <c r="Y136" i="4" s="1"/>
  <c r="X137" i="4"/>
  <c r="W137" i="4"/>
  <c r="W136" i="4" s="1"/>
  <c r="V137" i="4"/>
  <c r="U137" i="4"/>
  <c r="U136" i="4" s="1"/>
  <c r="T137" i="4"/>
  <c r="S137" i="4"/>
  <c r="S136" i="4" s="1"/>
  <c r="R137" i="4"/>
  <c r="Q137" i="4"/>
  <c r="Q136" i="4" s="1"/>
  <c r="P137" i="4"/>
  <c r="O137" i="4"/>
  <c r="O136" i="4" s="1"/>
  <c r="N137" i="4"/>
  <c r="M137" i="4"/>
  <c r="M136" i="4" s="1"/>
  <c r="L137" i="4"/>
  <c r="K137" i="4"/>
  <c r="K136" i="4" s="1"/>
  <c r="I137" i="4"/>
  <c r="H137" i="4"/>
  <c r="H136" i="4" s="1"/>
  <c r="G137" i="4"/>
  <c r="F137" i="4"/>
  <c r="F136" i="4" s="1"/>
  <c r="E137" i="4"/>
  <c r="D137" i="4"/>
  <c r="D136" i="4" s="1"/>
  <c r="AZ136" i="4"/>
  <c r="AR136" i="4"/>
  <c r="AJ136" i="4"/>
  <c r="AF136" i="4"/>
  <c r="T136" i="4"/>
  <c r="P136" i="4"/>
  <c r="L136" i="4"/>
  <c r="BA135" i="4"/>
  <c r="BC135" i="4" s="1"/>
  <c r="BD135" i="4" s="1"/>
  <c r="BC134" i="4"/>
  <c r="BD134" i="4" s="1"/>
  <c r="BA134" i="4"/>
  <c r="BA133" i="4"/>
  <c r="BC133" i="4" s="1"/>
  <c r="BD133" i="4" s="1"/>
  <c r="BE132" i="4"/>
  <c r="BB132" i="4"/>
  <c r="AZ132" i="4"/>
  <c r="AY132" i="4"/>
  <c r="AX132" i="4"/>
  <c r="AW132" i="4"/>
  <c r="AV132" i="4"/>
  <c r="AU132" i="4"/>
  <c r="AT132" i="4"/>
  <c r="AS132" i="4"/>
  <c r="AR132" i="4"/>
  <c r="AQ132" i="4"/>
  <c r="AP132" i="4"/>
  <c r="AO132" i="4"/>
  <c r="AN132" i="4"/>
  <c r="AM132" i="4"/>
  <c r="AL132" i="4"/>
  <c r="AK132" i="4"/>
  <c r="AJ132" i="4"/>
  <c r="AI132" i="4"/>
  <c r="AH132" i="4"/>
  <c r="AG132" i="4"/>
  <c r="AF132" i="4"/>
  <c r="AE132" i="4"/>
  <c r="AD132" i="4"/>
  <c r="AC132" i="4"/>
  <c r="AB132" i="4"/>
  <c r="AA132" i="4"/>
  <c r="Z132" i="4"/>
  <c r="Y132" i="4"/>
  <c r="X132" i="4"/>
  <c r="W132" i="4"/>
  <c r="V132" i="4"/>
  <c r="U132" i="4"/>
  <c r="T132" i="4"/>
  <c r="S132" i="4"/>
  <c r="R132" i="4"/>
  <c r="Q132" i="4"/>
  <c r="P132" i="4"/>
  <c r="O132" i="4"/>
  <c r="N132" i="4"/>
  <c r="M132" i="4"/>
  <c r="L132" i="4"/>
  <c r="K132" i="4"/>
  <c r="I132" i="4"/>
  <c r="H132" i="4"/>
  <c r="G132" i="4"/>
  <c r="F132" i="4"/>
  <c r="E132" i="4"/>
  <c r="D132" i="4"/>
  <c r="BA131" i="4"/>
  <c r="BC131" i="4" s="1"/>
  <c r="BD131" i="4" s="1"/>
  <c r="BA130" i="4"/>
  <c r="BC130" i="4" s="1"/>
  <c r="BD130" i="4" s="1"/>
  <c r="BE129" i="4"/>
  <c r="BB129" i="4"/>
  <c r="AZ129" i="4"/>
  <c r="BA129" i="4" s="1"/>
  <c r="BC129" i="4" s="1"/>
  <c r="BD129" i="4" s="1"/>
  <c r="AY129" i="4"/>
  <c r="AX129" i="4"/>
  <c r="AW129" i="4"/>
  <c r="AV129" i="4"/>
  <c r="AU129" i="4"/>
  <c r="AT129" i="4"/>
  <c r="AS129" i="4"/>
  <c r="AR129" i="4"/>
  <c r="AQ129" i="4"/>
  <c r="AP129" i="4"/>
  <c r="AO129" i="4"/>
  <c r="AN129" i="4"/>
  <c r="AM129" i="4"/>
  <c r="AL129" i="4"/>
  <c r="AK129" i="4"/>
  <c r="AJ129" i="4"/>
  <c r="AI129" i="4"/>
  <c r="AH129" i="4"/>
  <c r="AG129" i="4"/>
  <c r="AF129" i="4"/>
  <c r="AE129" i="4"/>
  <c r="AD129" i="4"/>
  <c r="AC129" i="4"/>
  <c r="AB129" i="4"/>
  <c r="AA129" i="4"/>
  <c r="Z129" i="4"/>
  <c r="Y129" i="4"/>
  <c r="X129" i="4"/>
  <c r="W129" i="4"/>
  <c r="V129" i="4"/>
  <c r="U129" i="4"/>
  <c r="T129" i="4"/>
  <c r="S129" i="4"/>
  <c r="R129" i="4"/>
  <c r="Q129" i="4"/>
  <c r="P129" i="4"/>
  <c r="O129" i="4"/>
  <c r="N129" i="4"/>
  <c r="M129" i="4"/>
  <c r="L129" i="4"/>
  <c r="K129" i="4"/>
  <c r="I129" i="4"/>
  <c r="H129" i="4"/>
  <c r="G129" i="4"/>
  <c r="F129" i="4"/>
  <c r="E129" i="4"/>
  <c r="D129" i="4"/>
  <c r="BC128" i="4"/>
  <c r="BD128" i="4" s="1"/>
  <c r="BA128" i="4"/>
  <c r="BA127" i="4"/>
  <c r="BC127" i="4" s="1"/>
  <c r="BD127" i="4" s="1"/>
  <c r="BE126" i="4"/>
  <c r="BB126" i="4"/>
  <c r="AZ126" i="4"/>
  <c r="AY126" i="4"/>
  <c r="AX126" i="4"/>
  <c r="AW126" i="4"/>
  <c r="AW125" i="4" s="1"/>
  <c r="AV126" i="4"/>
  <c r="AU126" i="4"/>
  <c r="AT126" i="4"/>
  <c r="AS126" i="4"/>
  <c r="AR126" i="4"/>
  <c r="AQ126" i="4"/>
  <c r="AP126" i="4"/>
  <c r="AO126" i="4"/>
  <c r="AO125" i="4" s="1"/>
  <c r="AN126" i="4"/>
  <c r="AM126" i="4"/>
  <c r="AL126" i="4"/>
  <c r="AK126" i="4"/>
  <c r="AK125" i="4" s="1"/>
  <c r="AJ126" i="4"/>
  <c r="AI126" i="4"/>
  <c r="AH126" i="4"/>
  <c r="AG126" i="4"/>
  <c r="AG125" i="4" s="1"/>
  <c r="AF126" i="4"/>
  <c r="AE126" i="4"/>
  <c r="AD126" i="4"/>
  <c r="AC126" i="4"/>
  <c r="AB126" i="4"/>
  <c r="AA126" i="4"/>
  <c r="Z126" i="4"/>
  <c r="Y126" i="4"/>
  <c r="X126" i="4"/>
  <c r="W126" i="4"/>
  <c r="V126" i="4"/>
  <c r="U126" i="4"/>
  <c r="U125" i="4" s="1"/>
  <c r="T126" i="4"/>
  <c r="S126" i="4"/>
  <c r="R126" i="4"/>
  <c r="Q126" i="4"/>
  <c r="Q125" i="4" s="1"/>
  <c r="P126" i="4"/>
  <c r="O126" i="4"/>
  <c r="N126" i="4"/>
  <c r="M126" i="4"/>
  <c r="L126" i="4"/>
  <c r="K126" i="4"/>
  <c r="I126" i="4"/>
  <c r="H126" i="4"/>
  <c r="H125" i="4" s="1"/>
  <c r="G126" i="4"/>
  <c r="F126" i="4"/>
  <c r="E126" i="4"/>
  <c r="D126" i="4"/>
  <c r="D125" i="4" s="1"/>
  <c r="Y125" i="4"/>
  <c r="BC124" i="4"/>
  <c r="BD124" i="4" s="1"/>
  <c r="BA124" i="4"/>
  <c r="BE123" i="4"/>
  <c r="BB123" i="4"/>
  <c r="AZ123" i="4"/>
  <c r="AY123" i="4"/>
  <c r="AX123" i="4"/>
  <c r="AW123" i="4"/>
  <c r="AV123" i="4"/>
  <c r="AU123" i="4"/>
  <c r="AT123" i="4"/>
  <c r="AS123" i="4"/>
  <c r="AR123" i="4"/>
  <c r="AQ123" i="4"/>
  <c r="AP123" i="4"/>
  <c r="AO123" i="4"/>
  <c r="AN123" i="4"/>
  <c r="AM123" i="4"/>
  <c r="AL123" i="4"/>
  <c r="AK123" i="4"/>
  <c r="AJ123" i="4"/>
  <c r="AI123" i="4"/>
  <c r="AH123" i="4"/>
  <c r="AG123" i="4"/>
  <c r="AF123" i="4"/>
  <c r="AE123" i="4"/>
  <c r="AD123" i="4"/>
  <c r="AC123" i="4"/>
  <c r="AB123" i="4"/>
  <c r="AA123" i="4"/>
  <c r="Z123" i="4"/>
  <c r="Y123" i="4"/>
  <c r="X123" i="4"/>
  <c r="W123" i="4"/>
  <c r="V123" i="4"/>
  <c r="U123" i="4"/>
  <c r="T123" i="4"/>
  <c r="S123" i="4"/>
  <c r="R123" i="4"/>
  <c r="Q123" i="4"/>
  <c r="P123" i="4"/>
  <c r="O123" i="4"/>
  <c r="N123" i="4"/>
  <c r="M123" i="4"/>
  <c r="L123" i="4"/>
  <c r="K123" i="4"/>
  <c r="I123" i="4"/>
  <c r="H123" i="4"/>
  <c r="G123" i="4"/>
  <c r="F123" i="4"/>
  <c r="E123" i="4"/>
  <c r="D123" i="4"/>
  <c r="BC122" i="4"/>
  <c r="BD122" i="4" s="1"/>
  <c r="BA122" i="4"/>
  <c r="BA121" i="4"/>
  <c r="BC121" i="4" s="1"/>
  <c r="BD121" i="4" s="1"/>
  <c r="BE120" i="4"/>
  <c r="BB120" i="4"/>
  <c r="AZ120" i="4"/>
  <c r="AY120" i="4"/>
  <c r="AX120" i="4"/>
  <c r="AW120" i="4"/>
  <c r="AV120" i="4"/>
  <c r="AU120" i="4"/>
  <c r="AT120" i="4"/>
  <c r="AS120" i="4"/>
  <c r="AR120" i="4"/>
  <c r="AQ120" i="4"/>
  <c r="AP120" i="4"/>
  <c r="AO120" i="4"/>
  <c r="AN120" i="4"/>
  <c r="AM120" i="4"/>
  <c r="AL120" i="4"/>
  <c r="AK120" i="4"/>
  <c r="AJ120" i="4"/>
  <c r="AI120" i="4"/>
  <c r="AH120" i="4"/>
  <c r="AG120" i="4"/>
  <c r="AF120" i="4"/>
  <c r="AE120" i="4"/>
  <c r="AD120" i="4"/>
  <c r="AC120" i="4"/>
  <c r="AB120" i="4"/>
  <c r="AA120" i="4"/>
  <c r="Z120" i="4"/>
  <c r="Y120" i="4"/>
  <c r="X120" i="4"/>
  <c r="W120" i="4"/>
  <c r="V120" i="4"/>
  <c r="U120" i="4"/>
  <c r="T120" i="4"/>
  <c r="S120" i="4"/>
  <c r="R120" i="4"/>
  <c r="Q120" i="4"/>
  <c r="P120" i="4"/>
  <c r="O120" i="4"/>
  <c r="N120" i="4"/>
  <c r="M120" i="4"/>
  <c r="L120" i="4"/>
  <c r="K120" i="4"/>
  <c r="I120" i="4"/>
  <c r="H120" i="4"/>
  <c r="G120" i="4"/>
  <c r="F120" i="4"/>
  <c r="E120" i="4"/>
  <c r="D120" i="4"/>
  <c r="BA119" i="4"/>
  <c r="BC119" i="4" s="1"/>
  <c r="BD119" i="4" s="1"/>
  <c r="BA118" i="4"/>
  <c r="BC118" i="4" s="1"/>
  <c r="BD118" i="4" s="1"/>
  <c r="BA117" i="4"/>
  <c r="BC117" i="4" s="1"/>
  <c r="BD117" i="4" s="1"/>
  <c r="BC116" i="4"/>
  <c r="BD116" i="4" s="1"/>
  <c r="BA116" i="4"/>
  <c r="BA115" i="4"/>
  <c r="BC115" i="4" s="1"/>
  <c r="BD115" i="4" s="1"/>
  <c r="BA114" i="4"/>
  <c r="BC114" i="4" s="1"/>
  <c r="BD114" i="4" s="1"/>
  <c r="BA113" i="4"/>
  <c r="BC113" i="4" s="1"/>
  <c r="BD113" i="4" s="1"/>
  <c r="BA112" i="4"/>
  <c r="BC112" i="4" s="1"/>
  <c r="BD112" i="4" s="1"/>
  <c r="BA111" i="4"/>
  <c r="BC111" i="4" s="1"/>
  <c r="BD111" i="4" s="1"/>
  <c r="BA110" i="4"/>
  <c r="BC110" i="4" s="1"/>
  <c r="BD110" i="4" s="1"/>
  <c r="BA109" i="4"/>
  <c r="BC109" i="4" s="1"/>
  <c r="BD109" i="4" s="1"/>
  <c r="BE108" i="4"/>
  <c r="BE102" i="4" s="1"/>
  <c r="BB108" i="4"/>
  <c r="AZ108" i="4"/>
  <c r="AY108" i="4"/>
  <c r="AX108" i="4"/>
  <c r="AX102" i="4" s="1"/>
  <c r="AW108" i="4"/>
  <c r="AV108" i="4"/>
  <c r="AU108" i="4"/>
  <c r="AT108" i="4"/>
  <c r="AS108" i="4"/>
  <c r="AR108" i="4"/>
  <c r="AQ108" i="4"/>
  <c r="AP108" i="4"/>
  <c r="AP102" i="4" s="1"/>
  <c r="AO108" i="4"/>
  <c r="AN108" i="4"/>
  <c r="AM108" i="4"/>
  <c r="AL108" i="4"/>
  <c r="AL102" i="4" s="1"/>
  <c r="AK108" i="4"/>
  <c r="AJ108" i="4"/>
  <c r="AI108" i="4"/>
  <c r="AH108" i="4"/>
  <c r="AG108" i="4"/>
  <c r="AF108" i="4"/>
  <c r="AE108" i="4"/>
  <c r="AD108" i="4"/>
  <c r="AC108" i="4"/>
  <c r="AB108" i="4"/>
  <c r="AA108" i="4"/>
  <c r="Z108" i="4"/>
  <c r="Z102" i="4" s="1"/>
  <c r="Y108" i="4"/>
  <c r="X108" i="4"/>
  <c r="W108" i="4"/>
  <c r="V108" i="4"/>
  <c r="V102" i="4" s="1"/>
  <c r="U108" i="4"/>
  <c r="T108" i="4"/>
  <c r="S108" i="4"/>
  <c r="R108" i="4"/>
  <c r="R102" i="4" s="1"/>
  <c r="Q108" i="4"/>
  <c r="P108" i="4"/>
  <c r="O108" i="4"/>
  <c r="N108" i="4"/>
  <c r="M108" i="4"/>
  <c r="L108" i="4"/>
  <c r="K108" i="4"/>
  <c r="J108" i="4"/>
  <c r="G108" i="4"/>
  <c r="F108" i="4"/>
  <c r="E108" i="4"/>
  <c r="D108" i="4"/>
  <c r="BA107" i="4"/>
  <c r="BC107" i="4" s="1"/>
  <c r="BD107" i="4" s="1"/>
  <c r="BA106" i="4"/>
  <c r="BC106" i="4" s="1"/>
  <c r="BD106" i="4" s="1"/>
  <c r="BA105" i="4"/>
  <c r="BC105" i="4" s="1"/>
  <c r="BD105" i="4" s="1"/>
  <c r="BA104" i="4"/>
  <c r="BC104" i="4" s="1"/>
  <c r="BD104" i="4" s="1"/>
  <c r="BE103" i="4"/>
  <c r="BB103" i="4"/>
  <c r="BB102" i="4" s="1"/>
  <c r="AZ103" i="4"/>
  <c r="AY103" i="4"/>
  <c r="BA103" i="4" s="1"/>
  <c r="BC103" i="4" s="1"/>
  <c r="AX103" i="4"/>
  <c r="AW103" i="4"/>
  <c r="AV103" i="4"/>
  <c r="AV102" i="4" s="1"/>
  <c r="AU103" i="4"/>
  <c r="AU102" i="4" s="1"/>
  <c r="AT103" i="4"/>
  <c r="AS103" i="4"/>
  <c r="AR103" i="4"/>
  <c r="AR102" i="4" s="1"/>
  <c r="AQ103" i="4"/>
  <c r="AQ102" i="4" s="1"/>
  <c r="AP103" i="4"/>
  <c r="AO103" i="4"/>
  <c r="AN103" i="4"/>
  <c r="AM103" i="4"/>
  <c r="AM102" i="4" s="1"/>
  <c r="AL103" i="4"/>
  <c r="AK103" i="4"/>
  <c r="AK102" i="4" s="1"/>
  <c r="AJ103" i="4"/>
  <c r="AI103" i="4"/>
  <c r="AI102" i="4" s="1"/>
  <c r="AH103" i="4"/>
  <c r="AG103" i="4"/>
  <c r="AF103" i="4"/>
  <c r="AF102" i="4" s="1"/>
  <c r="AE103" i="4"/>
  <c r="AE102" i="4" s="1"/>
  <c r="AD103" i="4"/>
  <c r="AC103" i="4"/>
  <c r="AC102" i="4" s="1"/>
  <c r="AB103" i="4"/>
  <c r="AA103" i="4"/>
  <c r="AA102" i="4" s="1"/>
  <c r="Z103" i="4"/>
  <c r="Y103" i="4"/>
  <c r="X103" i="4"/>
  <c r="W103" i="4"/>
  <c r="W102" i="4" s="1"/>
  <c r="V103" i="4"/>
  <c r="U103" i="4"/>
  <c r="T103" i="4"/>
  <c r="T102" i="4" s="1"/>
  <c r="S103" i="4"/>
  <c r="S102" i="4" s="1"/>
  <c r="R103" i="4"/>
  <c r="Q103" i="4"/>
  <c r="P103" i="4"/>
  <c r="P102" i="4" s="1"/>
  <c r="O103" i="4"/>
  <c r="O102" i="4" s="1"/>
  <c r="N103" i="4"/>
  <c r="M103" i="4"/>
  <c r="L103" i="4"/>
  <c r="L102" i="4" s="1"/>
  <c r="K103" i="4"/>
  <c r="K102" i="4" s="1"/>
  <c r="J103" i="4"/>
  <c r="I103" i="4"/>
  <c r="G103" i="4"/>
  <c r="G102" i="4" s="1"/>
  <c r="F103" i="4"/>
  <c r="F102" i="4" s="1"/>
  <c r="E103" i="4"/>
  <c r="D103" i="4"/>
  <c r="AZ102" i="4"/>
  <c r="AW102" i="4"/>
  <c r="AS102" i="4"/>
  <c r="AO102" i="4"/>
  <c r="AN102" i="4"/>
  <c r="AJ102" i="4"/>
  <c r="AH102" i="4"/>
  <c r="AG102" i="4"/>
  <c r="AB102" i="4"/>
  <c r="Y102" i="4"/>
  <c r="X102" i="4"/>
  <c r="U102" i="4"/>
  <c r="Q102" i="4"/>
  <c r="M102" i="4"/>
  <c r="J102" i="4"/>
  <c r="I102" i="4"/>
  <c r="E102" i="4"/>
  <c r="BA101" i="4"/>
  <c r="BC101" i="4" s="1"/>
  <c r="BD101" i="4" s="1"/>
  <c r="BA100" i="4"/>
  <c r="BC100" i="4" s="1"/>
  <c r="BD100" i="4" s="1"/>
  <c r="BE99" i="4"/>
  <c r="BB99" i="4"/>
  <c r="AZ99" i="4"/>
  <c r="AY99" i="4"/>
  <c r="AX99" i="4"/>
  <c r="AW99" i="4"/>
  <c r="AV99" i="4"/>
  <c r="AU99" i="4"/>
  <c r="AT99" i="4"/>
  <c r="AS99" i="4"/>
  <c r="AR99" i="4"/>
  <c r="AQ99" i="4"/>
  <c r="AP99" i="4"/>
  <c r="AO99" i="4"/>
  <c r="AN99" i="4"/>
  <c r="AM99" i="4"/>
  <c r="AL99" i="4"/>
  <c r="AK99" i="4"/>
  <c r="AJ99" i="4"/>
  <c r="AI99" i="4"/>
  <c r="AH99" i="4"/>
  <c r="AG99" i="4"/>
  <c r="AF99" i="4"/>
  <c r="AE99" i="4"/>
  <c r="AD99" i="4"/>
  <c r="AC99" i="4"/>
  <c r="AB99" i="4"/>
  <c r="AA99" i="4"/>
  <c r="Z99" i="4"/>
  <c r="Y99" i="4"/>
  <c r="X99" i="4"/>
  <c r="W99" i="4"/>
  <c r="V99" i="4"/>
  <c r="U99" i="4"/>
  <c r="T99" i="4"/>
  <c r="S99" i="4"/>
  <c r="R99" i="4"/>
  <c r="Q99" i="4"/>
  <c r="P99" i="4"/>
  <c r="O99" i="4"/>
  <c r="N99" i="4"/>
  <c r="M99" i="4"/>
  <c r="L99" i="4"/>
  <c r="K99" i="4"/>
  <c r="J99" i="4"/>
  <c r="I99" i="4"/>
  <c r="G99" i="4"/>
  <c r="F99" i="4"/>
  <c r="E99" i="4"/>
  <c r="D99" i="4"/>
  <c r="BA98" i="4"/>
  <c r="BC98" i="4" s="1"/>
  <c r="BD98" i="4" s="1"/>
  <c r="BE97" i="4"/>
  <c r="BB97" i="4"/>
  <c r="AZ97" i="4"/>
  <c r="AY97" i="4"/>
  <c r="BA97" i="4" s="1"/>
  <c r="BC97" i="4" s="1"/>
  <c r="AX97" i="4"/>
  <c r="AW97" i="4"/>
  <c r="AV97" i="4"/>
  <c r="AU97" i="4"/>
  <c r="AT97" i="4"/>
  <c r="AS97" i="4"/>
  <c r="AR97" i="4"/>
  <c r="AQ97" i="4"/>
  <c r="AP97" i="4"/>
  <c r="AO97" i="4"/>
  <c r="AN97" i="4"/>
  <c r="AM97" i="4"/>
  <c r="AL97" i="4"/>
  <c r="AK97" i="4"/>
  <c r="AJ97" i="4"/>
  <c r="AI97" i="4"/>
  <c r="AH97" i="4"/>
  <c r="AG97" i="4"/>
  <c r="AF97" i="4"/>
  <c r="AE97" i="4"/>
  <c r="AD97" i="4"/>
  <c r="AC97" i="4"/>
  <c r="AB97" i="4"/>
  <c r="AA97" i="4"/>
  <c r="Z97" i="4"/>
  <c r="Y97" i="4"/>
  <c r="X97" i="4"/>
  <c r="W97" i="4"/>
  <c r="V97" i="4"/>
  <c r="U97" i="4"/>
  <c r="T97" i="4"/>
  <c r="S97" i="4"/>
  <c r="R97" i="4"/>
  <c r="Q97" i="4"/>
  <c r="P97" i="4"/>
  <c r="O97" i="4"/>
  <c r="N97" i="4"/>
  <c r="M97" i="4"/>
  <c r="L97" i="4"/>
  <c r="K97" i="4"/>
  <c r="J97" i="4"/>
  <c r="I97" i="4"/>
  <c r="G97" i="4"/>
  <c r="F97" i="4"/>
  <c r="E97" i="4"/>
  <c r="D97" i="4"/>
  <c r="BA96" i="4"/>
  <c r="BC96" i="4" s="1"/>
  <c r="BD96" i="4" s="1"/>
  <c r="BA95" i="4"/>
  <c r="BC95" i="4" s="1"/>
  <c r="BD95" i="4" s="1"/>
  <c r="BA94" i="4"/>
  <c r="BC94" i="4" s="1"/>
  <c r="BD94" i="4" s="1"/>
  <c r="BA93" i="4"/>
  <c r="BC93" i="4" s="1"/>
  <c r="BD93" i="4" s="1"/>
  <c r="BA92" i="4"/>
  <c r="BC92" i="4" s="1"/>
  <c r="BD92" i="4" s="1"/>
  <c r="BA91" i="4"/>
  <c r="BC91" i="4" s="1"/>
  <c r="BD91" i="4" s="1"/>
  <c r="BA90" i="4"/>
  <c r="BC90" i="4" s="1"/>
  <c r="BD90" i="4" s="1"/>
  <c r="BA89" i="4"/>
  <c r="BC89" i="4" s="1"/>
  <c r="BD89" i="4" s="1"/>
  <c r="BA88" i="4"/>
  <c r="BC88" i="4" s="1"/>
  <c r="BD88" i="4" s="1"/>
  <c r="BE87" i="4"/>
  <c r="BB87" i="4"/>
  <c r="AZ87" i="4"/>
  <c r="AY87" i="4"/>
  <c r="AX87" i="4"/>
  <c r="AW87" i="4"/>
  <c r="AV87" i="4"/>
  <c r="AU87" i="4"/>
  <c r="AT87" i="4"/>
  <c r="AS87" i="4"/>
  <c r="AR87" i="4"/>
  <c r="AQ87" i="4"/>
  <c r="AP87" i="4"/>
  <c r="AO87" i="4"/>
  <c r="AN87" i="4"/>
  <c r="AM87" i="4"/>
  <c r="AL87" i="4"/>
  <c r="AK87" i="4"/>
  <c r="AJ87" i="4"/>
  <c r="AI87" i="4"/>
  <c r="AH87" i="4"/>
  <c r="AG87" i="4"/>
  <c r="AF87" i="4"/>
  <c r="AE87" i="4"/>
  <c r="AD87" i="4"/>
  <c r="AC87" i="4"/>
  <c r="AB87" i="4"/>
  <c r="AA87" i="4"/>
  <c r="Z87" i="4"/>
  <c r="Y87" i="4"/>
  <c r="X87" i="4"/>
  <c r="W87" i="4"/>
  <c r="V87" i="4"/>
  <c r="U87" i="4"/>
  <c r="T87" i="4"/>
  <c r="S87" i="4"/>
  <c r="R87" i="4"/>
  <c r="Q87" i="4"/>
  <c r="P87" i="4"/>
  <c r="O87" i="4"/>
  <c r="N87" i="4"/>
  <c r="M87" i="4"/>
  <c r="L87" i="4"/>
  <c r="K87" i="4"/>
  <c r="J87" i="4"/>
  <c r="I87" i="4"/>
  <c r="G87" i="4"/>
  <c r="F87" i="4"/>
  <c r="E87" i="4"/>
  <c r="D87" i="4"/>
  <c r="BA86" i="4"/>
  <c r="BC86" i="4" s="1"/>
  <c r="BD86" i="4" s="1"/>
  <c r="BA85" i="4"/>
  <c r="BC85" i="4" s="1"/>
  <c r="BD85" i="4" s="1"/>
  <c r="BA84" i="4"/>
  <c r="BC84" i="4" s="1"/>
  <c r="BD84" i="4" s="1"/>
  <c r="BD83" i="4"/>
  <c r="BA83" i="4"/>
  <c r="BC83" i="4" s="1"/>
  <c r="BA82" i="4"/>
  <c r="BC82" i="4" s="1"/>
  <c r="BD82" i="4" s="1"/>
  <c r="BA81" i="4"/>
  <c r="BC81" i="4" s="1"/>
  <c r="BD81" i="4" s="1"/>
  <c r="BA80" i="4"/>
  <c r="BC80" i="4" s="1"/>
  <c r="BD80" i="4" s="1"/>
  <c r="BE79" i="4"/>
  <c r="BB79" i="4"/>
  <c r="AZ79" i="4"/>
  <c r="BA79" i="4" s="1"/>
  <c r="AY79" i="4"/>
  <c r="AX79" i="4"/>
  <c r="AW79" i="4"/>
  <c r="AV79" i="4"/>
  <c r="AU79" i="4"/>
  <c r="AT79" i="4"/>
  <c r="AS79" i="4"/>
  <c r="AR79" i="4"/>
  <c r="AQ79" i="4"/>
  <c r="AP79" i="4"/>
  <c r="AO79" i="4"/>
  <c r="AN79" i="4"/>
  <c r="AM79" i="4"/>
  <c r="AL79" i="4"/>
  <c r="AK79" i="4"/>
  <c r="AJ79" i="4"/>
  <c r="AI79" i="4"/>
  <c r="AH79" i="4"/>
  <c r="AG79" i="4"/>
  <c r="AF79" i="4"/>
  <c r="AE79" i="4"/>
  <c r="AD79" i="4"/>
  <c r="AC79" i="4"/>
  <c r="AB79" i="4"/>
  <c r="AA79" i="4"/>
  <c r="Z79" i="4"/>
  <c r="Y79" i="4"/>
  <c r="X79" i="4"/>
  <c r="W79" i="4"/>
  <c r="V79" i="4"/>
  <c r="U79" i="4"/>
  <c r="T79" i="4"/>
  <c r="S79" i="4"/>
  <c r="R79" i="4"/>
  <c r="Q79" i="4"/>
  <c r="P79" i="4"/>
  <c r="O79" i="4"/>
  <c r="N79" i="4"/>
  <c r="M79" i="4"/>
  <c r="L79" i="4"/>
  <c r="K79" i="4"/>
  <c r="J79" i="4"/>
  <c r="I79" i="4"/>
  <c r="G79" i="4"/>
  <c r="F79" i="4"/>
  <c r="E79" i="4"/>
  <c r="D79" i="4"/>
  <c r="BC78" i="4"/>
  <c r="BD78" i="4" s="1"/>
  <c r="BA78" i="4"/>
  <c r="BA77" i="4"/>
  <c r="BC77" i="4" s="1"/>
  <c r="BD77" i="4" s="1"/>
  <c r="BA76" i="4"/>
  <c r="BC76" i="4" s="1"/>
  <c r="BD76" i="4" s="1"/>
  <c r="BA75" i="4"/>
  <c r="BC75" i="4" s="1"/>
  <c r="BD75" i="4" s="1"/>
  <c r="U75" i="4"/>
  <c r="T75" i="4"/>
  <c r="R75" i="4"/>
  <c r="Q75" i="4"/>
  <c r="O75" i="4"/>
  <c r="N75" i="4"/>
  <c r="BA74" i="4"/>
  <c r="BC74" i="4" s="1"/>
  <c r="BD74" i="4" s="1"/>
  <c r="BA73" i="4"/>
  <c r="BC73" i="4" s="1"/>
  <c r="BD73" i="4" s="1"/>
  <c r="BA72" i="4"/>
  <c r="BC72" i="4" s="1"/>
  <c r="BD72" i="4" s="1"/>
  <c r="BA71" i="4"/>
  <c r="BC71" i="4" s="1"/>
  <c r="BD71" i="4" s="1"/>
  <c r="BA70" i="4"/>
  <c r="BC70" i="4" s="1"/>
  <c r="BD70" i="4" s="1"/>
  <c r="BA69" i="4"/>
  <c r="BC69" i="4" s="1"/>
  <c r="BD69" i="4" s="1"/>
  <c r="BA68" i="4"/>
  <c r="BC68" i="4" s="1"/>
  <c r="BD68" i="4" s="1"/>
  <c r="BA67" i="4"/>
  <c r="BC67" i="4" s="1"/>
  <c r="BD67" i="4" s="1"/>
  <c r="BA66" i="4"/>
  <c r="BC66" i="4" s="1"/>
  <c r="BD66" i="4" s="1"/>
  <c r="BA65" i="4"/>
  <c r="BC65" i="4" s="1"/>
  <c r="BD65" i="4" s="1"/>
  <c r="BE64" i="4"/>
  <c r="BB64" i="4"/>
  <c r="AZ64" i="4"/>
  <c r="AY64" i="4"/>
  <c r="BA64" i="4" s="1"/>
  <c r="AX64" i="4"/>
  <c r="AW64" i="4"/>
  <c r="AV64" i="4"/>
  <c r="AU64" i="4"/>
  <c r="AT64" i="4"/>
  <c r="AS64" i="4"/>
  <c r="AR64" i="4"/>
  <c r="AQ64" i="4"/>
  <c r="AP64" i="4"/>
  <c r="AO64" i="4"/>
  <c r="AN64" i="4"/>
  <c r="AM64" i="4"/>
  <c r="AL64" i="4"/>
  <c r="AK64" i="4"/>
  <c r="AJ64" i="4"/>
  <c r="AI64" i="4"/>
  <c r="AH64" i="4"/>
  <c r="AG64" i="4"/>
  <c r="AF64" i="4"/>
  <c r="AE64" i="4"/>
  <c r="AD64" i="4"/>
  <c r="AC64" i="4"/>
  <c r="AB64" i="4"/>
  <c r="AA64" i="4"/>
  <c r="Z64" i="4"/>
  <c r="Y64" i="4"/>
  <c r="X64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G64" i="4"/>
  <c r="F64" i="4"/>
  <c r="E64" i="4"/>
  <c r="D64" i="4"/>
  <c r="BA63" i="4"/>
  <c r="BC63" i="4" s="1"/>
  <c r="BD63" i="4" s="1"/>
  <c r="BD62" i="4"/>
  <c r="BA62" i="4"/>
  <c r="BC62" i="4" s="1"/>
  <c r="BA61" i="4"/>
  <c r="BC61" i="4" s="1"/>
  <c r="BD61" i="4" s="1"/>
  <c r="BE60" i="4"/>
  <c r="BE42" i="4" s="1"/>
  <c r="BB60" i="4"/>
  <c r="AZ60" i="4"/>
  <c r="AY60" i="4"/>
  <c r="AX60" i="4"/>
  <c r="AW60" i="4"/>
  <c r="AV60" i="4"/>
  <c r="AU60" i="4"/>
  <c r="AT60" i="4"/>
  <c r="AS60" i="4"/>
  <c r="AR60" i="4"/>
  <c r="AQ60" i="4"/>
  <c r="AP60" i="4"/>
  <c r="AO60" i="4"/>
  <c r="AN60" i="4"/>
  <c r="AM60" i="4"/>
  <c r="AL60" i="4"/>
  <c r="AK60" i="4"/>
  <c r="AJ60" i="4"/>
  <c r="AI60" i="4"/>
  <c r="AH60" i="4"/>
  <c r="AG60" i="4"/>
  <c r="AF60" i="4"/>
  <c r="AE60" i="4"/>
  <c r="AD60" i="4"/>
  <c r="AC60" i="4"/>
  <c r="AB60" i="4"/>
  <c r="AA60" i="4"/>
  <c r="Z60" i="4"/>
  <c r="Y60" i="4"/>
  <c r="X60" i="4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I42" i="4" s="1"/>
  <c r="G60" i="4"/>
  <c r="F60" i="4"/>
  <c r="E60" i="4"/>
  <c r="D60" i="4"/>
  <c r="BA59" i="4"/>
  <c r="BC59" i="4" s="1"/>
  <c r="BD59" i="4" s="1"/>
  <c r="BA58" i="4"/>
  <c r="BC58" i="4" s="1"/>
  <c r="BD58" i="4" s="1"/>
  <c r="BA57" i="4"/>
  <c r="BC57" i="4" s="1"/>
  <c r="BD57" i="4" s="1"/>
  <c r="BA56" i="4"/>
  <c r="BC56" i="4" s="1"/>
  <c r="BD56" i="4" s="1"/>
  <c r="BA55" i="4"/>
  <c r="BC55" i="4" s="1"/>
  <c r="BD55" i="4" s="1"/>
  <c r="BA54" i="4"/>
  <c r="BC54" i="4" s="1"/>
  <c r="BD54" i="4" s="1"/>
  <c r="BA53" i="4"/>
  <c r="BC53" i="4" s="1"/>
  <c r="BD53" i="4" s="1"/>
  <c r="BA52" i="4"/>
  <c r="BC52" i="4" s="1"/>
  <c r="BD52" i="4" s="1"/>
  <c r="BA51" i="4"/>
  <c r="BC51" i="4" s="1"/>
  <c r="BD51" i="4" s="1"/>
  <c r="BA50" i="4"/>
  <c r="BC50" i="4" s="1"/>
  <c r="BD50" i="4" s="1"/>
  <c r="BA49" i="4"/>
  <c r="BC49" i="4" s="1"/>
  <c r="BD49" i="4" s="1"/>
  <c r="BA48" i="4"/>
  <c r="BC48" i="4" s="1"/>
  <c r="BD48" i="4" s="1"/>
  <c r="BA47" i="4"/>
  <c r="BC47" i="4" s="1"/>
  <c r="BD47" i="4" s="1"/>
  <c r="BA46" i="4"/>
  <c r="BC46" i="4" s="1"/>
  <c r="BD46" i="4" s="1"/>
  <c r="BA45" i="4"/>
  <c r="BC45" i="4" s="1"/>
  <c r="BD45" i="4" s="1"/>
  <c r="BE44" i="4"/>
  <c r="BB44" i="4"/>
  <c r="AZ44" i="4"/>
  <c r="AY44" i="4"/>
  <c r="AX44" i="4"/>
  <c r="AW44" i="4"/>
  <c r="AV44" i="4"/>
  <c r="AV42" i="4" s="1"/>
  <c r="AU44" i="4"/>
  <c r="AU42" i="4" s="1"/>
  <c r="AT44" i="4"/>
  <c r="AS44" i="4"/>
  <c r="AR44" i="4"/>
  <c r="AR42" i="4" s="1"/>
  <c r="AQ44" i="4"/>
  <c r="AQ42" i="4" s="1"/>
  <c r="AP44" i="4"/>
  <c r="AO44" i="4"/>
  <c r="AN44" i="4"/>
  <c r="AN42" i="4" s="1"/>
  <c r="AM44" i="4"/>
  <c r="AM42" i="4" s="1"/>
  <c r="AL44" i="4"/>
  <c r="AK44" i="4"/>
  <c r="AJ44" i="4"/>
  <c r="AJ42" i="4" s="1"/>
  <c r="AI44" i="4"/>
  <c r="AI42" i="4" s="1"/>
  <c r="AI41" i="4" s="1"/>
  <c r="AH44" i="4"/>
  <c r="AG44" i="4"/>
  <c r="AF44" i="4"/>
  <c r="AF42" i="4" s="1"/>
  <c r="AE44" i="4"/>
  <c r="AE42" i="4" s="1"/>
  <c r="AD44" i="4"/>
  <c r="AC44" i="4"/>
  <c r="AB44" i="4"/>
  <c r="AB42" i="4" s="1"/>
  <c r="AA44" i="4"/>
  <c r="AA42" i="4" s="1"/>
  <c r="Z44" i="4"/>
  <c r="Y44" i="4"/>
  <c r="X44" i="4"/>
  <c r="X42" i="4" s="1"/>
  <c r="W44" i="4"/>
  <c r="W42" i="4" s="1"/>
  <c r="V44" i="4"/>
  <c r="U44" i="4"/>
  <c r="T44" i="4"/>
  <c r="T42" i="4" s="1"/>
  <c r="S44" i="4"/>
  <c r="R44" i="4"/>
  <c r="Q44" i="4"/>
  <c r="P44" i="4"/>
  <c r="P42" i="4" s="1"/>
  <c r="O44" i="4"/>
  <c r="O42" i="4" s="1"/>
  <c r="N44" i="4"/>
  <c r="M44" i="4"/>
  <c r="L44" i="4"/>
  <c r="L42" i="4" s="1"/>
  <c r="K44" i="4"/>
  <c r="K42" i="4" s="1"/>
  <c r="J44" i="4"/>
  <c r="G44" i="4"/>
  <c r="F44" i="4"/>
  <c r="E44" i="4"/>
  <c r="D44" i="4"/>
  <c r="BA43" i="4"/>
  <c r="BC43" i="4" s="1"/>
  <c r="BD43" i="4" s="1"/>
  <c r="AY42" i="4"/>
  <c r="S42" i="4"/>
  <c r="G42" i="4"/>
  <c r="BA40" i="4"/>
  <c r="BC40" i="4" s="1"/>
  <c r="BD40" i="4" s="1"/>
  <c r="BE39" i="4"/>
  <c r="BB39" i="4"/>
  <c r="AZ39" i="4"/>
  <c r="BA39" i="4" s="1"/>
  <c r="BC39" i="4" s="1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U39" i="4"/>
  <c r="T39" i="4"/>
  <c r="R39" i="4"/>
  <c r="Q39" i="4"/>
  <c r="O39" i="4"/>
  <c r="N39" i="4"/>
  <c r="M39" i="4"/>
  <c r="L39" i="4"/>
  <c r="K39" i="4"/>
  <c r="J39" i="4"/>
  <c r="I39" i="4"/>
  <c r="G39" i="4"/>
  <c r="F39" i="4"/>
  <c r="E39" i="4"/>
  <c r="D39" i="4"/>
  <c r="BD38" i="4"/>
  <c r="BA38" i="4"/>
  <c r="BC38" i="4" s="1"/>
  <c r="BE37" i="4"/>
  <c r="BB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O21" i="4" s="1"/>
  <c r="AN37" i="4"/>
  <c r="AM37" i="4"/>
  <c r="AL37" i="4"/>
  <c r="AK37" i="4"/>
  <c r="AK21" i="4" s="1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U37" i="4"/>
  <c r="T37" i="4"/>
  <c r="R37" i="4"/>
  <c r="Q37" i="4"/>
  <c r="O37" i="4"/>
  <c r="N37" i="4"/>
  <c r="M37" i="4"/>
  <c r="L37" i="4"/>
  <c r="K37" i="4"/>
  <c r="K21" i="4" s="1"/>
  <c r="J37" i="4"/>
  <c r="I37" i="4"/>
  <c r="G37" i="4"/>
  <c r="F37" i="4"/>
  <c r="E37" i="4"/>
  <c r="D37" i="4"/>
  <c r="BA36" i="4"/>
  <c r="BC36" i="4" s="1"/>
  <c r="BD36" i="4" s="1"/>
  <c r="BA35" i="4"/>
  <c r="BC35" i="4" s="1"/>
  <c r="BD35" i="4" s="1"/>
  <c r="BA34" i="4"/>
  <c r="BC34" i="4" s="1"/>
  <c r="BD34" i="4" s="1"/>
  <c r="BA33" i="4"/>
  <c r="BC33" i="4" s="1"/>
  <c r="BD33" i="4" s="1"/>
  <c r="AX32" i="4"/>
  <c r="AY32" i="4" s="1"/>
  <c r="AT32" i="4"/>
  <c r="AP32" i="4"/>
  <c r="AL32" i="4"/>
  <c r="AE32" i="4"/>
  <c r="AB32" i="4"/>
  <c r="Y32" i="4"/>
  <c r="AX31" i="4"/>
  <c r="AY31" i="4" s="1"/>
  <c r="AY29" i="4" s="1"/>
  <c r="AT31" i="4"/>
  <c r="AP31" i="4"/>
  <c r="AP29" i="4" s="1"/>
  <c r="AP24" i="4" s="1"/>
  <c r="AP22" i="4" s="1"/>
  <c r="AL31" i="4"/>
  <c r="AL29" i="4" s="1"/>
  <c r="AL24" i="4" s="1"/>
  <c r="AL22" i="4" s="1"/>
  <c r="AL23" i="4" s="1"/>
  <c r="AE31" i="4"/>
  <c r="AE29" i="4" s="1"/>
  <c r="AB31" i="4"/>
  <c r="Y31" i="4"/>
  <c r="BD30" i="4"/>
  <c r="BB30" i="4"/>
  <c r="AZ30" i="4"/>
  <c r="AY30" i="4"/>
  <c r="AW30" i="4"/>
  <c r="AW29" i="4" s="1"/>
  <c r="AW24" i="4" s="1"/>
  <c r="AW22" i="4" s="1"/>
  <c r="AW23" i="4" s="1"/>
  <c r="AV30" i="4"/>
  <c r="AX30" i="4" s="1"/>
  <c r="AX29" i="4" s="1"/>
  <c r="AR30" i="4"/>
  <c r="AF30" i="4"/>
  <c r="AG30" i="4" s="1"/>
  <c r="AG29" i="4" s="1"/>
  <c r="AG24" i="4" s="1"/>
  <c r="AG22" i="4" s="1"/>
  <c r="AE30" i="4"/>
  <c r="AB30" i="4"/>
  <c r="AB29" i="4" s="1"/>
  <c r="Y30" i="4"/>
  <c r="U30" i="4"/>
  <c r="U29" i="4" s="1"/>
  <c r="U24" i="4" s="1"/>
  <c r="U22" i="4" s="1"/>
  <c r="T30" i="4"/>
  <c r="R30" i="4"/>
  <c r="R29" i="4" s="1"/>
  <c r="R24" i="4" s="1"/>
  <c r="R22" i="4" s="1"/>
  <c r="Q30" i="4"/>
  <c r="O30" i="4"/>
  <c r="O29" i="4" s="1"/>
  <c r="O24" i="4" s="1"/>
  <c r="O22" i="4" s="1"/>
  <c r="N30" i="4"/>
  <c r="N29" i="4" s="1"/>
  <c r="N24" i="4" s="1"/>
  <c r="N22" i="4" s="1"/>
  <c r="BE29" i="4"/>
  <c r="BE24" i="4" s="1"/>
  <c r="BE22" i="4" s="1"/>
  <c r="BE23" i="4" s="1"/>
  <c r="AU29" i="4"/>
  <c r="AU24" i="4" s="1"/>
  <c r="AU22" i="4" s="1"/>
  <c r="AR29" i="4"/>
  <c r="AQ29" i="4"/>
  <c r="AQ24" i="4" s="1"/>
  <c r="AQ22" i="4" s="1"/>
  <c r="AM29" i="4"/>
  <c r="AM24" i="4" s="1"/>
  <c r="AM22" i="4" s="1"/>
  <c r="AI29" i="4"/>
  <c r="AI24" i="4" s="1"/>
  <c r="AI22" i="4" s="1"/>
  <c r="AD29" i="4"/>
  <c r="AC29" i="4"/>
  <c r="AA29" i="4"/>
  <c r="AA24" i="4" s="1"/>
  <c r="AA22" i="4" s="1"/>
  <c r="Z29" i="4"/>
  <c r="Z24" i="4" s="1"/>
  <c r="Z22" i="4" s="1"/>
  <c r="Y29" i="4"/>
  <c r="X29" i="4"/>
  <c r="W29" i="4"/>
  <c r="W24" i="4" s="1"/>
  <c r="W22" i="4" s="1"/>
  <c r="V29" i="4"/>
  <c r="T29" i="4"/>
  <c r="T24" i="4" s="1"/>
  <c r="T22" i="4" s="1"/>
  <c r="S29" i="4"/>
  <c r="Q29" i="4"/>
  <c r="Q24" i="4" s="1"/>
  <c r="Q22" i="4" s="1"/>
  <c r="Q23" i="4" s="1"/>
  <c r="P29" i="4"/>
  <c r="P24" i="4" s="1"/>
  <c r="P22" i="4" s="1"/>
  <c r="M29" i="4"/>
  <c r="J29" i="4"/>
  <c r="J24" i="4" s="1"/>
  <c r="J22" i="4" s="1"/>
  <c r="I29" i="4"/>
  <c r="I24" i="4" s="1"/>
  <c r="I22" i="4" s="1"/>
  <c r="I23" i="4" s="1"/>
  <c r="G29" i="4"/>
  <c r="G24" i="4" s="1"/>
  <c r="G22" i="4" s="1"/>
  <c r="F29" i="4"/>
  <c r="E29" i="4"/>
  <c r="E24" i="4" s="1"/>
  <c r="E22" i="4" s="1"/>
  <c r="D29" i="4"/>
  <c r="D24" i="4" s="1"/>
  <c r="D22" i="4" s="1"/>
  <c r="AX28" i="4"/>
  <c r="AY28" i="4" s="1"/>
  <c r="AZ28" i="4" s="1"/>
  <c r="AT28" i="4"/>
  <c r="AE28" i="4"/>
  <c r="AB28" i="4"/>
  <c r="Y28" i="4"/>
  <c r="V28" i="4"/>
  <c r="S28" i="4"/>
  <c r="P28" i="4"/>
  <c r="AX27" i="4"/>
  <c r="AY27" i="4" s="1"/>
  <c r="AT27" i="4"/>
  <c r="AE27" i="4"/>
  <c r="AB27" i="4"/>
  <c r="Y27" i="4"/>
  <c r="V27" i="4"/>
  <c r="S27" i="4"/>
  <c r="P27" i="4"/>
  <c r="AY26" i="4"/>
  <c r="AZ26" i="4" s="1"/>
  <c r="AX26" i="4"/>
  <c r="AT26" i="4"/>
  <c r="AE26" i="4"/>
  <c r="AB26" i="4"/>
  <c r="Y26" i="4"/>
  <c r="V26" i="4"/>
  <c r="S26" i="4"/>
  <c r="P26" i="4"/>
  <c r="AX25" i="4"/>
  <c r="AY25" i="4" s="1"/>
  <c r="AT25" i="4"/>
  <c r="AE25" i="4"/>
  <c r="AB25" i="4"/>
  <c r="Y25" i="4"/>
  <c r="V25" i="4"/>
  <c r="S25" i="4"/>
  <c r="P25" i="4"/>
  <c r="AR24" i="4"/>
  <c r="AR22" i="4" s="1"/>
  <c r="AD24" i="4"/>
  <c r="AD22" i="4" s="1"/>
  <c r="AC24" i="4"/>
  <c r="X24" i="4"/>
  <c r="X22" i="4" s="1"/>
  <c r="X21" i="4" s="1"/>
  <c r="V24" i="4"/>
  <c r="V22" i="4" s="1"/>
  <c r="M24" i="4"/>
  <c r="F24" i="4"/>
  <c r="F22" i="4" s="1"/>
  <c r="AC22" i="4"/>
  <c r="AC23" i="4" s="1"/>
  <c r="M22" i="4"/>
  <c r="M23" i="4" s="1"/>
  <c r="BC18" i="4"/>
  <c r="BD18" i="4" s="1"/>
  <c r="BA18" i="4"/>
  <c r="BA17" i="4"/>
  <c r="BC17" i="4" s="1"/>
  <c r="BD17" i="4" s="1"/>
  <c r="BC16" i="4"/>
  <c r="BD16" i="4" s="1"/>
  <c r="BA16" i="4"/>
  <c r="BE15" i="4"/>
  <c r="BB15" i="4"/>
  <c r="AZ15" i="4"/>
  <c r="AY15" i="4"/>
  <c r="AX15" i="4"/>
  <c r="AW15" i="4"/>
  <c r="AV15" i="4"/>
  <c r="AU15" i="4"/>
  <c r="AT15" i="4"/>
  <c r="AS15" i="4"/>
  <c r="AR15" i="4"/>
  <c r="AQ15" i="4"/>
  <c r="AM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J15" i="4"/>
  <c r="I15" i="4"/>
  <c r="G15" i="4"/>
  <c r="G10" i="4" s="1"/>
  <c r="F15" i="4"/>
  <c r="E15" i="4"/>
  <c r="D15" i="4"/>
  <c r="BC14" i="4"/>
  <c r="BD14" i="4" s="1"/>
  <c r="BA14" i="4"/>
  <c r="BA13" i="4"/>
  <c r="BC13" i="4" s="1"/>
  <c r="BD13" i="4" s="1"/>
  <c r="BD12" i="4"/>
  <c r="BA12" i="4"/>
  <c r="BC12" i="4" s="1"/>
  <c r="F10" i="4"/>
  <c r="E10" i="4"/>
  <c r="D10" i="4"/>
  <c r="AD23" i="4" l="1"/>
  <c r="AD21" i="4"/>
  <c r="N23" i="4"/>
  <c r="N21" i="4"/>
  <c r="F23" i="4"/>
  <c r="F21" i="4"/>
  <c r="AZ27" i="4"/>
  <c r="BA27" i="4"/>
  <c r="BC27" i="4" s="1"/>
  <c r="BD27" i="4" s="1"/>
  <c r="AY224" i="4"/>
  <c r="BA231" i="4"/>
  <c r="BC231" i="4" s="1"/>
  <c r="BD231" i="4" s="1"/>
  <c r="AY233" i="4"/>
  <c r="BA234" i="4"/>
  <c r="BC234" i="4" s="1"/>
  <c r="BD234" i="4" s="1"/>
  <c r="AY248" i="4"/>
  <c r="BA248" i="4" s="1"/>
  <c r="BA249" i="4"/>
  <c r="BC249" i="4" s="1"/>
  <c r="S41" i="4"/>
  <c r="BB42" i="4"/>
  <c r="E125" i="4"/>
  <c r="I125" i="4"/>
  <c r="N125" i="4"/>
  <c r="R125" i="4"/>
  <c r="V125" i="4"/>
  <c r="Z125" i="4"/>
  <c r="AD125" i="4"/>
  <c r="AH125" i="4"/>
  <c r="AL125" i="4"/>
  <c r="AP125" i="4"/>
  <c r="AT125" i="4"/>
  <c r="AX125" i="4"/>
  <c r="BE125" i="4"/>
  <c r="M125" i="4"/>
  <c r="AC125" i="4"/>
  <c r="AS125" i="4"/>
  <c r="E136" i="4"/>
  <c r="I136" i="4"/>
  <c r="N136" i="4"/>
  <c r="R136" i="4"/>
  <c r="V136" i="4"/>
  <c r="Z136" i="4"/>
  <c r="AD136" i="4"/>
  <c r="AH136" i="4"/>
  <c r="AL136" i="4"/>
  <c r="AP136" i="4"/>
  <c r="AT136" i="4"/>
  <c r="AX136" i="4"/>
  <c r="AY143" i="4"/>
  <c r="BA147" i="4"/>
  <c r="BC147" i="4" s="1"/>
  <c r="BD147" i="4" s="1"/>
  <c r="U166" i="4"/>
  <c r="AK166" i="4"/>
  <c r="BC181" i="4"/>
  <c r="BD181" i="4" s="1"/>
  <c r="M188" i="4"/>
  <c r="AP21" i="4"/>
  <c r="Y24" i="4"/>
  <c r="Y22" i="4" s="1"/>
  <c r="BA37" i="4"/>
  <c r="BC37" i="4" s="1"/>
  <c r="D42" i="4"/>
  <c r="J42" i="4"/>
  <c r="N42" i="4"/>
  <c r="N41" i="4" s="1"/>
  <c r="N20" i="4" s="1"/>
  <c r="V42" i="4"/>
  <c r="Z42" i="4"/>
  <c r="AD42" i="4"/>
  <c r="AH42" i="4"/>
  <c r="AL42" i="4"/>
  <c r="AP42" i="4"/>
  <c r="AT42" i="4"/>
  <c r="AX42" i="4"/>
  <c r="AX41" i="4" s="1"/>
  <c r="BA60" i="4"/>
  <c r="BC60" i="4" s="1"/>
  <c r="BA132" i="4"/>
  <c r="M143" i="4"/>
  <c r="AS143" i="4"/>
  <c r="BB143" i="4"/>
  <c r="AY188" i="4"/>
  <c r="BA192" i="4"/>
  <c r="BC192" i="4" s="1"/>
  <c r="BD192" i="4" s="1"/>
  <c r="AP23" i="4"/>
  <c r="BA15" i="4"/>
  <c r="BC15" i="4" s="1"/>
  <c r="AB24" i="4"/>
  <c r="AB22" i="4" s="1"/>
  <c r="S24" i="4"/>
  <c r="S22" i="4" s="1"/>
  <c r="S23" i="4" s="1"/>
  <c r="K41" i="4"/>
  <c r="K20" i="4" s="1"/>
  <c r="K19" i="4" s="1"/>
  <c r="O41" i="4"/>
  <c r="W41" i="4"/>
  <c r="AA41" i="4"/>
  <c r="AE41" i="4"/>
  <c r="AM41" i="4"/>
  <c r="AQ41" i="4"/>
  <c r="AU41" i="4"/>
  <c r="BC64" i="4"/>
  <c r="BD64" i="4" s="1"/>
  <c r="D102" i="4"/>
  <c r="BA123" i="4"/>
  <c r="BC123" i="4" s="1"/>
  <c r="BD123" i="4" s="1"/>
  <c r="E143" i="4"/>
  <c r="I143" i="4"/>
  <c r="N143" i="4"/>
  <c r="R143" i="4"/>
  <c r="V143" i="4"/>
  <c r="Z143" i="4"/>
  <c r="AD143" i="4"/>
  <c r="AH143" i="4"/>
  <c r="AL143" i="4"/>
  <c r="AP143" i="4"/>
  <c r="AT143" i="4"/>
  <c r="AX143" i="4"/>
  <c r="H143" i="4"/>
  <c r="Q143" i="4"/>
  <c r="Y143" i="4"/>
  <c r="AG143" i="4"/>
  <c r="AO143" i="4"/>
  <c r="AW143" i="4"/>
  <c r="BC150" i="4"/>
  <c r="BC159" i="4"/>
  <c r="K166" i="4"/>
  <c r="AI166" i="4"/>
  <c r="G188" i="4"/>
  <c r="L188" i="4"/>
  <c r="P188" i="4"/>
  <c r="T188" i="4"/>
  <c r="X188" i="4"/>
  <c r="AB188" i="4"/>
  <c r="AF188" i="4"/>
  <c r="AJ188" i="4"/>
  <c r="AN188" i="4"/>
  <c r="AR188" i="4"/>
  <c r="AV188" i="4"/>
  <c r="AZ188" i="4"/>
  <c r="AL21" i="4"/>
  <c r="F166" i="4"/>
  <c r="O166" i="4"/>
  <c r="W166" i="4"/>
  <c r="AE166" i="4"/>
  <c r="AM166" i="4"/>
  <c r="AU166" i="4"/>
  <c r="E188" i="4"/>
  <c r="I188" i="4"/>
  <c r="N188" i="4"/>
  <c r="R188" i="4"/>
  <c r="V188" i="4"/>
  <c r="Z188" i="4"/>
  <c r="AD188" i="4"/>
  <c r="AH188" i="4"/>
  <c r="AL188" i="4"/>
  <c r="AP188" i="4"/>
  <c r="AT188" i="4"/>
  <c r="AX188" i="4"/>
  <c r="D188" i="4"/>
  <c r="H188" i="4"/>
  <c r="Q188" i="4"/>
  <c r="U188" i="4"/>
  <c r="Y188" i="4"/>
  <c r="AG188" i="4"/>
  <c r="AK188" i="4"/>
  <c r="AO188" i="4"/>
  <c r="AW188" i="4"/>
  <c r="BC202" i="4"/>
  <c r="BD202" i="4" s="1"/>
  <c r="BA239" i="4"/>
  <c r="BA241" i="4"/>
  <c r="BC241" i="4" s="1"/>
  <c r="BD241" i="4" s="1"/>
  <c r="BA243" i="4"/>
  <c r="BC243" i="4" s="1"/>
  <c r="BD243" i="4" s="1"/>
  <c r="G125" i="4"/>
  <c r="L125" i="4"/>
  <c r="P125" i="4"/>
  <c r="T125" i="4"/>
  <c r="X125" i="4"/>
  <c r="AB125" i="4"/>
  <c r="AF125" i="4"/>
  <c r="AJ125" i="4"/>
  <c r="AN125" i="4"/>
  <c r="AR125" i="4"/>
  <c r="AV125" i="4"/>
  <c r="AZ125" i="4"/>
  <c r="F125" i="4"/>
  <c r="K125" i="4"/>
  <c r="O125" i="4"/>
  <c r="S125" i="4"/>
  <c r="W125" i="4"/>
  <c r="AA125" i="4"/>
  <c r="AE125" i="4"/>
  <c r="AI125" i="4"/>
  <c r="AM125" i="4"/>
  <c r="AQ125" i="4"/>
  <c r="AU125" i="4"/>
  <c r="AY125" i="4"/>
  <c r="R166" i="4"/>
  <c r="AH166" i="4"/>
  <c r="BA206" i="4"/>
  <c r="BC206" i="4" s="1"/>
  <c r="BD206" i="4" s="1"/>
  <c r="BE224" i="4"/>
  <c r="BB236" i="4"/>
  <c r="BB208" i="4" s="1"/>
  <c r="AN23" i="4"/>
  <c r="AN21" i="4"/>
  <c r="AJ23" i="4"/>
  <c r="AJ21" i="4"/>
  <c r="AH29" i="4"/>
  <c r="AH24" i="4" s="1"/>
  <c r="AH22" i="4" s="1"/>
  <c r="AH23" i="4" s="1"/>
  <c r="BA30" i="4"/>
  <c r="BC30" i="4" s="1"/>
  <c r="AS30" i="4"/>
  <c r="BE41" i="4"/>
  <c r="G41" i="4"/>
  <c r="L41" i="4"/>
  <c r="L20" i="4" s="1"/>
  <c r="L19" i="4" s="1"/>
  <c r="T41" i="4"/>
  <c r="AB41" i="4"/>
  <c r="AJ41" i="4"/>
  <c r="AR41" i="4"/>
  <c r="BA99" i="4"/>
  <c r="BC99" i="4" s="1"/>
  <c r="BD37" i="4"/>
  <c r="I41" i="4"/>
  <c r="Q42" i="4"/>
  <c r="Q41" i="4" s="1"/>
  <c r="Y42" i="4"/>
  <c r="Y41" i="4" s="1"/>
  <c r="AG42" i="4"/>
  <c r="AG41" i="4" s="1"/>
  <c r="AO42" i="4"/>
  <c r="AO41" i="4" s="1"/>
  <c r="AO20" i="4" s="1"/>
  <c r="AW42" i="4"/>
  <c r="AW41" i="4" s="1"/>
  <c r="M42" i="4"/>
  <c r="M41" i="4" s="1"/>
  <c r="U42" i="4"/>
  <c r="U41" i="4" s="1"/>
  <c r="AC42" i="4"/>
  <c r="AC41" i="4" s="1"/>
  <c r="AK42" i="4"/>
  <c r="AK41" i="4" s="1"/>
  <c r="AK20" i="4" s="1"/>
  <c r="AS42" i="4"/>
  <c r="AS41" i="4" s="1"/>
  <c r="BA87" i="4"/>
  <c r="BC87" i="4" s="1"/>
  <c r="BD87" i="4" s="1"/>
  <c r="BA108" i="4"/>
  <c r="BC108" i="4" s="1"/>
  <c r="BD108" i="4" s="1"/>
  <c r="E42" i="4"/>
  <c r="E41" i="4" s="1"/>
  <c r="F42" i="4"/>
  <c r="F41" i="4" s="1"/>
  <c r="P41" i="4"/>
  <c r="X41" i="4"/>
  <c r="AN41" i="4"/>
  <c r="AV41" i="4"/>
  <c r="BD39" i="4"/>
  <c r="D41" i="4"/>
  <c r="J41" i="4"/>
  <c r="R42" i="4"/>
  <c r="R41" i="4" s="1"/>
  <c r="V41" i="4"/>
  <c r="Z41" i="4"/>
  <c r="AH41" i="4"/>
  <c r="AL41" i="4"/>
  <c r="AP41" i="4"/>
  <c r="BD99" i="4"/>
  <c r="N102" i="4"/>
  <c r="AD102" i="4"/>
  <c r="AD41" i="4" s="1"/>
  <c r="AD20" i="4" s="1"/>
  <c r="AD19" i="4" s="1"/>
  <c r="AT102" i="4"/>
  <c r="AT41" i="4" s="1"/>
  <c r="R23" i="4"/>
  <c r="R21" i="4"/>
  <c r="R20" i="4" s="1"/>
  <c r="AR23" i="4"/>
  <c r="AR21" i="4"/>
  <c r="D21" i="4"/>
  <c r="D20" i="4" s="1"/>
  <c r="D23" i="4"/>
  <c r="V23" i="4"/>
  <c r="V21" i="4"/>
  <c r="AX24" i="4"/>
  <c r="P21" i="4"/>
  <c r="P23" i="4"/>
  <c r="T23" i="4"/>
  <c r="T21" i="4"/>
  <c r="J23" i="4"/>
  <c r="J21" i="4"/>
  <c r="Z23" i="4"/>
  <c r="Z21" i="4"/>
  <c r="AB23" i="4"/>
  <c r="AB21" i="4"/>
  <c r="X23" i="4"/>
  <c r="W23" i="4"/>
  <c r="W21" i="4"/>
  <c r="W20" i="4" s="1"/>
  <c r="AA23" i="4"/>
  <c r="AA21" i="4"/>
  <c r="AA20" i="4" s="1"/>
  <c r="AE24" i="4"/>
  <c r="AE22" i="4" s="1"/>
  <c r="AU23" i="4"/>
  <c r="AU21" i="4"/>
  <c r="Y23" i="4"/>
  <c r="Y21" i="4"/>
  <c r="Y20" i="4" s="1"/>
  <c r="AF41" i="4"/>
  <c r="BA44" i="4"/>
  <c r="BC44" i="4" s="1"/>
  <c r="BD44" i="4" s="1"/>
  <c r="AZ42" i="4"/>
  <c r="AZ41" i="4" s="1"/>
  <c r="BD60" i="4"/>
  <c r="E23" i="4"/>
  <c r="AZ25" i="4"/>
  <c r="AY24" i="4"/>
  <c r="BA28" i="4"/>
  <c r="AF29" i="4"/>
  <c r="AF24" i="4" s="1"/>
  <c r="AF22" i="4" s="1"/>
  <c r="AQ23" i="4"/>
  <c r="AQ21" i="4"/>
  <c r="AV29" i="4"/>
  <c r="AV24" i="4" s="1"/>
  <c r="AV22" i="4" s="1"/>
  <c r="BB41" i="4"/>
  <c r="BC79" i="4"/>
  <c r="BD79" i="4" s="1"/>
  <c r="BD103" i="4"/>
  <c r="G143" i="4"/>
  <c r="L143" i="4"/>
  <c r="P143" i="4"/>
  <c r="T143" i="4"/>
  <c r="X143" i="4"/>
  <c r="AB143" i="4"/>
  <c r="AF143" i="4"/>
  <c r="AJ143" i="4"/>
  <c r="AN143" i="4"/>
  <c r="AR143" i="4"/>
  <c r="AV143" i="4"/>
  <c r="AZ143" i="4"/>
  <c r="BD159" i="4"/>
  <c r="BA170" i="4"/>
  <c r="BC170" i="4" s="1"/>
  <c r="BD170" i="4" s="1"/>
  <c r="AY166" i="4"/>
  <c r="BD15" i="4"/>
  <c r="G23" i="4"/>
  <c r="G21" i="4"/>
  <c r="AM23" i="4"/>
  <c r="AM21" i="4"/>
  <c r="O23" i="4"/>
  <c r="O21" i="4"/>
  <c r="O20" i="4" s="1"/>
  <c r="U23" i="4"/>
  <c r="U21" i="4"/>
  <c r="AG23" i="4"/>
  <c r="AG21" i="4"/>
  <c r="AT30" i="4"/>
  <c r="AT29" i="4" s="1"/>
  <c r="AT24" i="4" s="1"/>
  <c r="AT22" i="4" s="1"/>
  <c r="AS29" i="4"/>
  <c r="AS24" i="4" s="1"/>
  <c r="AS22" i="4" s="1"/>
  <c r="BA26" i="4"/>
  <c r="BB26" i="4" s="1"/>
  <c r="BB27" i="4"/>
  <c r="AI23" i="4"/>
  <c r="AI21" i="4"/>
  <c r="AI20" i="4" s="1"/>
  <c r="AZ32" i="4"/>
  <c r="E21" i="4"/>
  <c r="I21" i="4"/>
  <c r="M21" i="4"/>
  <c r="M20" i="4" s="1"/>
  <c r="Q21" i="4"/>
  <c r="Q20" i="4" s="1"/>
  <c r="AC21" i="4"/>
  <c r="AW21" i="4"/>
  <c r="AW20" i="4" s="1"/>
  <c r="BE21" i="4"/>
  <c r="AZ31" i="4"/>
  <c r="BA120" i="4"/>
  <c r="BC120" i="4" s="1"/>
  <c r="BD120" i="4" s="1"/>
  <c r="BA126" i="4"/>
  <c r="BC126" i="4" s="1"/>
  <c r="BD126" i="4" s="1"/>
  <c r="BC132" i="4"/>
  <c r="BD132" i="4" s="1"/>
  <c r="BA137" i="4"/>
  <c r="BC137" i="4" s="1"/>
  <c r="BD137" i="4" s="1"/>
  <c r="BA144" i="4"/>
  <c r="BC144" i="4" s="1"/>
  <c r="BD144" i="4" s="1"/>
  <c r="I166" i="4"/>
  <c r="Z166" i="4"/>
  <c r="AP166" i="4"/>
  <c r="AX166" i="4"/>
  <c r="BC173" i="4"/>
  <c r="BD173" i="4" s="1"/>
  <c r="BA233" i="4"/>
  <c r="BC233" i="4" s="1"/>
  <c r="BD97" i="4"/>
  <c r="BB125" i="4"/>
  <c r="BA136" i="4"/>
  <c r="BC136" i="4" s="1"/>
  <c r="BD136" i="4" s="1"/>
  <c r="BA140" i="4"/>
  <c r="BC140" i="4" s="1"/>
  <c r="BD140" i="4" s="1"/>
  <c r="BD150" i="4"/>
  <c r="AZ166" i="4"/>
  <c r="BA167" i="4"/>
  <c r="BC167" i="4" s="1"/>
  <c r="BD167" i="4" s="1"/>
  <c r="BD197" i="4"/>
  <c r="BE209" i="4"/>
  <c r="BE208" i="4" s="1"/>
  <c r="AY102" i="4"/>
  <c r="BA102" i="4" s="1"/>
  <c r="BC102" i="4" s="1"/>
  <c r="BD102" i="4" s="1"/>
  <c r="BA189" i="4"/>
  <c r="BC189" i="4" s="1"/>
  <c r="BD189" i="4" s="1"/>
  <c r="BA199" i="4"/>
  <c r="BC199" i="4" s="1"/>
  <c r="BD199" i="4" s="1"/>
  <c r="I208" i="4"/>
  <c r="R208" i="4"/>
  <c r="Z208" i="4"/>
  <c r="AH208" i="4"/>
  <c r="AP208" i="4"/>
  <c r="AX208" i="4"/>
  <c r="D209" i="4"/>
  <c r="H209" i="4"/>
  <c r="M209" i="4"/>
  <c r="Q209" i="4"/>
  <c r="U209" i="4"/>
  <c r="Y209" i="4"/>
  <c r="AC209" i="4"/>
  <c r="AG209" i="4"/>
  <c r="AK209" i="4"/>
  <c r="AO209" i="4"/>
  <c r="AS209" i="4"/>
  <c r="AW209" i="4"/>
  <c r="BA210" i="4"/>
  <c r="BC210" i="4" s="1"/>
  <c r="BD210" i="4" s="1"/>
  <c r="BD233" i="4"/>
  <c r="BC248" i="4"/>
  <c r="BD248" i="4" s="1"/>
  <c r="BB188" i="4"/>
  <c r="E208" i="4"/>
  <c r="N208" i="4"/>
  <c r="V208" i="4"/>
  <c r="AD208" i="4"/>
  <c r="AL208" i="4"/>
  <c r="AT208" i="4"/>
  <c r="BA209" i="4"/>
  <c r="BC209" i="4" s="1"/>
  <c r="BD209" i="4" s="1"/>
  <c r="BD237" i="4"/>
  <c r="BD245" i="4"/>
  <c r="G224" i="4"/>
  <c r="G208" i="4" s="1"/>
  <c r="L224" i="4"/>
  <c r="L208" i="4" s="1"/>
  <c r="P224" i="4"/>
  <c r="P208" i="4" s="1"/>
  <c r="T224" i="4"/>
  <c r="T208" i="4" s="1"/>
  <c r="X224" i="4"/>
  <c r="X208" i="4" s="1"/>
  <c r="AB224" i="4"/>
  <c r="AB208" i="4" s="1"/>
  <c r="AF224" i="4"/>
  <c r="AF208" i="4" s="1"/>
  <c r="AJ224" i="4"/>
  <c r="AJ208" i="4" s="1"/>
  <c r="AN224" i="4"/>
  <c r="AN208" i="4" s="1"/>
  <c r="AR224" i="4"/>
  <c r="AR208" i="4" s="1"/>
  <c r="AV224" i="4"/>
  <c r="AV208" i="4" s="1"/>
  <c r="AZ224" i="4"/>
  <c r="BA224" i="4" s="1"/>
  <c r="BC224" i="4" s="1"/>
  <c r="BD224" i="4" s="1"/>
  <c r="F236" i="4"/>
  <c r="F208" i="4" s="1"/>
  <c r="K236" i="4"/>
  <c r="K208" i="4" s="1"/>
  <c r="O236" i="4"/>
  <c r="O208" i="4" s="1"/>
  <c r="S236" i="4"/>
  <c r="S208" i="4" s="1"/>
  <c r="W236" i="4"/>
  <c r="W208" i="4" s="1"/>
  <c r="AA236" i="4"/>
  <c r="AA208" i="4" s="1"/>
  <c r="AE236" i="4"/>
  <c r="AE208" i="4" s="1"/>
  <c r="AI236" i="4"/>
  <c r="AI208" i="4" s="1"/>
  <c r="AM236" i="4"/>
  <c r="AM208" i="4" s="1"/>
  <c r="AQ236" i="4"/>
  <c r="AQ208" i="4" s="1"/>
  <c r="AU236" i="4"/>
  <c r="AU208" i="4" s="1"/>
  <c r="AY236" i="4"/>
  <c r="BA236" i="4" s="1"/>
  <c r="BC236" i="4" s="1"/>
  <c r="BD236" i="4" s="1"/>
  <c r="BC239" i="4"/>
  <c r="BD239" i="4" s="1"/>
  <c r="BA246" i="4"/>
  <c r="BC246" i="4" s="1"/>
  <c r="BD246" i="4" s="1"/>
  <c r="BD218" i="4"/>
  <c r="D236" i="4"/>
  <c r="H236" i="4"/>
  <c r="M236" i="4"/>
  <c r="Q236" i="4"/>
  <c r="U236" i="4"/>
  <c r="Y236" i="4"/>
  <c r="AC236" i="4"/>
  <c r="AG236" i="4"/>
  <c r="AK236" i="4"/>
  <c r="AO236" i="4"/>
  <c r="AS236" i="4"/>
  <c r="AW236" i="4"/>
  <c r="BD249" i="4"/>
  <c r="AK208" i="4" l="1"/>
  <c r="AK19" i="4" s="1"/>
  <c r="U208" i="4"/>
  <c r="D208" i="4"/>
  <c r="BC125" i="4"/>
  <c r="BD125" i="4" s="1"/>
  <c r="E20" i="4"/>
  <c r="E19" i="4" s="1"/>
  <c r="X20" i="4"/>
  <c r="S21" i="4"/>
  <c r="S20" i="4" s="1"/>
  <c r="AU20" i="4"/>
  <c r="AB20" i="4"/>
  <c r="V20" i="4"/>
  <c r="F20" i="4"/>
  <c r="AJ20" i="4"/>
  <c r="AJ19" i="4" s="1"/>
  <c r="AP20" i="4"/>
  <c r="AP19" i="4" s="1"/>
  <c r="AZ208" i="4"/>
  <c r="U20" i="4"/>
  <c r="AM20" i="4"/>
  <c r="AM19" i="4" s="1"/>
  <c r="BA143" i="4"/>
  <c r="BC143" i="4" s="1"/>
  <c r="BD143" i="4" s="1"/>
  <c r="AQ20" i="4"/>
  <c r="BA125" i="4"/>
  <c r="AL20" i="4"/>
  <c r="AL19" i="4" s="1"/>
  <c r="BA188" i="4"/>
  <c r="BC188" i="4" s="1"/>
  <c r="BD188" i="4" s="1"/>
  <c r="AS208" i="4"/>
  <c r="AC208" i="4"/>
  <c r="M208" i="4"/>
  <c r="M19" i="4" s="1"/>
  <c r="BE20" i="4"/>
  <c r="BE19" i="4" s="1"/>
  <c r="BA42" i="4"/>
  <c r="BC42" i="4" s="1"/>
  <c r="BD42" i="4" s="1"/>
  <c r="AN20" i="4"/>
  <c r="AN19" i="4" s="1"/>
  <c r="AH21" i="4"/>
  <c r="AH20" i="4" s="1"/>
  <c r="AH19" i="4" s="1"/>
  <c r="I20" i="4"/>
  <c r="I19" i="4" s="1"/>
  <c r="AC20" i="4"/>
  <c r="J20" i="4"/>
  <c r="J19" i="4" s="1"/>
  <c r="F19" i="4"/>
  <c r="N19" i="4"/>
  <c r="AG20" i="4"/>
  <c r="X19" i="4"/>
  <c r="BA31" i="4"/>
  <c r="BB31" i="4" s="1"/>
  <c r="BB29" i="4" s="1"/>
  <c r="AZ29" i="4"/>
  <c r="BA29" i="4" s="1"/>
  <c r="AT23" i="4"/>
  <c r="AT21" i="4"/>
  <c r="AT20" i="4" s="1"/>
  <c r="AT19" i="4" s="1"/>
  <c r="AF21" i="4"/>
  <c r="AF20" i="4" s="1"/>
  <c r="AF19" i="4" s="1"/>
  <c r="AF23" i="4"/>
  <c r="AY22" i="4"/>
  <c r="AU19" i="4"/>
  <c r="AB19" i="4"/>
  <c r="P20" i="4"/>
  <c r="P19" i="4" s="1"/>
  <c r="AO208" i="4"/>
  <c r="AO19" i="4" s="1"/>
  <c r="Y208" i="4"/>
  <c r="H208" i="4"/>
  <c r="AY41" i="4"/>
  <c r="BA41" i="4" s="1"/>
  <c r="BC41" i="4" s="1"/>
  <c r="BD41" i="4" s="1"/>
  <c r="O19" i="4"/>
  <c r="AV21" i="4"/>
  <c r="AV20" i="4" s="1"/>
  <c r="AV19" i="4" s="1"/>
  <c r="AV23" i="4"/>
  <c r="S19" i="4"/>
  <c r="BB25" i="4"/>
  <c r="AZ24" i="4"/>
  <c r="AZ22" i="4" s="1"/>
  <c r="BA25" i="4"/>
  <c r="Y19" i="4"/>
  <c r="W19" i="4"/>
  <c r="D19" i="4"/>
  <c r="R19" i="4"/>
  <c r="BB32" i="4"/>
  <c r="BC26" i="4"/>
  <c r="BD26" i="4" s="1"/>
  <c r="BA32" i="4"/>
  <c r="BA166" i="4"/>
  <c r="BC166" i="4" s="1"/>
  <c r="BD166" i="4" s="1"/>
  <c r="AQ19" i="4"/>
  <c r="AE23" i="4"/>
  <c r="AE21" i="4"/>
  <c r="AE20" i="4" s="1"/>
  <c r="AE19" i="4" s="1"/>
  <c r="Z20" i="4"/>
  <c r="Z19" i="4" s="1"/>
  <c r="AW208" i="4"/>
  <c r="AW19" i="4" s="1"/>
  <c r="AG208" i="4"/>
  <c r="AG19" i="4" s="1"/>
  <c r="Q208" i="4"/>
  <c r="Q19" i="4" s="1"/>
  <c r="AY208" i="4"/>
  <c r="BA208" i="4" s="1"/>
  <c r="BC208" i="4" s="1"/>
  <c r="BD208" i="4" s="1"/>
  <c r="AC19" i="4"/>
  <c r="AI19" i="4"/>
  <c r="AS23" i="4"/>
  <c r="AS21" i="4"/>
  <c r="AS20" i="4" s="1"/>
  <c r="AS19" i="4" s="1"/>
  <c r="U19" i="4"/>
  <c r="G20" i="4"/>
  <c r="G19" i="4" s="1"/>
  <c r="AA19" i="4"/>
  <c r="BB28" i="4"/>
  <c r="BC28" i="4" s="1"/>
  <c r="BD28" i="4" s="1"/>
  <c r="T20" i="4"/>
  <c r="T19" i="4" s="1"/>
  <c r="AX22" i="4"/>
  <c r="V19" i="4"/>
  <c r="AR20" i="4"/>
  <c r="AR19" i="4" s="1"/>
  <c r="BC29" i="4" l="1"/>
  <c r="BD29" i="4" s="1"/>
  <c r="BC32" i="4"/>
  <c r="BD32" i="4" s="1"/>
  <c r="AY23" i="4"/>
  <c r="BA22" i="4"/>
  <c r="AY21" i="4"/>
  <c r="BC25" i="4"/>
  <c r="BD25" i="4" s="1"/>
  <c r="BA24" i="4"/>
  <c r="BC31" i="4"/>
  <c r="BD31" i="4" s="1"/>
  <c r="AZ23" i="4"/>
  <c r="AZ21" i="4"/>
  <c r="AZ20" i="4" s="1"/>
  <c r="AZ19" i="4" s="1"/>
  <c r="AX23" i="4"/>
  <c r="AX21" i="4"/>
  <c r="BB24" i="4"/>
  <c r="BB22" i="4" s="1"/>
  <c r="AX20" i="4" l="1"/>
  <c r="BA21" i="4"/>
  <c r="AY20" i="4"/>
  <c r="BA23" i="4"/>
  <c r="BC22" i="4"/>
  <c r="BB23" i="4"/>
  <c r="BB21" i="4"/>
  <c r="BB20" i="4" s="1"/>
  <c r="BB19" i="4" s="1"/>
  <c r="BC24" i="4"/>
  <c r="BD24" i="4" s="1"/>
  <c r="BA20" i="4" l="1"/>
  <c r="BC20" i="4" s="1"/>
  <c r="BD20" i="4" s="1"/>
  <c r="AY19" i="4"/>
  <c r="BA19" i="4" s="1"/>
  <c r="BC19" i="4" s="1"/>
  <c r="BC21" i="4"/>
  <c r="BD21" i="4" s="1"/>
  <c r="BC23" i="4"/>
  <c r="BD22" i="4"/>
  <c r="BD23" i="4" s="1"/>
  <c r="AX19" i="4"/>
  <c r="BD19" i="4" s="1"/>
</calcChain>
</file>

<file path=xl/sharedStrings.xml><?xml version="1.0" encoding="utf-8"?>
<sst xmlns="http://schemas.openxmlformats.org/spreadsheetml/2006/main" count="1068" uniqueCount="555">
  <si>
    <t>Հայտատու -ՀՀ աշխատանքի և սոցիալական հարցերի նախարարություն</t>
  </si>
  <si>
    <t>*ՀԱՇՎԱՐԿ</t>
  </si>
  <si>
    <t xml:space="preserve">ՀՀ աշխատանքի և սոցիալական հարցերի նախարարության միջոցով իրականացվող ՀԿ-ների ծախսերի </t>
  </si>
  <si>
    <t>ՑՈՒՑԱՆԻՇՆԵՐԸ</t>
  </si>
  <si>
    <t>Չափի միավորը</t>
  </si>
  <si>
    <t>2014 թ. փաստացի կատարողական (պետական բյուջե)</t>
  </si>
  <si>
    <t>2014 թ. փաստացի կատարողական (այլ աղբյուրներ)</t>
  </si>
  <si>
    <t>2015 թ. փաստացի կատարողական (պետական բյուջե)</t>
  </si>
  <si>
    <t>2015 թ. փաստացի կատարողական (այլ աղբյուրներ)</t>
  </si>
  <si>
    <t>2016 թ. հաստատված պետական  բյուջե</t>
  </si>
  <si>
    <t>2016 թ. հաստատված (այլ աղբյուրներ)</t>
  </si>
  <si>
    <t>2017 թ. հաստատված պետական  բյուջե</t>
  </si>
  <si>
    <t>2018թ. ՄԺԾԾ հաստատված</t>
  </si>
  <si>
    <t>2019թ. ՄԺԾԾ հաստատված</t>
  </si>
  <si>
    <t>փոփոխություններ բազային բյուջեում</t>
  </si>
  <si>
    <t>2017-չափաքանակ (հայտ-տեղեկատվություն) ծրագրվող տարվա բազային բյուջե***</t>
  </si>
  <si>
    <t>2018-չափաքանակ (հայտ-տեղեկատվություն) ծրագրվող տարվա բազային բյուջե***</t>
  </si>
  <si>
    <t>2019-չափաքանակ (հայտ-տեղեկատվություն) ծրագրվող տարվա բազային բյուջե***</t>
  </si>
  <si>
    <t>2017-չափաքանակ (հաստատված) ծրագրվող տարվա բազային բյուջե***</t>
  </si>
  <si>
    <t>2018-չափաքանակ (հաստատված) ծրագրվող տարվա բազային բյուջե***</t>
  </si>
  <si>
    <t>2019-չափաքանակ (հաստատված) ծրագրվող տարվա բազային բյուջե***</t>
  </si>
  <si>
    <t>2018-ՄԺԾԾ ՀԱՅՏ ծրագրվող տարվա բազային բյուջե***</t>
  </si>
  <si>
    <t>2018-ՄԺԾԾ ՀԱՅՏ (այլ աղբյուրներից)</t>
  </si>
  <si>
    <t>2019-ՄԺԾԾ ՀԱՅՏ ծրագրվող տարվա բազային բյուջե***</t>
  </si>
  <si>
    <t>2019-ՄԺԾԾ ՀԱՅՏ (այլ աղբյուրներից)</t>
  </si>
  <si>
    <t>2020-ՄԺԾԾ ՀԱՅՏ ծրագրվող տարվա բազային բյուջե***</t>
  </si>
  <si>
    <t>2020-ՄԺԾԾ ՀԱՅՏ (այլ աղբյուրներից)</t>
  </si>
  <si>
    <t xml:space="preserve">2017-ՄԺԾԾ  (նախագիծ-հաստատված) ծրագրվող տարվա բազային բյուջե*** </t>
  </si>
  <si>
    <t>2016- ՄԺԾԾ  (նախագիծ-հաստատված) (այլ աղբյուրներից)</t>
  </si>
  <si>
    <t>2017-ԲՅՈՒՋԵՏԱՅԻՆ ՀԱՅՏ ծրագրվող տարվա բազային բյուջե***</t>
  </si>
  <si>
    <t>1-ին եռամսյակ</t>
  </si>
  <si>
    <t>2-րդ եռամսյակ</t>
  </si>
  <si>
    <t>1-ին կիսամյակ</t>
  </si>
  <si>
    <t>3-րդ եռամսյակ</t>
  </si>
  <si>
    <t>9-ը ամիս</t>
  </si>
  <si>
    <t>4-րդ եռամսյակ</t>
  </si>
  <si>
    <t>2017- բյուջետային ՀԱՅՏ (այլ աղբյուրներից)</t>
  </si>
  <si>
    <t>1 կիսամյակ</t>
  </si>
  <si>
    <t>2 կիսամյակ</t>
  </si>
  <si>
    <t>տարեկան</t>
  </si>
  <si>
    <t>Համար</t>
  </si>
  <si>
    <t>Հոդվածի անվանում</t>
  </si>
  <si>
    <t>Հիմնարկների թիվը</t>
  </si>
  <si>
    <t>միավոր</t>
  </si>
  <si>
    <t xml:space="preserve"> Շահառուների միջին տարեկան թիվը**</t>
  </si>
  <si>
    <t>մարդ</t>
  </si>
  <si>
    <t>Աշխ. միջ. տար.թվաք, նույն թվում</t>
  </si>
  <si>
    <t xml:space="preserve"> 1. Վարչական  և այլ անձնակազմ (հաստիքային)</t>
  </si>
  <si>
    <t>որից` 2.3 գործակցից ավել ստացողներ</t>
  </si>
  <si>
    <t>2. Սպասարկող, օժանդակ անձնակազմ (հաստիքային)</t>
  </si>
  <si>
    <t xml:space="preserve"> որից` 1.15 /սկսած 01.07.2015թ. 1.2/ գործակցով հաշվարկից ավել ստացողներ</t>
  </si>
  <si>
    <t>պայմանագրային, այդ թվում</t>
  </si>
  <si>
    <t>նվազագույն ամսական աշխատավարձի չափով  ստացողների  մասով</t>
  </si>
  <si>
    <t xml:space="preserve"> այլ (փորձագետներ և այլն) ստացողների  մասով</t>
  </si>
  <si>
    <t>վերապատրաստվողների գծով</t>
  </si>
  <si>
    <t>ԸՆԴԱՄԵՆԸ ԾԱԽՍԵՐ</t>
  </si>
  <si>
    <t>հազ.դր.</t>
  </si>
  <si>
    <t>ԸՆԹԱՑԻԿ ԾԱԽՍԵՐ</t>
  </si>
  <si>
    <t>ԱՇԽԱՏԱՆՔԻ ՎԱՐՁԱՏՐՈՒԹՅՈՒՆ</t>
  </si>
  <si>
    <t>Դրամով վճարվող աշխատավարձեր և հավելավճարներ</t>
  </si>
  <si>
    <t xml:space="preserve">մեկ աշխատողի միջին ամսական աշխատավարձը </t>
  </si>
  <si>
    <t xml:space="preserve"> Աշխատողների աշխատավարձեր և հավելավճարներ, ներառյալ եկամտային հարկը</t>
  </si>
  <si>
    <t xml:space="preserve"> որից` 1.15/սկսած 01.07.2015թ. 1.2/ գործակցով հաշվարկից ավել ստացողներ</t>
  </si>
  <si>
    <t xml:space="preserve"> այլ (կամ փորձագետներ և այլն) ստացողների  մասով</t>
  </si>
  <si>
    <t>Պարգևատրումներ, դրամական խրախուսումներ և հատուկ վճարներ</t>
  </si>
  <si>
    <t>Քաղաքացիական, դատական և պետական այլ ծառայողների պարգևատրում</t>
  </si>
  <si>
    <t xml:space="preserve"> - ՀՀ ֆինանսների և էկոնոմիկայի նախարարության, հարկային և մաքսային մարմինների աշխատողների պարգևատրում`ՙՀՀ բյուջետային համակարգի մասին՚ օրենքի համաձայն</t>
  </si>
  <si>
    <t>այլ վարձատրություններ</t>
  </si>
  <si>
    <t>Բնեղեն աշխատավարձեր և հավելավճարներ</t>
  </si>
  <si>
    <t xml:space="preserve">Փաստացի սոցիալական ապահովության վճարներ </t>
  </si>
  <si>
    <t xml:space="preserve"> Սոցիալակն ապահովության վճարներ </t>
  </si>
  <si>
    <t>ԾԱՌԱՅՈՒԹՅՈՒՆՆԵՐԻ ԵՎ ԱՊՐԱՆՔՆԵՐԻ ՁԵՌՔԲԵՐՈՒՄ</t>
  </si>
  <si>
    <t>Շարունակական ծախսեր</t>
  </si>
  <si>
    <t xml:space="preserve"> Գործառնական և բանկային ծառայությունների ծախսեր</t>
  </si>
  <si>
    <t xml:space="preserve"> - Էներգետիկ ծառայություններ, նույն թվում</t>
  </si>
  <si>
    <t xml:space="preserve"> էլեկտրաէներգիայի ծախսը</t>
  </si>
  <si>
    <t xml:space="preserve"> -շենքերի լուսավորվող մակերեսը</t>
  </si>
  <si>
    <t>քառ.մ.</t>
  </si>
  <si>
    <t xml:space="preserve"> -էլ.սարքավորումների թիվը,այդ թվում</t>
  </si>
  <si>
    <t>միավ.</t>
  </si>
  <si>
    <t>համարգիչներ</t>
  </si>
  <si>
    <t xml:space="preserve"> - էլ.սարքավորումների հզորությունը</t>
  </si>
  <si>
    <t>կվտ.</t>
  </si>
  <si>
    <t xml:space="preserve"> -օգտագործված էլ.էներգիայի չափաքանակը</t>
  </si>
  <si>
    <t>կվտ/ժ.</t>
  </si>
  <si>
    <t xml:space="preserve"> - էներգետիկ ծառայութնուններում վառելիքի և ջեռուցման ծախսեր</t>
  </si>
  <si>
    <t>գազի ծավալը</t>
  </si>
  <si>
    <t>խոր.մ.</t>
  </si>
  <si>
    <t xml:space="preserve">դիզ. վառելիք ծավալը </t>
  </si>
  <si>
    <t>լիտր</t>
  </si>
  <si>
    <t>վեռելափայտի ծավալը</t>
  </si>
  <si>
    <t xml:space="preserve"> -շենքերի տաքացվող մակերեսը,այդ թվ.</t>
  </si>
  <si>
    <t>քառ.մ</t>
  </si>
  <si>
    <t>ջեռուցմամբ</t>
  </si>
  <si>
    <t>վառարաններով</t>
  </si>
  <si>
    <t>այլ եղանակներով</t>
  </si>
  <si>
    <t>վառարանների քանակը</t>
  </si>
  <si>
    <t>հատ.</t>
  </si>
  <si>
    <t>Կոմունալ ծառայություններ, այդ թվում</t>
  </si>
  <si>
    <t xml:space="preserve"> -ջրմուղ-կոյուղուց օգտվելու վճար</t>
  </si>
  <si>
    <t>օգտագործվող ջրի քանակը</t>
  </si>
  <si>
    <t>այլ կոմունալ ծախսեր</t>
  </si>
  <si>
    <t xml:space="preserve"> - Կապի ծառայություններ, այդ թվում</t>
  </si>
  <si>
    <t>աբոնենտային վճար</t>
  </si>
  <si>
    <t>րոպեավճարի գումարը</t>
  </si>
  <si>
    <t xml:space="preserve"> -միջքաղաքային խոսակց.գումարը</t>
  </si>
  <si>
    <t>բջջային հեռախոսակապի վճար</t>
  </si>
  <si>
    <t xml:space="preserve">Ինտերնետ </t>
  </si>
  <si>
    <t>Իրտեկ</t>
  </si>
  <si>
    <t>փոստային ծառայությունների վճար</t>
  </si>
  <si>
    <t>կապի այլ ծառայությունների ծախսեր</t>
  </si>
  <si>
    <t xml:space="preserve"> -կապի միավ.թիվը  </t>
  </si>
  <si>
    <t>Ապահովագրական ծախսեր</t>
  </si>
  <si>
    <t xml:space="preserve"> Գույքի և սարքավորումների վարձակալություն</t>
  </si>
  <si>
    <t>մեկ միավորի միջին արժեքը</t>
  </si>
  <si>
    <t xml:space="preserve"> միավ.թիվը  </t>
  </si>
  <si>
    <t xml:space="preserve"> Արտագերատեսչական ծախսեր</t>
  </si>
  <si>
    <t>Գործուղումների և շրջագայությունների ծախսեր</t>
  </si>
  <si>
    <t>Ներքին գործուղումներ</t>
  </si>
  <si>
    <t xml:space="preserve"> -գործուղ.և ծառ.ուղևորութ. քանակը</t>
  </si>
  <si>
    <t>նույնը մեկ աշխատողի հաշվով</t>
  </si>
  <si>
    <t xml:space="preserve"> Արտասահմանյան գործուղումների գծով ծախսեր</t>
  </si>
  <si>
    <t xml:space="preserve"> այլ տրանսպորտային ծախսեր</t>
  </si>
  <si>
    <t>Պայմանագրային այլ ծառայությունների ձեռքբերում</t>
  </si>
  <si>
    <t xml:space="preserve"> Վարչական ծառայություններ</t>
  </si>
  <si>
    <t>Համակարգչային ծառայություններ</t>
  </si>
  <si>
    <t>պայամանագրի քանակը</t>
  </si>
  <si>
    <t>հատ</t>
  </si>
  <si>
    <t xml:space="preserve"> Աշխատակազմի մասնագիտական զարգացման ծառայություններ</t>
  </si>
  <si>
    <t xml:space="preserve"> Տեղեկատվական ծառայություններ</t>
  </si>
  <si>
    <t>Կառավարչական ծառայություններ</t>
  </si>
  <si>
    <t xml:space="preserve"> - Կենցաղային և հանրային սննդի ծառայություններ</t>
  </si>
  <si>
    <t>Ներկայացուցչական ծախսեր</t>
  </si>
  <si>
    <t xml:space="preserve"> Ընդհանուր բնույթի այլ ծառայություններ</t>
  </si>
  <si>
    <t>Այլ մասնագիտական ծառայությունների ձեռքբերում</t>
  </si>
  <si>
    <t xml:space="preserve"> - Մասնագիտական ծառայություններ, նույն թվում</t>
  </si>
  <si>
    <t>Ընթացիկ նորոգում և պահպանում (ծառայություններ և նյութեր)</t>
  </si>
  <si>
    <t>Շենքերի և կառույցների ընթացիկ նորոգում և պահպանում</t>
  </si>
  <si>
    <t>Մեքենաների և սարքավորումների ընթացիկ նորոգում և պահպանում</t>
  </si>
  <si>
    <t>Նյութեր (Ապրանքներ)</t>
  </si>
  <si>
    <t>Գրասենյակային նյութեր և հագուստ, այդ թվում</t>
  </si>
  <si>
    <t>գրասենյկային ապրանքներ և նյութեր</t>
  </si>
  <si>
    <t>փափուկ գույք</t>
  </si>
  <si>
    <t xml:space="preserve"> Գյուղատնտեսական ապրանքներ</t>
  </si>
  <si>
    <t xml:space="preserve"> Վերապատրաստման և ուսուցման նյութեր (աշխատողների զարգացման)</t>
  </si>
  <si>
    <t xml:space="preserve"> -  Տրանսպորտային նյութեր, այդ թվում</t>
  </si>
  <si>
    <t>բենզին</t>
  </si>
  <si>
    <t>ավտոմեքենաների թվաքանակը</t>
  </si>
  <si>
    <t>բենզինի ծավալը</t>
  </si>
  <si>
    <t>դիզ. վառելիք</t>
  </si>
  <si>
    <t>դիզ. ծառելիքի ծավալը</t>
  </si>
  <si>
    <t>գազ</t>
  </si>
  <si>
    <t>խոր. մ.</t>
  </si>
  <si>
    <t xml:space="preserve"> Շրջակա միջավայրի պաշտպանության և գիտական նյութեր</t>
  </si>
  <si>
    <t xml:space="preserve"> Առողջապահական և լաբորատոր նյութեր</t>
  </si>
  <si>
    <t>մեկ հիվանդի /խնամվ/ միջին օր. դեղորայքի ծախսը (դրամ)</t>
  </si>
  <si>
    <t>դրամ</t>
  </si>
  <si>
    <t>Կենցաղային և հանրային սննդի նյութեր</t>
  </si>
  <si>
    <t>միայն սննդամթերքի ծախսը</t>
  </si>
  <si>
    <t>մեկ խնամվ./հիվանդի/ միջին օր. ծախսը (դրամ)</t>
  </si>
  <si>
    <t>հատուկ նպատակային այլ նյութեր</t>
  </si>
  <si>
    <t>ՏՈԿՈՍԱՎՃԱՐՆԵՐ</t>
  </si>
  <si>
    <t>Ներքին տոկոսավճարներ</t>
  </si>
  <si>
    <t xml:space="preserve"> Ներքին արժեթղթերի տոկոսավճարներ</t>
  </si>
  <si>
    <t>Ներքին վարկերի տոկոսավճարներ</t>
  </si>
  <si>
    <t>Արտաքին տոկոսավճարներ</t>
  </si>
  <si>
    <t>Արտաքին արժեթղթերի գծով տոկոսավճարներ</t>
  </si>
  <si>
    <t xml:space="preserve"> Արտաքին վարկերի գծով տոկոսավճարներ</t>
  </si>
  <si>
    <t>Փոխառությունների հետ կապված վճարներ</t>
  </si>
  <si>
    <t>Փոխանակման կուրսերի բացասական տարբերություն</t>
  </si>
  <si>
    <t xml:space="preserve"> Տույժեր</t>
  </si>
  <si>
    <t xml:space="preserve"> Փոխառությունների գծով տուրքեր</t>
  </si>
  <si>
    <t>ՍՈՒԲՍԻԴԻԱՆԵՐ</t>
  </si>
  <si>
    <t>Սուբսիդիաներ պետական կազմակերպություններին</t>
  </si>
  <si>
    <t xml:space="preserve"> - Սուբսիդիաներ ոչ ֆինանսական պետական կազմակերպություններին</t>
  </si>
  <si>
    <t>Սուբսիդիաներ ֆինանսական պետական կազմակերպություններին</t>
  </si>
  <si>
    <t>Սուբսիդիաներ ոչ պետական կազմակերպություններին</t>
  </si>
  <si>
    <t xml:space="preserve"> - Սուբսիդիաներ ոչ պետական ոչ ֆինանսական կազմակերպություններին</t>
  </si>
  <si>
    <t>Սուբսիդիաներ ոչ պետական ֆինանսական կազմակերպություններին</t>
  </si>
  <si>
    <t>ԴՐԱՄԱՇՆՈՐՀՆԵՐ</t>
  </si>
  <si>
    <t>Դրամաշնորհներ օտարերկրյա կառավարություններին</t>
  </si>
  <si>
    <t>ընթացիկ դրամաշնորհներ օտարերկրյա կառավարություններին</t>
  </si>
  <si>
    <t>Կապիտալ դրամաշնորհներ օտարերկրյա կառավարություններին</t>
  </si>
  <si>
    <t>Դրամաշնորհներ միջազգային կառավարություններին</t>
  </si>
  <si>
    <t xml:space="preserve"> ընթացիկ դրամաշնորհներ միջազգային կառավարություններին</t>
  </si>
  <si>
    <t>Կապիտալ դրամաշնորհներ միջազգային կառավարություններին</t>
  </si>
  <si>
    <t>Ընթացիկ դրամաշնորհներ պետական հատվածի այլ մակարդակներին</t>
  </si>
  <si>
    <t>Ընթացիկ դրամաշնորհներ պետական կառավարման հատվածին</t>
  </si>
  <si>
    <t>Ընթացիկ սուբվենցիաներ համայնքներին</t>
  </si>
  <si>
    <t xml:space="preserve"> Պետական բյուջեից համայնքների բյուջեներին ֆինանսական համահարթեցման սկզբունքով տրվող դոտացիաներ</t>
  </si>
  <si>
    <t xml:space="preserve"> Օրենքների կիրարկման արդյունքում համայնքների բյուջեների կորուստների փոխհատուցում</t>
  </si>
  <si>
    <t xml:space="preserve"> այլ ընթացիկ դրամաշնորհներ համայնքներին</t>
  </si>
  <si>
    <t>Ընթացիկ դրամաշնորհներ պետական և համայնքների ոչ առևտրային կազմակերպություններին</t>
  </si>
  <si>
    <t>Ընթացիկ դրամաշնորհներ պետական և համայնքների առևտրային կազմակերպություններին</t>
  </si>
  <si>
    <t>Այլ ընթացիկ դրամաշնորհներ</t>
  </si>
  <si>
    <t>Կապիտալ դրամաշնորհներ պետական հատվածի այլ մակարդակներին</t>
  </si>
  <si>
    <t>Կապիտալ դրամաշնորհներ պետական կառավարման հատվածին</t>
  </si>
  <si>
    <t>Կապիտալ սուբվենցիաներ համայնքներին</t>
  </si>
  <si>
    <t xml:space="preserve"> այլ Կապիտալ դրամաշնորհներ համայնքներին</t>
  </si>
  <si>
    <t xml:space="preserve"> Կապիտալ դրամաշնորհներ պետական և համայնքային ոչ առևտրային կազմակերպություններին</t>
  </si>
  <si>
    <t xml:space="preserve"> Կապիտալ դրամաշնորհներ պետական և համայնքային առևտրային կազմակերպություններին</t>
  </si>
  <si>
    <t xml:space="preserve"> Այլ կապիտալ դրամաշնորհներ</t>
  </si>
  <si>
    <t>ՍՈՑԻԱԼԱԿԱՆ ՆՊԱՍՏՆԵՐ ԵՎ ԿԵՆՍԱԹՈՇԱԿՆԵՐ</t>
  </si>
  <si>
    <t>Սոցիալական ապահովության նպաստներ</t>
  </si>
  <si>
    <t>Տնային տնտեսություններին դրամով վճարվող սոցիալական ապահովության վճարներ</t>
  </si>
  <si>
    <t xml:space="preserve"> Սոցիալական ապահովության Բնեղեն նպաստներ ծառայություններ մատուցողներին</t>
  </si>
  <si>
    <t>Սոցիալական օգնության դրամական արտահայտությամբ նպաստներ (բյուջեից)</t>
  </si>
  <si>
    <t xml:space="preserve"> - Հիվանդության և հաշմանդամության նպաստներ բյուջեից</t>
  </si>
  <si>
    <t xml:space="preserve"> - Մայրության նպաստներ բյուջեից</t>
  </si>
  <si>
    <t xml:space="preserve"> - Երեխաների կամ ընտանեկան նպաստներ բյուջեից, նույն թվում</t>
  </si>
  <si>
    <t>Սաների համար տարեկան նախատեսված  անձնական մանր ծախս</t>
  </si>
  <si>
    <t>Գործազրկության նպաստներ բյուջեից</t>
  </si>
  <si>
    <t xml:space="preserve"> - Կենսաթոշակի անցնելու հետ կապված և տարիքային նպաստներ բյուջեից, նույն թվում</t>
  </si>
  <si>
    <t>Հուղարկավորության նպաստներ բյուջեից</t>
  </si>
  <si>
    <t xml:space="preserve"> Կրթական, մշակութային և սպորտային նպաստներ բյուջեից</t>
  </si>
  <si>
    <t>Բնակարանային նպաստներ բյուջեից</t>
  </si>
  <si>
    <t xml:space="preserve"> - Այլ նպաստներ բյուջեից, նույն թվում</t>
  </si>
  <si>
    <t>Կենսաթոշակներ</t>
  </si>
  <si>
    <t>0</t>
  </si>
  <si>
    <t>Սոցիալական  ապահովության  միջոցառումների  իրականացման  նպատակով  աշխատողներին  առաջարկվող  սոցիալական փաթեթի  ծառայությունների  գծով ծախսեր</t>
  </si>
  <si>
    <t>4751</t>
  </si>
  <si>
    <t>Բժշկական ապահովագրություն</t>
  </si>
  <si>
    <t>4752</t>
  </si>
  <si>
    <t>Հիպոթեքային վարկի ամսական վճարի մարում</t>
  </si>
  <si>
    <t>4753</t>
  </si>
  <si>
    <t>Ուսման վճարների փոխհատուցում</t>
  </si>
  <si>
    <t>4754</t>
  </si>
  <si>
    <t>Հանգստի ծախսերի փոխհատուցում</t>
  </si>
  <si>
    <t>ԱՅԼ ԾԱԽՍԵՐ</t>
  </si>
  <si>
    <t>Նվիրատվություններ ոչ կառավարչական (հասարակական) կազմակերպություններին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</si>
  <si>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</si>
  <si>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>Նվիրատվություններ այլ շահույթ չհետապնդող կազմակերպություններին</t>
  </si>
  <si>
    <t>Հարկեր, պարտադիր վճարներ և տույժեր, որոնք կառավարման տարբեր մակարդակների կողմից կիրառվում են միմյանց նկատմամբ</t>
  </si>
  <si>
    <t>Աշխատավարձի ֆոնդ</t>
  </si>
  <si>
    <t xml:space="preserve"> այլ հարկեր</t>
  </si>
  <si>
    <t>Պարտադիր վճարներ</t>
  </si>
  <si>
    <t xml:space="preserve"> պետական հատվածի տարբեր մակարդակների կողմից միմյանց նկատմամաբ կիրառվող Տույժեր</t>
  </si>
  <si>
    <t>Դատարանների կողմից նշանակված տույժեր և տուգանքներ</t>
  </si>
  <si>
    <t xml:space="preserve"> Դատարանների կողմից նշանակված Տույժեր և տուգանքներ</t>
  </si>
  <si>
    <t>Բնական աղետներից կամ այլ բնական պատճառներով առաջացած վնասների կամ վնասվածքների վերականգնում</t>
  </si>
  <si>
    <t>Բնական աղետներից առաջացած վնասվածքների կամ վնասների վերականգնում</t>
  </si>
  <si>
    <t xml:space="preserve"> այլ Բնական պատճառներով ստացած վնասվածքների վերականգնում</t>
  </si>
  <si>
    <t>Կառավարման մարմինների գործունեության հետևանքով առաջացած վնասների կամ վնասվածքների վերականգնում</t>
  </si>
  <si>
    <t xml:space="preserve"> - Կառավարման մարմինների գործունեության հետևանքով առաջացած վնասվածքների կամ վնասների վերականգնում</t>
  </si>
  <si>
    <t>Այլ ծախսեր</t>
  </si>
  <si>
    <t>այլ ծախսեր</t>
  </si>
  <si>
    <t>Պահուստային միջոցներ</t>
  </si>
  <si>
    <t>ՈՉ ՖԻՆԱՆՍԱԿԱՆ ԱԿՏԻՎՆԵՐԻ ԳԾՈՎ ԾԱԽՍԵԵՐ</t>
  </si>
  <si>
    <t>ՀԻՄՆԱԿԱՆ ՄԻՋՈՑՆԵՐ</t>
  </si>
  <si>
    <t>ՇԵՆՔԵՐ ԵՎ ՇԻՆՈՒԹՅՈՒՆՆԵՐ</t>
  </si>
  <si>
    <t>Շենքերի և շինությունների ձեռքբերում</t>
  </si>
  <si>
    <t xml:space="preserve"> Շենքերի և շինությունների շինարարություն</t>
  </si>
  <si>
    <t>Շենքերի և շինությունների Կապիտալ վերանորոգում</t>
  </si>
  <si>
    <t>«ՄԵՔԵՆԱՆԵՐ ԵՎ ՍԱՐՔԱՎՈՐՈՒՄՆԵՐ</t>
  </si>
  <si>
    <t>տրանսպորտային սարքավորումներ</t>
  </si>
  <si>
    <t xml:space="preserve"> Վարչական սարքավորումներ</t>
  </si>
  <si>
    <t xml:space="preserve"> այլ մեքենաներ և սարքավորումներ</t>
  </si>
  <si>
    <t>ԱՅԼ ՀԻՄՆԱԿԱՆ ՄԻՋՈՑՆԵՐ</t>
  </si>
  <si>
    <t>Աճեցվող ակտիվներ</t>
  </si>
  <si>
    <t>ոչ նյութական հիմնական միջոցներ</t>
  </si>
  <si>
    <t xml:space="preserve"> -Գեոդեզիական-քարտեզագրման ծախսեր </t>
  </si>
  <si>
    <t xml:space="preserve"> -Նախագծահետազոտական ծախսեր</t>
  </si>
  <si>
    <t xml:space="preserve"> Ոչ ֆինանսական ակտիվների գծով ծախսեր</t>
  </si>
  <si>
    <t>ՊԱՇԱՐՆԵՐ</t>
  </si>
  <si>
    <t>ՌԱԶՄԱՎԱՐԱԿԱՆ ՊԱՇԱՐՆԵՐ</t>
  </si>
  <si>
    <t xml:space="preserve"> Ռազմավարական պաշարներ</t>
  </si>
  <si>
    <t>ԱՐՏԱԴՐԱԿԱՆ ՆՇԱՆԱԿՈՒԹՅԱՆ ՊԱՇԱՐՆԵՐ</t>
  </si>
  <si>
    <t xml:space="preserve"> նյութեր և պարագաներ</t>
  </si>
  <si>
    <t>ՎԵՐԱՎԱՃԱՌՔԻ ՀԱՄԱՐ ՆԱԽԱՏԵՍՎԱԾ ԱՊՐԱՆՔՆԵՐ</t>
  </si>
  <si>
    <t xml:space="preserve"> Վերավաճառքի համար նախատեսված ապրանքներ</t>
  </si>
  <si>
    <t>ՍՊԱՌՄԱՆ ՆՊԱՏԱԿՈՎ ՊԱՀՎՈՂ ՊԱՇԱՐՆԵՐ</t>
  </si>
  <si>
    <t>Սպառման նպատակով պահվող պաշարներ</t>
  </si>
  <si>
    <t>ԲԱՐՁՐԱՐԺԵՔ ԱԿՏԻՎՆԵՐ</t>
  </si>
  <si>
    <t>Բարձրարժեք ակտիվներ</t>
  </si>
  <si>
    <t>ՉԱՐՏԱԴՐՎԱՇ ԱԿՏԻՎՆԵՐ</t>
  </si>
  <si>
    <t>ՀՈՂ</t>
  </si>
  <si>
    <t>ԸՆԴԵՐՔԱՅԻՆ ԱԿՏԻՎՆԵՐ</t>
  </si>
  <si>
    <t>ԱՅԼ ԲՆԱԿԱՆ ԾԱԳՈՒՄ ՈՒՆԵՑՈՂ ԱԿՏԻՎՆԵՐ</t>
  </si>
  <si>
    <t xml:space="preserve"> այլ Բնական ծագում ունեցող ակտիվներ</t>
  </si>
  <si>
    <t>ՈՉ ՆՅՈՒԹԱԿԱՆ ՉԱՐՏԱԴՐՎԱԾ ԱԿՏԻՎՆԵՐ</t>
  </si>
  <si>
    <t xml:space="preserve"> Ոչ նյութական չարտադրված ակտիվներ</t>
  </si>
  <si>
    <t>ՀԱՇՎԱՆՑՈՒՄՆԵՐ` ՈՉ ՖԻՆԱՆՍԱԿԱՆ ԱԿՏԻՎՆԵՐԻ ԳԾՈՎ ԾԱԽՍԵՐ</t>
  </si>
  <si>
    <t>- Հաշվանցումներ` ոչ ֆինանսական ակտիվների գծով ծախսեր</t>
  </si>
  <si>
    <t>ՈՉ ՖԻՆԱՆՍԱԿԱՆ ԱԿՏԻՎՆԵՐԻ ՕՏԱՐՈՒՄԻՑ ՄՈՒՏՔԵՐ</t>
  </si>
  <si>
    <t>Ոչ ֆինանսական ակտիվների օտարումից մուտքերի ստացում</t>
  </si>
  <si>
    <t>Հողի օտարումից միջոցների ստացում</t>
  </si>
  <si>
    <t>Ծանոթություն</t>
  </si>
  <si>
    <r>
      <t xml:space="preserve"> * </t>
    </r>
    <r>
      <rPr>
        <b/>
        <sz val="12"/>
        <rFont val="GHEA Grapalat"/>
        <family val="3"/>
      </rPr>
      <t>Սույն հաշվարկը կատարվում է յուրաքանչյուր ՊՈԱԿ-ի համար առանձին (որը ամփոփվում է նաև ծրագրի տեսքով) և լրացվում է հաշվարկի միայն իրեն վերաբերող ցուցանիշների մասով</t>
    </r>
    <r>
      <rPr>
        <sz val="12"/>
        <rFont val="GHEA Grapalat"/>
        <family val="3"/>
      </rPr>
      <t xml:space="preserve">: Յուրաքանչյուր ՊՈԱԿ-ի հաշվարկը ձևավորվում է առանձին տնտեսագիտական դասակարգման հոդվածների գծով </t>
    </r>
    <r>
      <rPr>
        <b/>
        <sz val="12"/>
        <rFont val="GHEA Grapalat"/>
        <family val="3"/>
      </rPr>
      <t>էլեկտրոնային հաշվարկներից` վերջինիս ամփոփ թվի հետ կապի միջոցով:</t>
    </r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Էլեկտրոնային հաշվարկի ամփոփ թիվը ստացվում է .                                                                                                                                               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GHEA Grapalat"/>
        <family val="3"/>
      </rPr>
      <t xml:space="preserve"> </t>
    </r>
    <r>
      <rPr>
        <b/>
        <sz val="12"/>
        <color indexed="10"/>
        <rFont val="GHEA Grapalat"/>
        <family val="3"/>
      </rPr>
      <t/>
    </r>
  </si>
  <si>
    <r>
      <rPr>
        <b/>
        <sz val="12"/>
        <color indexed="8"/>
        <rFont val="GHEA Grapalat"/>
        <family val="3"/>
      </rPr>
      <t xml:space="preserve"> աշխատավարձի գծով էլեկտրոնային հաշվարկից (կիսամյակային և տարեկան կտրվածքով)</t>
    </r>
    <r>
      <rPr>
        <sz val="12"/>
        <color indexed="8"/>
        <rFont val="GHEA Grapalat"/>
        <family val="3"/>
      </rPr>
      <t xml:space="preserve">, որը ներառում է հաստիքային (վարչական, մասնագիտական և սպասարկող անձնակազմ), պայմանագրային ցուցակներ և տեղեկատվություն վերապատրաստվողների գծով` թվաքանակի և գումարի մասով: Վերջինիս գծով անհրաժեշտ է նաև լրացուցիչ ներկայացնել նրանում նշված հաստիքների թվաքանակի և ամսական աշխատավարձի չափի որոշման իրավական հիմքերը, </t>
    </r>
  </si>
  <si>
    <r>
      <rPr>
        <b/>
        <sz val="12"/>
        <color indexed="8"/>
        <rFont val="GHEA Grapalat"/>
        <family val="3"/>
      </rPr>
      <t>մնացած յուրաքանչյուր տնտեսագիտական դասակարգման հոդվածների գծով առանձին Էլեկտրոնային հաշվարկներից:</t>
    </r>
    <r>
      <rPr>
        <sz val="12"/>
        <color indexed="8"/>
        <rFont val="GHEA Grapalat"/>
        <family val="3"/>
      </rPr>
      <t xml:space="preserve"> Ձեռք բերվող ապրանքների,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հետ, ինչպես նաև ծառայությունների ձեռք բերման հետ կապված առկա պայմանագրեր և այլ իրավական հիմքեր,  </t>
    </r>
  </si>
  <si>
    <r>
      <t>**</t>
    </r>
    <r>
      <rPr>
        <b/>
        <sz val="12"/>
        <color indexed="8"/>
        <rFont val="GHEA Grapalat"/>
        <family val="3"/>
      </rPr>
      <t>Շահառուների միջին տարեկան թիվը</t>
    </r>
    <r>
      <rPr>
        <sz val="12"/>
        <color indexed="8"/>
        <rFont val="GHEA Grapalat"/>
        <family val="3"/>
      </rPr>
      <t xml:space="preserve"> յուրաքանչյուր ՊՈԱԿ-ի համար որոշվում է յուրաքանչյուր տարվա հունվարի 1-ի դրությամբ ցուցակային թվին գումարած առնվազն նախորդ երկու տարվա ընթացքում փաստացի մուտք գործածների թիվը` մարդ/ ամիս (օր) հաշվարկով, և հանած դուրս եկածների թիվը (այդ թվում ժամանակավորապես բացակայողների)` մարդ/ամիս (օր) հաշվարկով:</t>
    </r>
  </si>
  <si>
    <r>
      <t>***</t>
    </r>
    <r>
      <rPr>
        <b/>
        <sz val="12"/>
        <color indexed="8"/>
        <rFont val="GHEA Grapalat"/>
        <family val="3"/>
      </rPr>
      <t xml:space="preserve">Բազային բյուջեն </t>
    </r>
    <r>
      <rPr>
        <sz val="12"/>
        <color indexed="8"/>
        <rFont val="GHEA Grapalat"/>
        <family val="3"/>
      </rPr>
      <t>իրենից ներկայացնում է բազային ճշտումների ենթարկված ընթացիկ տարվա բյուջեն: Բազային ճշտումներ են համարվում` ֆինանսավորման աղբյուրների, աշխատավարձի չափի, ապրանքների (աշխատանքների, ծառայությունների) գների փոփոխությունները, ընթացիկ տարում մեկնարկած ծրագրերի գծով ծախսերի ըստ տարիների բաշխման, նպատակային ծրագրերի փոփոխությունները և այլն:</t>
    </r>
  </si>
  <si>
    <t>Բաժին, խումբ, դաս 10.01.02.08</t>
  </si>
  <si>
    <t xml:space="preserve">Ծրագիր ««Աուտիզմ ունեցող դեռահասների և երիտասարդների սոցիալ-հոգեբանական ծառայությունների տրամադրում «Իմ ուղին» սոցիալ-աբիլիտացիոն ցերեկային կենտրոնում»  </t>
  </si>
  <si>
    <t xml:space="preserve"> Աշխատողների աշխատավարձեր և հավելավճարներ, ներառյալ եկամտային հարկը գումարի  ավելացումը պայմանավորված է 20 աշխատակիցների 5 տոկոս կուտակային գումարնեի վճարմամբ:</t>
  </si>
  <si>
    <t>Ամփոփ</t>
  </si>
  <si>
    <t>2022թ.</t>
  </si>
  <si>
    <t>հազ դրամ</t>
  </si>
  <si>
    <t>X</t>
  </si>
  <si>
    <t>Բաժին, խումբ, դաս 10.01.02</t>
  </si>
  <si>
    <t>9-ամիս</t>
  </si>
  <si>
    <t>2023թ.</t>
  </si>
  <si>
    <t>2-րդ կիսամյակ</t>
  </si>
  <si>
    <t>2024թ.</t>
  </si>
  <si>
    <t>2024թ</t>
  </si>
  <si>
    <t>Հայտատու</t>
  </si>
  <si>
    <t>ՀԱՇՎԱՐԿ</t>
  </si>
  <si>
    <t xml:space="preserve">ՀՀ աշխատանքի և սոցիալական հարցերի նախարարության պետական ոչ առևտրային կազմակերպությունների, հիմնադրամի (մրցութային կարգով ընտրված կազմակերպությունների) ծախսերի </t>
  </si>
  <si>
    <t>Ծրագիր`  1160.  Հաշմանդամություն ունեցող անձանց աջակցություն Միջոցառում `11009. « Տեսողության խնդիրներ ունեցող անձանց սոցիալ-հոգեբանական վերականգնում»</t>
  </si>
  <si>
    <t>Ցուցանիշներ</t>
  </si>
  <si>
    <t>Չափի միավոր</t>
  </si>
  <si>
    <t>2024թ. ՄԺԾԾ ծրագրվող տարվա բազային բյուջե***</t>
  </si>
  <si>
    <t>2024թ. ՄԺԾԾ հայտ (այլ աղբյուրներից)</t>
  </si>
  <si>
    <t>Հոդվածի անվանումը</t>
  </si>
  <si>
    <t>մարդ/օրերի թիվը</t>
  </si>
  <si>
    <t>Աշխ. Միջին տարեկան թիվը, այդ թվում</t>
  </si>
  <si>
    <t>Ñ³½.¹ñ.</t>
  </si>
  <si>
    <t>- ¶áñÍ³éÝ³Ï³Ý ¨ µ³ÝÏ³ÛÇÝ Í³é³ÛáõÃÛáõÝÝ»ñÇ Í³Ëë»ñ</t>
  </si>
  <si>
    <t xml:space="preserve"> - ¾Ý»ñ·»ïÇÏ Í³é³ÛáõÃÛáõÝÝ»ñ, ÝáõÛÝ ÃíáõÙ</t>
  </si>
  <si>
    <t xml:space="preserve"> ¿É»Ïïñ³¿Ý»ñ·Ç³ÛÇ Í³ËëÁ</t>
  </si>
  <si>
    <t>·³½Ç Í³í³ÉÁ</t>
  </si>
  <si>
    <t>ÉÇïñ</t>
  </si>
  <si>
    <t>Ù»Ï ÙÇ³íáñÇ ÙÇçÇÝ ³ñÅ»ùÁ</t>
  </si>
  <si>
    <t xml:space="preserve"> ÙÇ³í.ÃÇíÁ  </t>
  </si>
  <si>
    <t>- ²ñï³·»ñ³ï»ëã³Ï³Ý Í³Ëë»ñ</t>
  </si>
  <si>
    <t>- Ü»ñùÇÝ ·áñÍáõÕáõÙÝ»ñ</t>
  </si>
  <si>
    <t xml:space="preserve"> -·áñÍáõÕ.¨ Í³é.áõÕ¨áñáõÃ. ù³Ý³ÏÁ</t>
  </si>
  <si>
    <t>ÝáõÛÝÁ Ù»Ï ³ßË³ïáÕÇ Ñ³ßíáí</t>
  </si>
  <si>
    <t>- ²ñï³ë³ÑÙ³ÝÛ³Ý ·áñÍáõÕáõÙÝ»ñÇ ·Íáí Í³Ëë»ñ</t>
  </si>
  <si>
    <t>ä³ÛÙ³Ý³·ñ³ÛÇÝ ³ÛÉ Í³é³ÛáõÃÛáõÝÝ»ñÇ Ó»éùµ»ñáõÙ</t>
  </si>
  <si>
    <t>- ì³ñã³Ï³Ý Í³é³ÛáõÃÛáõÝÝ»ñ</t>
  </si>
  <si>
    <t>- Ð³Ù³Ï³ñ·ã³ÛÇÝ Í³é³ÛáõÃÛáõÝÝ»ñ</t>
  </si>
  <si>
    <t>å³Û³Ù³Ý³·ñÇ ù³Ý³ÏÁ</t>
  </si>
  <si>
    <t>Ñ³ï</t>
  </si>
  <si>
    <t>- ²ßË³ï³Ï³½ÙÇ Ù³ëÝ³·Çï³Ï³Ý ½³ñ·³óÙ³Ý Í³é³ÛáõÃÛáõÝÝ»ñ</t>
  </si>
  <si>
    <t>- î»Õ»Ï³ïí³Ï³Ý Í³é³ÛáõÃÛáõÝÝ»ñ</t>
  </si>
  <si>
    <t>- Î³é³í³ñã³Ï³Ý Í³é³ÛáõÃÛáõÝÝ»ñ</t>
  </si>
  <si>
    <t xml:space="preserve"> - Î»Ýó³Õ³ÛÇÝ ¨ Ñ³Ýñ³ÛÇÝ ëÝÝ¹Ç Í³é³ÛáõÃÛáõÝÝ»ñ</t>
  </si>
  <si>
    <t>- Ü»ñÏ³Û³óáõóã³Ï³Ý Í³Ëë»ñ</t>
  </si>
  <si>
    <t>- ÀÝ¹Ñ³Ýáõñ µÝáõÛÃÇ ³ÛÉ Í³é³ÛáõÃÛáõÝÝ»ñ</t>
  </si>
  <si>
    <t>²ÛÉ Ù³ëÝ³·Çï³Ï³Ý Í³é³ÛáõÃÛáõÝÝ»ñÇ Ó»éùµ»ñáõÙ</t>
  </si>
  <si>
    <t xml:space="preserve"> - Ø³ëÝ³·Çï³Ï³Ý Í³é³ÛáõÃÛáõÝÝ»ñ, ÝáõÛÝ ÃíáõÙ</t>
  </si>
  <si>
    <t>ÀÝÃ³óÇÏ Ýáñá·áõÙ ¨ å³Ñå³ÝáõÙ (Í³é³ÛáõÃÛáõÝÝ»ñ ¨ ÝÛáõÃ»ñ)</t>
  </si>
  <si>
    <t>- Þ»Ýù»ñÇ ¨ Ï³éáõÛóÝ»ñÇ ÁÝÃ³óÇÏ Ýáñá·áõÙ ¨ å³Ñå³ÝáõÙ</t>
  </si>
  <si>
    <t>- Ø»ù»Ý³Ý»ñÇ ¨ ë³ñù³íáñáõÙÝ»ñÇ ÁÝÃ³óÇÏ Ýáñá·áõÙ ¨ å³Ñå³ÝáõÙ</t>
  </si>
  <si>
    <t>ÜÛáõÃ»ñ (²åñ³ÝùÝ»ñ)</t>
  </si>
  <si>
    <t>- ¶ñ³ë»ÝÛ³Ï³ÛÇÝ ÝÛáõÃ»ñ ¨ Ñ³·áõëï, ³Û¹ ÃíáõÙ</t>
  </si>
  <si>
    <t>·ñ³ë»ÝÛÏ³ÛÇÝ ³åñ³ÝùÝ»ñ ¨ ÝÛáõÃ»ñ</t>
  </si>
  <si>
    <t>÷³÷áõÏ ·áõÛù</t>
  </si>
  <si>
    <t>- ¶ÛáõÕ³ïÝï»ë³Ï³Ý ³åñ³ÝùÝ»ñ</t>
  </si>
  <si>
    <t xml:space="preserve"> ì»ñ³å³ïñ³ëïÙ³Ý ¨ áõëáõóÙ³Ý ÝÛáõÃ»ñ (³ßË³ïáÕÝ»ñÇ ½³ñ·³óÙ³Ý)</t>
  </si>
  <si>
    <t xml:space="preserve"> -  îñ³Ýëåáñï³ÛÇÝ ÝÛáõÃ»ñ, ³Û¹ ÃíáõÙ</t>
  </si>
  <si>
    <t>µ»Ý½ÇÝ</t>
  </si>
  <si>
    <t>³íïáÙ»ù»Ý³Ý»ñÇ Ãí³ù³Ý³ÏÁ</t>
  </si>
  <si>
    <t>µ»Ý½ÇÝÇ Í³í³ÉÁ</t>
  </si>
  <si>
    <t>¹Ç½. í³é»ÉÇù</t>
  </si>
  <si>
    <t>¹Ç½. Í³é»ÉÇùÇ Í³í³ÉÁ</t>
  </si>
  <si>
    <t>·³½</t>
  </si>
  <si>
    <t>Ëáñ. Ù.</t>
  </si>
  <si>
    <t>- Þñç³Ï³ ÙÇç³í³ÛñÇ å³ßïå³ÝáõÃÛ³Ý ¨ ·Çï³Ï³Ý ÝÛáõÃ»ñ</t>
  </si>
  <si>
    <t>- ²éáÕç³å³Ñ³Ï³Ý ¨ É³µáñ³ïáñ ÝÛáõÃ»ñ</t>
  </si>
  <si>
    <t>Ù»Ï ÑÇí³Ý¹Ç /ËÝ³Ùí/ ÙÇçÇÝ ûñ. ¹»Õáñ³ÛùÇ Í³ËëÁ (¹ñ³Ù)</t>
  </si>
  <si>
    <t>¹ñ³Ù</t>
  </si>
  <si>
    <t>- Î»Ýó³Õ³ÛÇÝ ¨ Ñ³Ýñ³ÛÇÝ ëÝÝ¹Ç ÝÛáõÃ»ñ</t>
  </si>
  <si>
    <t>ÙÇ³ÛÝ ëÝÝ¹³ÙÃ»ñùÇ Í³ËëÁ</t>
  </si>
  <si>
    <t>Ù»Ï ËÝ³Ùí./ÑÇí³Ý¹Ç/ ÙÇçÇÝ ûñ. Í³ËëÁ (¹ñ³Ù)</t>
  </si>
  <si>
    <t>- Ð³ïáõÏ Ýå³ï³Ï³ÛÇÝ ³ÛÉ ÝÛáõÃ»ñ</t>
  </si>
  <si>
    <t>îàÎàê²ìÖ²ðÜºð</t>
  </si>
  <si>
    <t>- Ü»ñùÇÝ ïáÏáë³í×³ñÝ»ñ</t>
  </si>
  <si>
    <t>- Ü»ñùÇÝ ³ñÅ»ÃÕÃ»ñÇ ïáÏáë³í×³ñÝ»ñ</t>
  </si>
  <si>
    <t>- Ü»ñùÇÝ í³ñÏ»ñÇ ïáÏáë³í×³ñÝ»ñ</t>
  </si>
  <si>
    <t>- ²ñï³ùÇÝ ïáÏáë³í×³ñÝ»ñ</t>
  </si>
  <si>
    <t>- ²ñï³ùÇÝ ³ñÅ»ÃÕÃ»ñÇ ·Íáí ïáÏáë³í×³ñÝ»ñ</t>
  </si>
  <si>
    <t>- ²ñï³ùÇÝ í³ñÏ»ñÇ ·Íáí ïáÏáë³í×³ñÝ»ñ</t>
  </si>
  <si>
    <t>- öáË³éáõÃÛáõÝÝ»ñÇ Ñ»ï Ï³åí³Í í×³ñÝ»ñ</t>
  </si>
  <si>
    <t>- öáË³Ý³ÏÙ³Ý Ïáõñë»ñÇ µ³ó³ë³Ï³Ý ï³ñµ»ñáõÃÛáõÝ</t>
  </si>
  <si>
    <t>- îáõÛÅ»ñ</t>
  </si>
  <si>
    <t>- öáË³éáõÃÛáõÝÝ»ñÇ ·Íáí ïáõñù»ñ</t>
  </si>
  <si>
    <t>êàô´êÆ¸Æ²Üºð</t>
  </si>
  <si>
    <t>êáõµëÇ¹Ç³Ý»ñ å»ï³Ï³Ý Ï³½Ù³Ï»ñåáõÃÛáõÝÝ»ñÇÝ</t>
  </si>
  <si>
    <t xml:space="preserve"> - êáõµëÇ¹Ç³Ý»ñ áã ýÇÝ³Ýë³Ï³Ý å»ï³Ï³Ý Ï³½Ù³Ï»ñåáõÃÛáõÝÝ»ñÇÝ</t>
  </si>
  <si>
    <t>- êáõµëÇ¹Ç³Ý»ñ ýÇÝ³Ýë³Ï³Ý å»ï³Ï³Ý Ï³½Ù³Ï»ñåáõÃÛáõÝÝ»ñÇÝ</t>
  </si>
  <si>
    <t>êáõµëÇ¹Ç³Ý»ñ áã å»ï³Ï³Ý Ï³½Ù³Ï»ñåáõÃÛáõÝÝ»ñÇÝ</t>
  </si>
  <si>
    <t xml:space="preserve"> - êáõµëÇ¹Ç³Ý»ñ áã å»ï³Ï³Ý áã ýÇÝ³Ýë³Ï³Ý Ï³½Ù³Ï»ñåáõÃÛáõÝÝ»ñÇÝ</t>
  </si>
  <si>
    <t>- êáõµëÇ¹Ç³Ý»ñ áã å»ï³Ï³Ý ýÇÝ³Ýë³Ï³Ý Ï³½Ù³Ï»ñåáõÃÛáõÝÝ»ñÇÝ</t>
  </si>
  <si>
    <t>¸ð²Ø²ÞÜàðÐÜºð</t>
  </si>
  <si>
    <t>¸ñ³Ù³ßÝáñÑÝ»ñ ûï³ñ»ñÏñÛ³ Ï³é³í³ñáõÃÛáõÝÝ»ñÇÝ</t>
  </si>
  <si>
    <t>- ÀÝÃ³óÇÏ ¹ñ³Ù³ßÝáñÑÝ»ñ ûï³ñ»ñÏñÛ³ Ï³é³í³ñáõÃÛáõÝÝ»ñÇÝ</t>
  </si>
  <si>
    <t>- Î³åÇï³É ¹ñ³Ù³ßÝáñÑÝ»ñ ûï³ñ»ñÏñÛ³ Ï³é³í³ñáõÃÛáõÝÝ»ñÇÝ</t>
  </si>
  <si>
    <t>¸ñ³Ù³ßÝáñÑÝ»ñ ÙÇç³½·³ÛÇÝ Ï³é³í³ñáõÃÛáõÝÝ»ñÇÝ</t>
  </si>
  <si>
    <t>- ÀÝÃ³óÇÏ ¹ñ³Ù³ßÝáñÑÝ»ñ ÙÇç³½·³ÛÇÝ Ï³é³í³ñáõÃÛáõÝÝ»ñÇÝ</t>
  </si>
  <si>
    <t>- Î³åÇï³É ¹ñ³Ù³ßÝáñÑÝ»ñ ÙÇç³½·³ÛÇÝ Ï³é³í³ñáõÃÛáõÝÝ»ñÇÝ</t>
  </si>
  <si>
    <t>ÀÝÃ³óÇÏ ¹ñ³Ù³ßÝáñÑÝ»ñ å»ï³Ï³Ý Ñ³ïí³ÍÇ ³ÛÉ Ù³Ï³ñ¹³ÏÝ»ñÇÝ</t>
  </si>
  <si>
    <t>ÀÝÃ³óÇÏ ¹ñ³Ù³ßÝáñÑÝ»ñ å»ï³Ï³Ý Ï³é³í³ñÙ³Ý Ñ³ïí³ÍÇÝ</t>
  </si>
  <si>
    <t>ÀÝÃ³óÇÏ ëáõµí»ÝóÇ³Ý»ñ Ñ³Ù³ÛÝùÝ»ñÇÝ</t>
  </si>
  <si>
    <t xml:space="preserve"> ä»ï³Ï³Ý µÛáõç»Çó Ñ³Ù³ÛÝùÝ»ñÇ µÛáõç»Ý»ñÇÝ ýÇÝ³Ýë³Ï³Ý Ñ³Ù³Ñ³ñÃ»óÙ³Ý ëÏ½µáõÝùáí ïñíáÕ ¹áï³óÇ³Ý»ñ</t>
  </si>
  <si>
    <t>- úñ»ÝùÝ»ñÇ ÏÇñ³ñÏÙ³Ý ³ñ¹ÛáõÝùáõÙ Ñ³Ù³ÛÝùÝ»ñÇ µÛáõç»Ý»ñÇ ÏáñáõëïÝ»ñÇ ÷áËÑ³ïáõóáõÙ</t>
  </si>
  <si>
    <t>- ²ÛÉ ÁÝÃ³óÇÏ ¹ñ³Ù³ßÝáñÑÝ»ñ Ñ³Ù³ÛÝùÝ»ñÇÝ</t>
  </si>
  <si>
    <t>ÀÝÃ³óÇÏ ¹ñ³Ù³ßÝáñÑÝ»ñ å»ï³Ï³Ý ¨ Ñ³Ù³ÛÝùÝ»ñÇ áã ³é¨ïñ³ÛÇÝ Ï³½Ù³Ï»ñåáõÃÛáõÝÝ»ñÇÝ</t>
  </si>
  <si>
    <t>ÀÝÃ³óÇÏ ¹ñ³Ù³ßÝáñÑÝ»ñ å»ï³Ï³Ý ¨ Ñ³Ù³ÛÝùÝ»ñÇ ³é¨ïñ³ÛÇÝ Ï³½Ù³Ï»ñåáõÃÛáõÝÝ»ñÇÝ</t>
  </si>
  <si>
    <t>²ÛÉ ÁÝÃ³óÇÏ ¹ñ³Ù³ßÝáñÑÝ»ñ</t>
  </si>
  <si>
    <t>Î³åÇï³É ¹ñ³Ù³ßÝáñÑÝ»ñ å»ï³Ï³Ý Ñ³ïí³ÍÇ ³ÛÉ Ù³Ï³ñ¹³ÏÝ»ñÇÝ</t>
  </si>
  <si>
    <t>Î³åÇï³É ¹ñ³Ù³ßÝáñÑÝ»ñ å»ï³Ï³Ý Ï³é³í³ñÙ³Ý Ñ³ïí³ÍÇÝ</t>
  </si>
  <si>
    <t>- Î³åÇï³É ëáõµí»ÝóÇ³Ý»ñ Ñ³Ù³ÛÝùÝ»ñÇÝ</t>
  </si>
  <si>
    <t>- ²ÛÉ Ï³åÇï³É ¹ñ³Ù³ßÝáñÑÝ»ñ Ñ³Ù³ÛÝùÝ»ñÇÝ</t>
  </si>
  <si>
    <t xml:space="preserve"> Î³åÇï³É ¹ñ³Ù³ßÝáñÑÝ»ñ å»ï³Ï³Ý ¨ Ñ³Ù³ÛÝù³ÛÇÝ áã ³é¨ïñ³ÛÇÝ Ï³½Ù³Ï»ñåáõÃÛáõÝÝ»ñÇÝ</t>
  </si>
  <si>
    <t xml:space="preserve"> Î³åÇï³É ¹ñ³Ù³ßÝáñÑÝ»ñ å»ï³Ï³Ý ¨ Ñ³Ù³ÛÝù³ÛÇÝ ³é¨ïñ³ÛÇÝ Ï³½Ù³Ï»ñåáõÃÛáõÝÝ»ñÇÝ</t>
  </si>
  <si>
    <t xml:space="preserve"> ²ÛÉ Ï³åÇï³É ¹ñ³Ù³ßÝáñÑÝ»ñ</t>
  </si>
  <si>
    <t>êàòÆ²È²Î²Ü Üä²êîÜºð ºì ÎºÜê²ÂàÞ²ÎÜºð</t>
  </si>
  <si>
    <t>êáóÇ³É³Ï³Ý ³å³ÑáíáõÃÛ³Ý Ýå³ëïÝ»ñ</t>
  </si>
  <si>
    <t>îÝ³ÛÇÝ ïÝï»ëáõÃÛáõÝÝ»ñÇÝ ¹ñ³Ùáí í×³ñíáÕ ëáóÇ³É³Ï³Ý ³å³ÑáíáõÃÛ³Ý í×³ñÝ»ñ</t>
  </si>
  <si>
    <t>- êáóÇ³É³Ï³Ý ³å³ÑáíáõÃÛ³Ý µÝ»Õ»Ý Ýå³ëïÝ»ñ Í³é³ÛáõÃÛáõÝÝ»ñ Ù³ïáõóáÕÝ»ñÇÝ</t>
  </si>
  <si>
    <t>êáóÇ³É³Ï³Ý û·ÝáõÃÛ³Ý ¹ñ³Ù³Ï³Ý ³ñï³Ñ³ÛïáõÃÛ³Ùµ Ýå³ëïÝ»ñ (µÛáõç»Çó)</t>
  </si>
  <si>
    <t xml:space="preserve"> - ÐÇí³Ý¹áõÃÛ³Ý ¨ Ñ³ßÙ³Ý¹³ÙáõÃÛ³Ý Ýå³ëïÝ»ñ µÛáõç»Çó</t>
  </si>
  <si>
    <t xml:space="preserve"> - Ø³ÛñáõÃÛ³Ý Ýå³ëïÝ»ñ µÛáõç»Çó</t>
  </si>
  <si>
    <t xml:space="preserve"> - ºñ»Ë³Ý»ñÇ Ï³Ù ÁÝï³Ý»Ï³Ý Ýå³ëïÝ»ñ µÛáõç»Çó, ÝáõÛÝ ÃíáõÙ</t>
  </si>
  <si>
    <t>ê³Ý»ñÇ Ñ³Ù³ñ ï³ñ»Ï³Ý Ý³Ë³ï»ëí³Í  ³ÝÓÝ³Ï³Ý Ù³Ýñ Í³Ëë</t>
  </si>
  <si>
    <t>- ¶áñÍ³½ñÏáõÃÛ³Ý Ýå³ëïÝ»ñ µÛáõç»Çó</t>
  </si>
  <si>
    <t xml:space="preserve"> - Î»Ýë³Ãáß³ÏÇ ³ÝóÝ»Éáõ Ñ»ï Ï³åí³Í ¨ ï³ñÇù³ÛÇÝ Ýå³ëïÝ»ñ µÛáõç»Çó, ÝáõÛÝ ÃíáõÙ</t>
  </si>
  <si>
    <t>- ÐáõÕ³ñÏ³íáñáõÃÛ³Ý Ýå³ëïÝ»ñ µÛáõç»Çó</t>
  </si>
  <si>
    <t>- ÎñÃ³Ï³Ý, Ùß³ÏáõÃ³ÛÇÝ ¨ ëåáñï³ÛÇÝ Ýå³ëïÝ»ñ µÛáõç»Çó</t>
  </si>
  <si>
    <t>- ´Ý³Ï³ñ³Ý³ÛÇÝ Ýå³ëïÝ»ñ µÛáõç»Çó</t>
  </si>
  <si>
    <t xml:space="preserve"> - ²ÛÉ Ýå³ëïÝ»ñ µÛáõç»Çó, ÝáõÛÝ ÃíáõÙ</t>
  </si>
  <si>
    <t>Î»Ýë³Ãáß³ÏÝ»ñ</t>
  </si>
  <si>
    <t>²ÚÈ Ì²Êêºð</t>
  </si>
  <si>
    <t>ÜíÇñ³ïíáõÃÛáõÝÝ»ñ áã Ï³é³í³ñã³Ï³Ý (Ñ³ë³ñ³Ï³Ï³Ý) Ï³½Ù³Ï»ñåáõÃÛáõÝÝ»ñÇÝ</t>
  </si>
  <si>
    <t xml:space="preserve"> - îÝ³ÛÇÝ ïÝï»ëáõÃÛáõÝÝ»ñÇÝ Í³é³ÛáõÃÛáõÝÝ»ñ Ù³ïáõóáÕ` ß³ÑáõÛÃ ãÑ»ï³åÝ¹áÕ Ï³½Ù³Ï»ñåáõÃÛáõÝÝ»ñÇÝ ÝíÇñ³ïíáõÃÛáõÝÝ»ñ</t>
  </si>
  <si>
    <t>- ÜíÇñ³ïíáõÃÛáõÝÝ»ñ ³ÛÉ ß³ÑáõÛÃ ãÑ»ï³åÝ¹áÕ Ï³½Ù³Ï»ñåáõÃÛáõÝÝ»ñÇÝ</t>
  </si>
  <si>
    <t>Ð³ñÏ»ñ, å³ñï³¹Çñ í×³ñÝ»ñ ¨ ïáõÛÅ»ñ, áñáÝù Ï³é³í³ñÙ³Ý ï³ñµ»ñ Ù³Ï³ñ¹³ÏÝ»ñÇ ÏáÕÙÇó ÏÇñ³éíáõÙ »Ý ÙÇÙÛ³Ýó ÝÏ³ïÙ³Ùµ</t>
  </si>
  <si>
    <t>- ²ßË³ï³í³ñÓÇ ýáÝ¹</t>
  </si>
  <si>
    <t>- ²ÛÉ Ñ³ñÏ»ñ</t>
  </si>
  <si>
    <t>- ä³ñï³¹Çñ í×³ñÝ»ñ</t>
  </si>
  <si>
    <t>- ä»ï³Ï³Ý Ñ³ïí³ÍÇ ï³ñµ»ñ Ù³Ï³ñ¹³ÏÝ»ñÇ ÏáÕÙÇó ÙÇÙÛ³Ýó ÝÏ³ïÙ³Ù³µ ÏÇñ³éíáÕ ïáõÛÅ»ñ</t>
  </si>
  <si>
    <t>¸³ï³ñ³ÝÝ»ñÇ ÏáÕÙÇó Ýß³Ý³Ïí³Í ïáõÛÅ»ñ ¨ ïáõ·³ÝùÝ»ñ</t>
  </si>
  <si>
    <t>- ¸³ï³ñ³ÝÝ»ñÇ ÏáÕÙÇó Ýß³Ý³Ïí³Í ïáõÛÅ»ñ ¨ ïáõ·³ÝùÝ»ñ</t>
  </si>
  <si>
    <t>´Ý³Ï³Ý ³Õ»ïÝ»ñÇó Ï³Ù ³ÛÉ µÝ³Ï³Ý å³ï×³éÝ»ñáí ³é³ç³ó³Í íÝ³ëÝ»ñÇ Ï³Ù íÝ³ëí³ÍùÝ»ñÇ í»ñ³Ï³Ý·ÝáõÙ</t>
  </si>
  <si>
    <t>- ´Ý³Ï³Ý ³Õ»ïÝ»ñÇó ³é³ç³ó³Í íÝ³ëí³ÍùÝ»ñÇ Ï³Ù íÝ³ëÝ»ñÇ í»ñ³Ï³Ý·ÝáõÙ</t>
  </si>
  <si>
    <t>- ²ÛÉ µÝ³Ï³Ý å³ï×³éÝ»ñáí ëï³ó³Í íÝ³ëí³ÍùÝ»ñÇ í»ñ³Ï³Ý·ÝáõÙ</t>
  </si>
  <si>
    <t>Î³é³í³ñÙ³Ý Ù³ñÙÇÝÝ»ñÇ ·áñÍáõÝ»áõÃÛ³Ý Ñ»ï¨³Ýùáí ³é³ç³ó³Í íÝ³ëÝ»ñÇ Ï³Ù íÝ³ëí³ÍùÝ»ñÇ í»ñ³Ï³Ý·ÝáõÙ</t>
  </si>
  <si>
    <t xml:space="preserve"> - Î³é³í³ñÙ³Ý Ù³ñÙÇÝÝ»ñÇ ·áñÍáõÝ»áõÃÛ³Ý Ñ»ï¨³Ýùáí ³é³ç³ó³Í íÝ³ëí³ÍùÝ»ñÇ Ï³Ù íÝ³ëÝ»ñÇ í»ñ³Ï³Ý·ÝáõÙ</t>
  </si>
  <si>
    <t>²ÛÉ Í³Ëë»ñ</t>
  </si>
  <si>
    <t>- ²ÛÉ Í³Ëë»ñ</t>
  </si>
  <si>
    <t>ä³Ñáõëï³ÛÇÝ ÙÇçáóÝ»ñ</t>
  </si>
  <si>
    <t>- ä³Ñáõëï³ÛÇÝ ÙÇçáóÝ»ñ</t>
  </si>
  <si>
    <t>àâ üÆÜ²Üê²Î²Ü ²ÎîÆìÜºðÆ ¶Ìàì Ì²Êêººð</t>
  </si>
  <si>
    <t>ÐÆØÜ²Î²Ü ØÆæàòÜºð</t>
  </si>
  <si>
    <t>ÞºÜøºð ºì ÞÆÜàôÂÚàôÜÜºð</t>
  </si>
  <si>
    <t>- Þ»Ýù»ñÇ ¨ ßÇÝáõÃÛáõÝÝ»ñÇ Ó»éùµ»ñáõÙ</t>
  </si>
  <si>
    <t xml:space="preserve"> Þ»Ýù»ñÇ ¨ ßÇÝáõÃÛáõÝÝ»ñÇ ßÇÝ³ñ³ñáõÃÛáõÝ</t>
  </si>
  <si>
    <t>- Þ»Ýù»ñÇ ¨ ßÇÝáõÃÛáõÝÝ»ñÇ Ï³åÇï³É í»ñ³Ýáñá·áõÙ</t>
  </si>
  <si>
    <t>ØºøºÜ²Üºð ºì ê²ðø²ìàðàôØÜºð</t>
  </si>
  <si>
    <t>- îñ³Ýëåáñï³ÛÇÝ ë³ñù³íáñáõÙÝ»ñ</t>
  </si>
  <si>
    <t>- ì³ñã³Ï³Ý ë³ñù³íáñáõÙÝ»ñ</t>
  </si>
  <si>
    <t>- ²ÛÉ Ù»ù»Ý³Ý»ñ ¨ ë³ñù³íáñáõÙÝ»ñ</t>
  </si>
  <si>
    <t>²ÚÈ ÐÆØÜ²Î²Ü ØÆæàòÜºð</t>
  </si>
  <si>
    <t>- ²×»óíáÕ ³ÏïÇíÝ»ñ</t>
  </si>
  <si>
    <t>- àã ÝÛáõÃ³Ï³Ý ÑÇÙÝ³Ï³Ý ÙÇçáóÝ»ñ</t>
  </si>
  <si>
    <t xml:space="preserve"> -¶»á¹»½Ç³Ï³Ý-ù³ñï»½³·ñÙ³Ý Í³Ëë»ñ </t>
  </si>
  <si>
    <t xml:space="preserve"> -Ü³Ë³·Í³Ñ»ï³½áï³Ï³Ý Í³Ëë»ñ</t>
  </si>
  <si>
    <t xml:space="preserve"> àã ýÇÝ³Ýë³Ï³Ý ³ÏïÇíÝ»ñÇ ·Íáí Í³Ëë»ñ</t>
  </si>
  <si>
    <t>ä²Þ²ðÜºð</t>
  </si>
  <si>
    <t>è²¼Ø²ì²ð²Î²Ü ä²Þ²ðÜºð</t>
  </si>
  <si>
    <t>- è³½Ù³í³ñ³Ï³Ý å³ß³ñÝ»ñ</t>
  </si>
  <si>
    <t>²ðî²¸ð²Î²Ü ÜÞ²Ü²ÎàôÂÚ²Ü ä²Þ²ðÜºð</t>
  </si>
  <si>
    <t>- ÜÛáõÃ»ñ ¨ å³ñ³·³Ý»ñ</t>
  </si>
  <si>
    <t>ìºð²ì²Ö²èøÆ Ð²Ø²ð Ü²Ê²îºêì²Ì ²äð²ÜøÜºð</t>
  </si>
  <si>
    <t>- ì»ñ³í³×³éùÇ Ñ³Ù³ñ Ý³Ë³ï»ëí³Í ³åñ³ÝùÝ»ñ</t>
  </si>
  <si>
    <t>êä²èØ²Ü Üä²î²Îàì ä²ÐìàÔ ä²Þ²ðÜºð</t>
  </si>
  <si>
    <t>- êå³éÙ³Ý Ýå³ï³Ïáí å³ÑíáÕ å³ß³ñÝ»ñ</t>
  </si>
  <si>
    <t>´²ðÒð²ðÄºø ²ÎîÆìÜºð</t>
  </si>
  <si>
    <t>´³ñÓñ³ñÅ»ù ³ÏïÇíÝ»ñ</t>
  </si>
  <si>
    <t>- ´³ñÓñ³ñÅ»ù ³ÏïÇíÝ»ñ</t>
  </si>
  <si>
    <t>â²ðî²¸ðì²Þ ²ÎîÆìÜºð</t>
  </si>
  <si>
    <t>ÐàÔ</t>
  </si>
  <si>
    <t>- ÐáÕ</t>
  </si>
  <si>
    <r>
      <t xml:space="preserve"> * </t>
    </r>
    <r>
      <rPr>
        <b/>
        <sz val="10"/>
        <rFont val="GHEA Grapalat"/>
        <family val="3"/>
      </rPr>
      <t>Սույն հաշվարկը կատարվում է յուրաքանչյուր ՊՈԱԿ-ի համար առանձին (որը ամփոփվում է նաև միջոցառման տեսքով) և լրացվում է հաշվարկի միայն իրեն վերաբերող ցուցանիշների մասով</t>
    </r>
    <r>
      <rPr>
        <sz val="10"/>
        <rFont val="GHEA Grapalat"/>
        <family val="3"/>
      </rPr>
      <t xml:space="preserve">: Յուրաքանչյուր ՊՈԱԿ-ի հաշվարկը ձևավորվում է առանձին տնտեսագիտական դասակարգման հոդվածների գծով </t>
    </r>
    <r>
      <rPr>
        <b/>
        <sz val="10"/>
        <rFont val="GHEA Grapalat"/>
        <family val="3"/>
      </rPr>
      <t>էլեկտրոնային հաշվարկներից` վերջինիս ամփոփ թվի հետ կապի միջոցով:</t>
    </r>
    <r>
      <rPr>
        <sz val="10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Էլեկտրոնային հաշվարկի ամփոփ թիվը ստացվում է .                                                                                                                                               </t>
    </r>
    <r>
      <rPr>
        <sz val="10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GHEA Grapalat"/>
        <family val="3"/>
      </rPr>
      <t xml:space="preserve"> </t>
    </r>
    <r>
      <rPr>
        <b/>
        <sz val="12"/>
        <color indexed="10"/>
        <rFont val="GHEA Grapalat"/>
        <family val="3"/>
      </rPr>
      <t/>
    </r>
  </si>
  <si>
    <r>
      <rPr>
        <b/>
        <sz val="10"/>
        <rFont val="GHEA Grapalat"/>
        <family val="3"/>
      </rPr>
      <t xml:space="preserve"> աշխատավարձի գծով էլեկտրոնային հաշվարկից</t>
    </r>
    <r>
      <rPr>
        <sz val="10"/>
        <rFont val="GHEA Grapalat"/>
        <family val="3"/>
      </rPr>
      <t xml:space="preserve">, որը ներառում է հաստիքային (վարչական, մասնագիտական և սպասարկող անձնակազմ), պայմանագրային ցուցակներ և տեղեկատվություն վերապատրաստվողների գծով` թվաքանակի և գումարի մասով: Վերջինիս գծով անհրաժեշտ է նաև լրացուցիչ ներկայացնել նրանում նշված հաստիքների թվաքանակի և ամսական աշխատավարձի չափի որոշման իրավական հիմքերը, </t>
    </r>
  </si>
  <si>
    <r>
      <rPr>
        <b/>
        <sz val="10"/>
        <rFont val="GHEA Grapalat"/>
        <family val="3"/>
      </rPr>
      <t>մնացած յուրաքանչյուր տնտեսագիտական դասակարգման հոդվածների գծով առանձին Էլեկտրոնային հաշվարկներից:</t>
    </r>
    <r>
      <rPr>
        <sz val="10"/>
        <rFont val="GHEA Grapalat"/>
        <family val="3"/>
      </rPr>
      <t xml:space="preserve"> Ձեռք բերվող ապրանքների,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հետ, ինչպես նաև ծառայությունների ձեռք բերման հետ կապված առկա պայմանագրեր և այլ իրավական հիմքեր,  </t>
    </r>
  </si>
  <si>
    <r>
      <t>**</t>
    </r>
    <r>
      <rPr>
        <b/>
        <sz val="10"/>
        <rFont val="GHEA Grapalat"/>
        <family val="3"/>
      </rPr>
      <t>Շահառուների միջին տարեկան թիվը</t>
    </r>
    <r>
      <rPr>
        <sz val="10"/>
        <rFont val="GHEA Grapalat"/>
        <family val="3"/>
      </rPr>
      <t xml:space="preserve"> յուրաքանչյուր ՊՈԱԿ-ի համար որոշվում է յուրաքանչյուր տարվա հունվարի 1-ի դրությամբ ցուցակային թվին գումարած առնվազն նախորդ երկու տարվա ընթացքում փաստացի մուտք գործածների թիվը` մարդ/ ամիս (օր) հաշվարկով, և հանած դուրս եկածների թիվը (այդ թվում ժամանակավորապես բացակայողների)` մարդ/ամիս (օր) հաշվարկով:</t>
    </r>
  </si>
  <si>
    <r>
      <t>***</t>
    </r>
    <r>
      <rPr>
        <b/>
        <sz val="10"/>
        <rFont val="GHEA Grapalat"/>
        <family val="3"/>
      </rPr>
      <t xml:space="preserve">Բազային բյուջեն </t>
    </r>
    <r>
      <rPr>
        <sz val="10"/>
        <rFont val="GHEA Grapalat"/>
        <family val="3"/>
      </rPr>
      <t>իրենից ներկայացնում է բազային ճշտումների ենթարկված ընթացիկ տարվա բյուջեն: Բազային ճշտումներ են համարվում` ֆինանսավորման աղբյուրների, աշխատավարձի չափի, ապրանքների (աշխատանքների, ծառայությունների) գների փոփոխությունները, ընթացիկ տարում մեկնարկած միջոցառումների գծով ծախսերն ըստ տարիների բաշխման, նպատակային միջոցառումների փոփոխությունները և այլն:</t>
    </r>
  </si>
  <si>
    <t xml:space="preserve"> 1. Վարչական  և այլ անձնակազմ </t>
  </si>
  <si>
    <t>Այլ տրանսպորտային ծախսեր</t>
  </si>
  <si>
    <t>գույքի և սարքավորումների վարջակալություն</t>
  </si>
  <si>
    <t>Ընդամենը ծախսեր</t>
  </si>
  <si>
    <t>Ընթացիկ ծախսեր</t>
  </si>
  <si>
    <t>2023-2024 թթ ՄԺԾԾ հաստատված</t>
  </si>
  <si>
    <t>2025թ. ՄԺԾԾ ծրագրվող տարվա բազային բյուջե***</t>
  </si>
  <si>
    <t>2025թ. ՄԺԾԾ հայտ (այլ աղբյուրներից)</t>
  </si>
  <si>
    <t>2025թ.</t>
  </si>
  <si>
    <t>2021 թ. փաստացի կատարողական (պետական բյուջե)</t>
  </si>
  <si>
    <t>2021 թ. փաստացի կատարողական (այլ աղբյուրներ)</t>
  </si>
  <si>
    <t>2025թ</t>
  </si>
  <si>
    <t>2022 թ. փաստացի կատարողական (պետական բյուջե)</t>
  </si>
  <si>
    <t>2022թ. փաստացի կատարողական (այլ աղբյուրներ)</t>
  </si>
  <si>
    <t>2023 թ. հաստատված պետական  բյուջե</t>
  </si>
  <si>
    <t>20222թ. հաստատված (այլ աղբյուրներ)</t>
  </si>
  <si>
    <t>2026թ. ՄԺԾԾ ծրագրվող տարվա բազային բյուջե***</t>
  </si>
  <si>
    <t>2026թ. ՄԺԾԾ հայտ (այլ աղբյուրներից)</t>
  </si>
  <si>
    <t>2024թ. բյուջետային հայտ ծրագրվող տարվա բազային բյուջե***</t>
  </si>
  <si>
    <t>2024թ. բյուջետային հայտ (այլ աղբյուրներից)</t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</si>
  <si>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GHEA Grapalat"/>
        <family val="3"/>
      </rPr>
      <t>1</t>
    </r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</si>
  <si>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</si>
  <si>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</si>
  <si>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</si>
  <si>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</si>
  <si>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</si>
  <si>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</si>
  <si>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</si>
  <si>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</si>
  <si>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</si>
  <si>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r>
      <t>Ծրագրի դասիչը</t>
    </r>
    <r>
      <rPr>
        <vertAlign val="superscript"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>՝</t>
    </r>
  </si>
  <si>
    <r>
      <t>Ծրագրի /միջոցառման սկիզբը</t>
    </r>
    <r>
      <rPr>
        <vertAlign val="superscript"/>
        <sz val="9"/>
        <color theme="1"/>
        <rFont val="GHEA Grapalat"/>
        <family val="3"/>
      </rPr>
      <t>6</t>
    </r>
  </si>
  <si>
    <r>
      <t>Ծրագրի անվանումը</t>
    </r>
    <r>
      <rPr>
        <vertAlign val="superscript"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՝</t>
    </r>
  </si>
  <si>
    <r>
      <t>Ծրագրի /միջոցառման նախատեսվող ավարտը</t>
    </r>
    <r>
      <rPr>
        <vertAlign val="superscript"/>
        <sz val="9"/>
        <color theme="1"/>
        <rFont val="GHEA Grapalat"/>
        <family val="3"/>
      </rPr>
      <t>7</t>
    </r>
  </si>
  <si>
    <t>շարունակական</t>
  </si>
  <si>
    <r>
      <t>Միջոցառման դասիչը</t>
    </r>
    <r>
      <rPr>
        <vertAlign val="superscript"/>
        <sz val="9"/>
        <color theme="1"/>
        <rFont val="GHEA Grapalat"/>
        <family val="3"/>
      </rPr>
      <t>4</t>
    </r>
    <r>
      <rPr>
        <sz val="9"/>
        <color theme="1"/>
        <rFont val="GHEA Grapalat"/>
        <family val="3"/>
      </rPr>
      <t>՝</t>
    </r>
  </si>
  <si>
    <r>
      <t>Միջոցառման անվանումը</t>
    </r>
    <r>
      <rPr>
        <vertAlign val="superscript"/>
        <sz val="9"/>
        <color theme="1"/>
        <rFont val="GHEA Grapalat"/>
        <family val="3"/>
      </rPr>
      <t>5</t>
    </r>
    <r>
      <rPr>
        <sz val="9"/>
        <color theme="1"/>
        <rFont val="GHEA Grapalat"/>
        <family val="3"/>
      </rPr>
      <t>՝</t>
    </r>
  </si>
  <si>
    <t>2. Միջոցառման հիմքում դրված ծախսային պարտավորության բնույթը՝</t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</si>
  <si>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</si>
  <si>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</si>
  <si>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</si>
  <si>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11</t>
    </r>
  </si>
  <si>
    <t>«Պարտադիր ծախսերին դասվող միջոցառում»,</t>
  </si>
  <si>
    <t>Միջոցառման շրջանակում իրականացվում է տեսողության խնդիրներով հաշմանդամություն ունեցող (չտեսնող) անձանց սպիտակ ձեռնափայտով տեղաշարժվելու հմտությունների ուսուցում</t>
  </si>
  <si>
    <t>Ծառայությունը մատուցվում է դրամաշնորհների տրամադրման մրցույթում հաղթող կազմակերպությունների կողմից։</t>
  </si>
  <si>
    <t xml:space="preserve">«Հաշմանդամություն ունեցող անձանց իրավունքների» ՀՀ օրենք
«Սոցիալական աջակցության մասին» ՀՀ օրենք 
«Հաշմանդամություն ունեցող անձանց իրավունքների մասին» ՄԱԿ-ի կոնվենցիա
</t>
  </si>
  <si>
    <t xml:space="preserve">3. Միջոցառման ծախսակազմման հիմքում դրված հիմնական ծախսային գործոնները՝ </t>
  </si>
  <si>
    <r>
      <t xml:space="preserve">Ծախսային գործոնը </t>
    </r>
    <r>
      <rPr>
        <vertAlign val="superscript"/>
        <sz val="9"/>
        <color theme="1"/>
        <rFont val="GHEA Grapalat"/>
        <family val="3"/>
      </rPr>
      <t xml:space="preserve">12 </t>
    </r>
  </si>
  <si>
    <r>
      <t>Չափի միավորը</t>
    </r>
    <r>
      <rPr>
        <vertAlign val="superscript"/>
        <sz val="9"/>
        <color theme="1"/>
        <rFont val="GHEA Grapalat"/>
        <family val="3"/>
      </rPr>
      <t>13</t>
    </r>
  </si>
  <si>
    <r>
      <t>Գործոնի տեսակը</t>
    </r>
    <r>
      <rPr>
        <vertAlign val="superscript"/>
        <sz val="9"/>
        <color theme="1"/>
        <rFont val="GHEA Grapalat"/>
        <family val="3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</si>
  <si>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GHEA Grapalat"/>
        <family val="3"/>
      </rPr>
      <t>15</t>
    </r>
  </si>
  <si>
    <r>
      <t>Ծախսային գործոնի մակարդակը</t>
    </r>
    <r>
      <rPr>
        <vertAlign val="superscript"/>
        <sz val="9"/>
        <color theme="1"/>
        <rFont val="GHEA Grapalat"/>
        <family val="3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</si>
  <si>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GHEA Grapalat"/>
        <family val="3"/>
      </rPr>
      <t xml:space="preserve">17 </t>
    </r>
  </si>
  <si>
    <t xml:space="preserve">2022թ.- բազային տարի (փաստ) </t>
  </si>
  <si>
    <t>2023թ. (սպասողական)</t>
  </si>
  <si>
    <t>2026թ.</t>
  </si>
  <si>
    <r>
      <t>4. Միջոցառման գծով ծախսային խնայողությունների առաջարկները՝</t>
    </r>
    <r>
      <rPr>
        <b/>
        <sz val="10"/>
        <color theme="1"/>
        <rFont val="GHEA Grapalat"/>
        <family val="3"/>
      </rPr>
      <t xml:space="preserve"> </t>
    </r>
    <r>
      <rPr>
        <b/>
        <vertAlign val="superscript"/>
        <sz val="10"/>
        <color theme="1"/>
        <rFont val="GHEA Grapalat"/>
        <family val="3"/>
      </rPr>
      <t>18</t>
    </r>
  </si>
  <si>
    <r>
      <t xml:space="preserve">4.1 Միջոցառման գծով ծախսային խնայողության վերաբերյալ առաջարկի բնույթը՝ </t>
    </r>
    <r>
      <rPr>
        <i/>
        <vertAlign val="superscript"/>
        <sz val="9"/>
        <color theme="1"/>
        <rFont val="GHEA Grapalat"/>
        <family val="3"/>
      </rPr>
      <t>19</t>
    </r>
  </si>
  <si>
    <r>
      <t xml:space="preserve">4.2 Նկարագրություն՝ </t>
    </r>
    <r>
      <rPr>
        <vertAlign val="superscript"/>
        <sz val="9"/>
        <color theme="1"/>
        <rFont val="GHEA Grapalat"/>
        <family val="3"/>
      </rPr>
      <t>20</t>
    </r>
  </si>
  <si>
    <t xml:space="preserve">5. Միջոցառման գծով ծախսերի ամփոփ հաշվարկը՝ </t>
  </si>
  <si>
    <r>
      <t>Ծախսային տարրերը</t>
    </r>
    <r>
      <rPr>
        <vertAlign val="superscript"/>
        <sz val="9"/>
        <color theme="1"/>
        <rFont val="GHEA Grapalat"/>
        <family val="3"/>
      </rPr>
      <t>21</t>
    </r>
  </si>
  <si>
    <r>
      <t>Բազային (փաստացի) տարի</t>
    </r>
    <r>
      <rPr>
        <vertAlign val="superscript"/>
        <sz val="9"/>
        <color theme="1"/>
        <rFont val="GHEA Grapalat"/>
        <family val="3"/>
      </rPr>
      <t>25</t>
    </r>
  </si>
  <si>
    <r>
      <t>Ընթացիկ տարի (պլանային)</t>
    </r>
    <r>
      <rPr>
        <vertAlign val="superscript"/>
        <sz val="9"/>
        <color theme="1"/>
        <rFont val="GHEA Grapalat"/>
        <family val="3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</si>
  <si>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27</t>
    </r>
    <r>
      <rPr>
        <sz val="9"/>
        <color theme="1"/>
        <rFont val="GHEA Grapalat"/>
        <family val="3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</si>
  <si>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28</t>
    </r>
    <r>
      <rPr>
        <sz val="9"/>
        <color theme="1"/>
        <rFont val="GHEA Grapalat"/>
        <family val="3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</si>
  <si>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GHEA Grapalat"/>
        <family val="3"/>
      </rPr>
      <t>29</t>
    </r>
    <r>
      <rPr>
        <sz val="9"/>
        <color theme="1"/>
        <rFont val="GHEA Grapalat"/>
        <family val="3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</si>
  <si>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GHEA Grapalat"/>
        <family val="3"/>
      </rPr>
      <t>30</t>
    </r>
    <r>
      <rPr>
        <sz val="9"/>
        <color theme="1"/>
        <rFont val="GHEA Grapalat"/>
        <family val="3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</si>
  <si>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GHEA Grapalat"/>
        <family val="3"/>
      </rPr>
      <t>31</t>
    </r>
    <r>
      <rPr>
        <sz val="9"/>
        <color theme="1"/>
        <rFont val="GHEA Grapalat"/>
        <family val="3"/>
      </rPr>
      <t xml:space="preserve"> </t>
    </r>
  </si>
  <si>
    <t>2026թ</t>
  </si>
  <si>
    <t xml:space="preserve">Պահպանվել է 2022 թվականի համար հաստատված բյուջեն </t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</si>
  <si>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15</t>
    </r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</si>
  <si>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16</t>
    </r>
  </si>
  <si>
    <t>x</t>
  </si>
  <si>
    <r>
      <t>ԸՆԴԱՄԵՆԸ (հազ. դրամ)</t>
    </r>
    <r>
      <rPr>
        <vertAlign val="superscript"/>
        <sz val="9"/>
        <color theme="1"/>
        <rFont val="GHEA Grapalat"/>
        <family val="3"/>
      </rPr>
      <t>17</t>
    </r>
  </si>
  <si>
    <t>Այլ ընթացիկ դրամաշնորհ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</si>
</sst>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0.0"/>
    <numFmt numFmtId="165" formatCode="_-* #,##0.00_?_._-;\-* #,##0.00_?_._-;_-* &quot;-&quot;??_?_._-;_-@_-"/>
    <numFmt numFmtId="166" formatCode="##,##0.0;\(##,##0.0\);\-"/>
    <numFmt numFmtId="167" formatCode="0.000000"/>
  </numFmts>
  <fonts count="86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2"/>
      <color theme="1"/>
      <name val="GHEA Grapalat"/>
      <family val="3"/>
    </font>
    <font>
      <b/>
      <sz val="8"/>
      <name val="GHEA Grapalat"/>
      <family val="3"/>
    </font>
    <font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indexed="8"/>
      <name val="GHEA Grapalat"/>
      <family val="3"/>
    </font>
    <font>
      <b/>
      <sz val="8"/>
      <color indexed="8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b/>
      <sz val="12"/>
      <color indexed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10"/>
      <color theme="1"/>
      <name val="GHEA Grapalat"/>
      <family val="3"/>
    </font>
    <font>
      <sz val="12"/>
      <color theme="1"/>
      <name val="GHEA Grapalat"/>
      <family val="3"/>
    </font>
    <font>
      <sz val="10"/>
      <name val="Times Armenian"/>
      <family val="1"/>
    </font>
    <font>
      <sz val="11"/>
      <color indexed="8"/>
      <name val="Times Armenian"/>
      <family val="2"/>
    </font>
    <font>
      <sz val="10"/>
      <name val="Arial"/>
      <family val="2"/>
    </font>
    <font>
      <sz val="10"/>
      <name val="Arial Armenian"/>
      <family val="2"/>
    </font>
    <font>
      <sz val="11"/>
      <color theme="1"/>
      <name val="Times Armenian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Arial"/>
      <family val="2"/>
    </font>
    <font>
      <sz val="10"/>
      <name val="Helv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scheme val="minor"/>
    </font>
    <font>
      <u/>
      <sz val="10"/>
      <color indexed="12"/>
      <name val="Arial Armenian"/>
      <family val="2"/>
    </font>
    <font>
      <sz val="10"/>
      <name val="Arial"/>
      <family val="2"/>
      <charset val="204"/>
    </font>
    <font>
      <sz val="9"/>
      <name val="Arial Armenian"/>
      <family val="2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sz val="10"/>
      <color indexed="8"/>
      <name val="MS Sans Serif"/>
      <family val="2"/>
      <charset val="204"/>
    </font>
    <font>
      <sz val="10"/>
      <color indexed="8"/>
      <name val="MS Sans Serif"/>
      <family val="2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indexed="9"/>
      <name val="Times Armenian"/>
      <family val="2"/>
    </font>
    <font>
      <sz val="11"/>
      <color indexed="20"/>
      <name val="Times Armenian"/>
      <family val="2"/>
    </font>
    <font>
      <b/>
      <sz val="11"/>
      <color indexed="52"/>
      <name val="Times Armenian"/>
      <family val="2"/>
    </font>
    <font>
      <b/>
      <sz val="11"/>
      <color indexed="9"/>
      <name val="Times Armenian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i/>
      <sz val="11"/>
      <color indexed="23"/>
      <name val="Times Armenian"/>
      <family val="2"/>
    </font>
    <font>
      <sz val="11"/>
      <color indexed="17"/>
      <name val="Times Armenian"/>
      <family val="2"/>
    </font>
    <font>
      <b/>
      <sz val="15"/>
      <color indexed="56"/>
      <name val="Times Armenian"/>
      <family val="2"/>
    </font>
    <font>
      <b/>
      <sz val="13"/>
      <color indexed="56"/>
      <name val="Times Armenian"/>
      <family val="2"/>
    </font>
    <font>
      <b/>
      <sz val="11"/>
      <color indexed="56"/>
      <name val="Times Armenian"/>
      <family val="2"/>
    </font>
    <font>
      <sz val="11"/>
      <color indexed="62"/>
      <name val="Times Armenian"/>
      <family val="2"/>
    </font>
    <font>
      <sz val="11"/>
      <color indexed="52"/>
      <name val="Times Armenian"/>
      <family val="2"/>
    </font>
    <font>
      <sz val="11"/>
      <color indexed="60"/>
      <name val="Times Armenian"/>
      <family val="2"/>
    </font>
    <font>
      <b/>
      <sz val="11"/>
      <color indexed="63"/>
      <name val="Times Armenian"/>
      <family val="2"/>
    </font>
    <font>
      <sz val="8"/>
      <name val="GHEA Grapalat"/>
      <family val="2"/>
    </font>
    <font>
      <b/>
      <sz val="18"/>
      <color indexed="56"/>
      <name val="Cambria"/>
      <family val="2"/>
    </font>
    <font>
      <b/>
      <sz val="11"/>
      <color indexed="8"/>
      <name val="Times Armenian"/>
      <family val="2"/>
    </font>
    <font>
      <sz val="11"/>
      <color indexed="10"/>
      <name val="Times Armenian"/>
      <family val="2"/>
    </font>
    <font>
      <b/>
      <sz val="9"/>
      <color theme="1"/>
      <name val="GHEA Grapalat"/>
      <family val="3"/>
    </font>
    <font>
      <b/>
      <i/>
      <sz val="10"/>
      <color theme="1"/>
      <name val="GHEA Grapalat"/>
      <family val="3"/>
    </font>
    <font>
      <sz val="9"/>
      <name val="GHEA Grapalat"/>
      <family val="3"/>
    </font>
    <font>
      <sz val="9"/>
      <name val="Times Armenian"/>
      <family val="1"/>
    </font>
    <font>
      <sz val="11"/>
      <color rgb="FF000000"/>
      <name val="Calibri"/>
      <family val="2"/>
    </font>
    <font>
      <b/>
      <vertAlign val="superscript"/>
      <sz val="10"/>
      <color theme="1"/>
      <name val="GHEA Grapalat"/>
      <family val="3"/>
    </font>
    <font>
      <sz val="11"/>
      <color theme="1"/>
      <name val="GHEA Grapalat"/>
      <family val="3"/>
    </font>
    <font>
      <i/>
      <vertAlign val="superscript"/>
      <sz val="9"/>
      <color theme="1"/>
      <name val="GHEA Grapalat"/>
      <family val="3"/>
    </font>
  </fonts>
  <fills count="3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rgb="FFD9D9D9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61">
    <xf numFmtId="0" fontId="0" fillId="0" borderId="0"/>
    <xf numFmtId="0" fontId="1" fillId="0" borderId="0"/>
    <xf numFmtId="43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8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22" fillId="0" borderId="0"/>
    <xf numFmtId="0" fontId="20" fillId="0" borderId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6" borderId="0" applyNumberFormat="0" applyBorder="0" applyAlignment="0" applyProtection="0"/>
    <xf numFmtId="0" fontId="23" fillId="8" borderId="0" applyNumberFormat="0" applyBorder="0" applyAlignment="0" applyProtection="0"/>
    <xf numFmtId="0" fontId="23" fillId="5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8" borderId="0" applyNumberFormat="0" applyBorder="0" applyAlignment="0" applyProtection="0"/>
    <xf numFmtId="0" fontId="23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8" borderId="0" applyNumberFormat="0" applyBorder="0" applyAlignment="0" applyProtection="0"/>
    <xf numFmtId="0" fontId="24" fillId="5" borderId="0" applyNumberFormat="0" applyBorder="0" applyAlignment="0" applyProtection="0"/>
    <xf numFmtId="43" fontId="21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26" fillId="0" borderId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7" fillId="9" borderId="13" applyNumberFormat="0" applyAlignment="0" applyProtection="0"/>
    <xf numFmtId="0" fontId="28" fillId="2" borderId="14" applyNumberFormat="0" applyAlignment="0" applyProtection="0"/>
    <xf numFmtId="0" fontId="29" fillId="2" borderId="13" applyNumberFormat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18" applyNumberFormat="0" applyFill="0" applyAlignment="0" applyProtection="0"/>
    <xf numFmtId="0" fontId="34" fillId="17" borderId="19" applyNumberFormat="0" applyAlignment="0" applyProtection="0"/>
    <xf numFmtId="0" fontId="35" fillId="0" borderId="0" applyNumberFormat="0" applyFill="0" applyBorder="0" applyAlignment="0" applyProtection="0"/>
    <xf numFmtId="0" fontId="36" fillId="9" borderId="0" applyNumberFormat="0" applyBorder="0" applyAlignment="0" applyProtection="0"/>
    <xf numFmtId="0" fontId="20" fillId="0" borderId="0"/>
    <xf numFmtId="0" fontId="37" fillId="18" borderId="0" applyNumberFormat="0" applyBorder="0" applyAlignment="0" applyProtection="0"/>
    <xf numFmtId="0" fontId="38" fillId="0" borderId="0" applyNumberFormat="0" applyFill="0" applyBorder="0" applyAlignment="0" applyProtection="0"/>
    <xf numFmtId="0" fontId="21" fillId="6" borderId="20" applyNumberFormat="0" applyFont="0" applyAlignment="0" applyProtection="0"/>
    <xf numFmtId="0" fontId="39" fillId="0" borderId="21" applyNumberFormat="0" applyFill="0" applyAlignment="0" applyProtection="0"/>
    <xf numFmtId="0" fontId="39" fillId="0" borderId="0" applyNumberFormat="0" applyFill="0" applyBorder="0" applyAlignment="0" applyProtection="0"/>
    <xf numFmtId="0" fontId="40" fillId="8" borderId="0" applyNumberFormat="0" applyBorder="0" applyAlignment="0" applyProtection="0"/>
    <xf numFmtId="0" fontId="41" fillId="0" borderId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43" fontId="4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/>
    <xf numFmtId="0" fontId="43" fillId="0" borderId="0"/>
    <xf numFmtId="0" fontId="44" fillId="0" borderId="0"/>
    <xf numFmtId="0" fontId="41" fillId="0" borderId="0"/>
    <xf numFmtId="0" fontId="1" fillId="0" borderId="0"/>
    <xf numFmtId="0" fontId="21" fillId="0" borderId="0"/>
    <xf numFmtId="0" fontId="4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8" fillId="28" borderId="14" applyNumberFormat="0" applyAlignment="0" applyProtection="0"/>
    <xf numFmtId="0" fontId="28" fillId="28" borderId="14" applyNumberFormat="0" applyAlignment="0" applyProtection="0"/>
    <xf numFmtId="0" fontId="28" fillId="28" borderId="14" applyNumberFormat="0" applyAlignment="0" applyProtection="0"/>
    <xf numFmtId="0" fontId="45" fillId="28" borderId="13" applyNumberFormat="0" applyAlignment="0" applyProtection="0"/>
    <xf numFmtId="0" fontId="45" fillId="28" borderId="13" applyNumberFormat="0" applyAlignment="0" applyProtection="0"/>
    <xf numFmtId="0" fontId="45" fillId="28" borderId="13" applyNumberFormat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4" fillId="17" borderId="19" applyNumberFormat="0" applyAlignment="0" applyProtection="0"/>
    <xf numFmtId="0" fontId="34" fillId="17" borderId="19" applyNumberFormat="0" applyAlignment="0" applyProtection="0"/>
    <xf numFmtId="0" fontId="34" fillId="17" borderId="19" applyNumberFormat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9" borderId="0" applyNumberFormat="0" applyBorder="0" applyAlignment="0" applyProtection="0"/>
    <xf numFmtId="0" fontId="50" fillId="9" borderId="0" applyNumberFormat="0" applyBorder="0" applyAlignment="0" applyProtection="0"/>
    <xf numFmtId="0" fontId="50" fillId="9" borderId="0" applyNumberFormat="0" applyBorder="0" applyAlignment="0" applyProtection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51" fillId="0" borderId="0"/>
    <xf numFmtId="0" fontId="43" fillId="0" borderId="0"/>
    <xf numFmtId="0" fontId="43" fillId="0" borderId="0"/>
    <xf numFmtId="0" fontId="43" fillId="0" borderId="0"/>
    <xf numFmtId="0" fontId="51" fillId="0" borderId="0"/>
    <xf numFmtId="0" fontId="43" fillId="0" borderId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3" fillId="6" borderId="20" applyNumberFormat="0" applyFont="0" applyAlignment="0" applyProtection="0"/>
    <xf numFmtId="0" fontId="23" fillId="6" borderId="20" applyNumberFormat="0" applyFont="0" applyAlignment="0" applyProtection="0"/>
    <xf numFmtId="0" fontId="23" fillId="6" borderId="20" applyNumberFormat="0" applyFont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3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9" fillId="20" borderId="0" applyNumberFormat="0" applyBorder="0" applyAlignment="0" applyProtection="0"/>
    <xf numFmtId="0" fontId="19" fillId="10" borderId="0" applyNumberFormat="0" applyBorder="0" applyAlignment="0" applyProtection="0"/>
    <xf numFmtId="0" fontId="19" fillId="21" borderId="0" applyNumberFormat="0" applyBorder="0" applyAlignment="0" applyProtection="0"/>
    <xf numFmtId="0" fontId="19" fillId="18" borderId="0" applyNumberFormat="0" applyBorder="0" applyAlignment="0" applyProtection="0"/>
    <xf numFmtId="0" fontId="19" fillId="8" borderId="0" applyNumberFormat="0" applyBorder="0" applyAlignment="0" applyProtection="0"/>
    <xf numFmtId="0" fontId="19" fillId="7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22" borderId="0" applyNumberFormat="0" applyBorder="0" applyAlignment="0" applyProtection="0"/>
    <xf numFmtId="0" fontId="19" fillId="18" borderId="0" applyNumberFormat="0" applyBorder="0" applyAlignment="0" applyProtection="0"/>
    <xf numFmtId="0" fontId="19" fillId="4" borderId="0" applyNumberFormat="0" applyBorder="0" applyAlignment="0" applyProtection="0"/>
    <xf numFmtId="0" fontId="19" fillId="12" borderId="0" applyNumberFormat="0" applyBorder="0" applyAlignment="0" applyProtection="0"/>
    <xf numFmtId="0" fontId="59" fillId="23" borderId="0" applyNumberFormat="0" applyBorder="0" applyAlignment="0" applyProtection="0"/>
    <xf numFmtId="0" fontId="59" fillId="5" borderId="0" applyNumberFormat="0" applyBorder="0" applyAlignment="0" applyProtection="0"/>
    <xf numFmtId="0" fontId="59" fillId="22" borderId="0" applyNumberFormat="0" applyBorder="0" applyAlignment="0" applyProtection="0"/>
    <xf numFmtId="0" fontId="59" fillId="24" borderId="0" applyNumberFormat="0" applyBorder="0" applyAlignment="0" applyProtection="0"/>
    <xf numFmtId="0" fontId="59" fillId="15" borderId="0" applyNumberFormat="0" applyBorder="0" applyAlignment="0" applyProtection="0"/>
    <xf numFmtId="0" fontId="59" fillId="25" borderId="0" applyNumberFormat="0" applyBorder="0" applyAlignment="0" applyProtection="0"/>
    <xf numFmtId="0" fontId="59" fillId="26" borderId="0" applyNumberFormat="0" applyBorder="0" applyAlignment="0" applyProtection="0"/>
    <xf numFmtId="0" fontId="59" fillId="16" borderId="0" applyNumberFormat="0" applyBorder="0" applyAlignment="0" applyProtection="0"/>
    <xf numFmtId="0" fontId="59" fillId="27" borderId="0" applyNumberFormat="0" applyBorder="0" applyAlignment="0" applyProtection="0"/>
    <xf numFmtId="0" fontId="59" fillId="24" borderId="0" applyNumberFormat="0" applyBorder="0" applyAlignment="0" applyProtection="0"/>
    <xf numFmtId="0" fontId="59" fillId="15" borderId="0" applyNumberFormat="0" applyBorder="0" applyAlignment="0" applyProtection="0"/>
    <xf numFmtId="0" fontId="59" fillId="11" borderId="0" applyNumberFormat="0" applyBorder="0" applyAlignment="0" applyProtection="0"/>
    <xf numFmtId="0" fontId="60" fillId="10" borderId="0" applyNumberFormat="0" applyBorder="0" applyAlignment="0" applyProtection="0"/>
    <xf numFmtId="0" fontId="61" fillId="28" borderId="13" applyNumberFormat="0" applyAlignment="0" applyProtection="0"/>
    <xf numFmtId="0" fontId="62" fillId="17" borderId="19" applyNumberFormat="0" applyAlignment="0" applyProtection="0"/>
    <xf numFmtId="165" fontId="21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66" fillId="21" borderId="0" applyNumberFormat="0" applyBorder="0" applyAlignment="0" applyProtection="0"/>
    <xf numFmtId="0" fontId="67" fillId="0" borderId="22" applyNumberFormat="0" applyFill="0" applyAlignment="0" applyProtection="0"/>
    <xf numFmtId="0" fontId="68" fillId="0" borderId="23" applyNumberFormat="0" applyFill="0" applyAlignment="0" applyProtection="0"/>
    <xf numFmtId="0" fontId="69" fillId="0" borderId="24" applyNumberFormat="0" applyFill="0" applyAlignment="0" applyProtection="0"/>
    <xf numFmtId="0" fontId="69" fillId="0" borderId="0" applyNumberFormat="0" applyFill="0" applyBorder="0" applyAlignment="0" applyProtection="0"/>
    <xf numFmtId="0" fontId="70" fillId="7" borderId="13" applyNumberFormat="0" applyAlignment="0" applyProtection="0"/>
    <xf numFmtId="0" fontId="71" fillId="0" borderId="26" applyNumberFormat="0" applyFill="0" applyAlignment="0" applyProtection="0"/>
    <xf numFmtId="0" fontId="72" fillId="9" borderId="0" applyNumberFormat="0" applyBorder="0" applyAlignment="0" applyProtection="0"/>
    <xf numFmtId="0" fontId="21" fillId="0" borderId="0"/>
    <xf numFmtId="0" fontId="41" fillId="0" borderId="0"/>
    <xf numFmtId="0" fontId="22" fillId="0" borderId="0"/>
    <xf numFmtId="0" fontId="41" fillId="0" borderId="0"/>
    <xf numFmtId="0" fontId="1" fillId="0" borderId="0"/>
    <xf numFmtId="0" fontId="21" fillId="0" borderId="0"/>
    <xf numFmtId="0" fontId="64" fillId="0" borderId="0"/>
    <xf numFmtId="0" fontId="1" fillId="0" borderId="0"/>
    <xf numFmtId="0" fontId="19" fillId="6" borderId="20" applyNumberFormat="0" applyFont="0" applyAlignment="0" applyProtection="0"/>
    <xf numFmtId="0" fontId="73" fillId="28" borderId="14" applyNumberFormat="0" applyAlignment="0" applyProtection="0"/>
    <xf numFmtId="166" fontId="74" fillId="0" borderId="0" applyFill="0" applyBorder="0" applyProtection="0">
      <alignment horizontal="right" vertical="top"/>
    </xf>
    <xf numFmtId="0" fontId="54" fillId="0" borderId="0"/>
    <xf numFmtId="0" fontId="54" fillId="0" borderId="0"/>
    <xf numFmtId="0" fontId="75" fillId="0" borderId="0" applyNumberFormat="0" applyFill="0" applyBorder="0" applyAlignment="0" applyProtection="0"/>
    <xf numFmtId="0" fontId="76" fillId="0" borderId="25" applyNumberFormat="0" applyFill="0" applyAlignment="0" applyProtection="0"/>
    <xf numFmtId="0" fontId="77" fillId="0" borderId="0" applyNumberFormat="0" applyFill="0" applyBorder="0" applyAlignment="0" applyProtection="0"/>
    <xf numFmtId="0" fontId="21" fillId="0" borderId="0"/>
    <xf numFmtId="0" fontId="41" fillId="0" borderId="0"/>
    <xf numFmtId="0" fontId="1" fillId="0" borderId="0"/>
  </cellStyleXfs>
  <cellXfs count="182">
    <xf numFmtId="0" fontId="0" fillId="0" borderId="0" xfId="0"/>
    <xf numFmtId="164" fontId="2" fillId="0" borderId="0" xfId="1" applyNumberFormat="1" applyFont="1" applyAlignment="1">
      <alignment horizontal="center"/>
    </xf>
    <xf numFmtId="164" fontId="2" fillId="0" borderId="0" xfId="1" applyNumberFormat="1" applyFont="1" applyFill="1" applyAlignment="1">
      <alignment horizontal="center"/>
    </xf>
    <xf numFmtId="164" fontId="2" fillId="0" borderId="0" xfId="1" applyNumberFormat="1" applyFont="1" applyBorder="1"/>
    <xf numFmtId="164" fontId="2" fillId="0" borderId="1" xfId="1" applyNumberFormat="1" applyFont="1" applyBorder="1" applyAlignment="1">
      <alignment wrapText="1"/>
    </xf>
    <xf numFmtId="0" fontId="4" fillId="0" borderId="0" xfId="1" applyFont="1" applyAlignment="1">
      <alignment horizontal="center" wrapText="1"/>
    </xf>
    <xf numFmtId="164" fontId="2" fillId="0" borderId="0" xfId="1" applyNumberFormat="1" applyFont="1" applyBorder="1" applyAlignment="1">
      <alignment wrapText="1"/>
    </xf>
    <xf numFmtId="0" fontId="4" fillId="0" borderId="0" xfId="1" applyFont="1" applyAlignment="1">
      <alignment horizontal="left" vertical="top" wrapText="1"/>
    </xf>
    <xf numFmtId="164" fontId="2" fillId="0" borderId="0" xfId="1" applyNumberFormat="1" applyFont="1" applyFill="1" applyBorder="1"/>
    <xf numFmtId="164" fontId="6" fillId="0" borderId="0" xfId="1" applyNumberFormat="1" applyFont="1" applyBorder="1" applyAlignment="1">
      <alignment horizontal="center"/>
    </xf>
    <xf numFmtId="164" fontId="7" fillId="0" borderId="1" xfId="1" applyNumberFormat="1" applyFont="1" applyFill="1" applyBorder="1" applyAlignment="1">
      <alignment horizontal="center" wrapText="1"/>
    </xf>
    <xf numFmtId="164" fontId="2" fillId="0" borderId="10" xfId="1" applyNumberFormat="1" applyFont="1" applyBorder="1" applyAlignment="1">
      <alignment horizontal="center" wrapText="1"/>
    </xf>
    <xf numFmtId="164" fontId="2" fillId="0" borderId="1" xfId="1" applyNumberFormat="1" applyFont="1" applyFill="1" applyBorder="1" applyAlignment="1">
      <alignment wrapText="1"/>
    </xf>
    <xf numFmtId="164" fontId="2" fillId="0" borderId="1" xfId="1" applyNumberFormat="1" applyFont="1" applyBorder="1"/>
    <xf numFmtId="164" fontId="2" fillId="0" borderId="1" xfId="1" applyNumberFormat="1" applyFont="1" applyBorder="1" applyAlignment="1">
      <alignment horizontal="center" wrapText="1"/>
    </xf>
    <xf numFmtId="164" fontId="6" fillId="2" borderId="1" xfId="1" applyNumberFormat="1" applyFont="1" applyFill="1" applyBorder="1" applyAlignment="1">
      <alignment horizontal="center" wrapText="1"/>
    </xf>
    <xf numFmtId="164" fontId="8" fillId="0" borderId="1" xfId="1" applyNumberFormat="1" applyFont="1" applyBorder="1" applyAlignment="1">
      <alignment horizontal="center" wrapText="1"/>
    </xf>
    <xf numFmtId="164" fontId="7" fillId="0" borderId="1" xfId="1" applyNumberFormat="1" applyFont="1" applyBorder="1" applyAlignment="1">
      <alignment horizontal="center" wrapText="1"/>
    </xf>
    <xf numFmtId="164" fontId="8" fillId="0" borderId="1" xfId="1" applyNumberFormat="1" applyFont="1" applyFill="1" applyBorder="1" applyAlignment="1">
      <alignment horizontal="center" wrapText="1"/>
    </xf>
    <xf numFmtId="164" fontId="6" fillId="3" borderId="1" xfId="1" applyNumberFormat="1" applyFont="1" applyFill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Border="1" applyAlignment="1">
      <alignment horizontal="center" wrapText="1"/>
    </xf>
    <xf numFmtId="164" fontId="9" fillId="0" borderId="1" xfId="1" applyNumberFormat="1" applyFont="1" applyFill="1" applyBorder="1" applyAlignment="1">
      <alignment wrapText="1"/>
    </xf>
    <xf numFmtId="164" fontId="9" fillId="0" borderId="1" xfId="1" applyNumberFormat="1" applyFont="1" applyFill="1" applyBorder="1" applyAlignment="1">
      <alignment horizontal="center" wrapText="1"/>
    </xf>
    <xf numFmtId="164" fontId="10" fillId="0" borderId="1" xfId="1" applyNumberFormat="1" applyFont="1" applyFill="1" applyBorder="1" applyAlignment="1">
      <alignment horizontal="center" wrapText="1"/>
    </xf>
    <xf numFmtId="2" fontId="2" fillId="0" borderId="1" xfId="1" applyNumberFormat="1" applyFont="1" applyFill="1" applyBorder="1" applyAlignment="1">
      <alignment wrapText="1"/>
    </xf>
    <xf numFmtId="164" fontId="2" fillId="0" borderId="10" xfId="1" applyNumberFormat="1" applyFont="1" applyFill="1" applyBorder="1" applyAlignment="1">
      <alignment horizontal="center" wrapText="1"/>
    </xf>
    <xf numFmtId="164" fontId="7" fillId="0" borderId="1" xfId="1" applyNumberFormat="1" applyFont="1" applyFill="1" applyBorder="1" applyAlignment="1">
      <alignment wrapText="1"/>
    </xf>
    <xf numFmtId="164" fontId="2" fillId="0" borderId="1" xfId="1" quotePrefix="1" applyNumberFormat="1" applyFont="1" applyFill="1" applyBorder="1" applyAlignment="1">
      <alignment wrapText="1"/>
    </xf>
    <xf numFmtId="164" fontId="2" fillId="0" borderId="10" xfId="1" applyNumberFormat="1" applyFont="1" applyFill="1" applyBorder="1"/>
    <xf numFmtId="164" fontId="2" fillId="0" borderId="1" xfId="1" applyNumberFormat="1" applyFont="1" applyFill="1" applyBorder="1" applyAlignment="1">
      <alignment horizontal="left" wrapText="1"/>
    </xf>
    <xf numFmtId="164" fontId="9" fillId="0" borderId="1" xfId="1" applyNumberFormat="1" applyFont="1" applyFill="1" applyBorder="1"/>
    <xf numFmtId="164" fontId="2" fillId="0" borderId="1" xfId="1" applyNumberFormat="1" applyFont="1" applyFill="1" applyBorder="1"/>
    <xf numFmtId="0" fontId="2" fillId="0" borderId="10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164" fontId="2" fillId="0" borderId="11" xfId="1" applyNumberFormat="1" applyFont="1" applyBorder="1"/>
    <xf numFmtId="164" fontId="2" fillId="0" borderId="12" xfId="1" applyNumberFormat="1" applyFont="1" applyBorder="1"/>
    <xf numFmtId="164" fontId="2" fillId="0" borderId="12" xfId="1" applyNumberFormat="1" applyFont="1" applyFill="1" applyBorder="1"/>
    <xf numFmtId="164" fontId="2" fillId="0" borderId="12" xfId="1" applyNumberFormat="1" applyFont="1" applyFill="1" applyBorder="1" applyAlignment="1">
      <alignment wrapText="1"/>
    </xf>
    <xf numFmtId="0" fontId="11" fillId="0" borderId="0" xfId="1" applyFont="1" applyBorder="1" applyAlignment="1">
      <alignment vertical="top" wrapText="1"/>
    </xf>
    <xf numFmtId="164" fontId="12" fillId="0" borderId="0" xfId="1" applyNumberFormat="1" applyFont="1" applyBorder="1"/>
    <xf numFmtId="0" fontId="12" fillId="0" borderId="0" xfId="1" applyFont="1" applyFill="1" applyBorder="1" applyAlignment="1">
      <alignment vertical="top"/>
    </xf>
    <xf numFmtId="0" fontId="4" fillId="0" borderId="0" xfId="1" applyFont="1" applyAlignment="1">
      <alignment wrapText="1"/>
    </xf>
    <xf numFmtId="0" fontId="16" fillId="0" borderId="0" xfId="1" applyFont="1" applyAlignment="1">
      <alignment wrapText="1"/>
    </xf>
    <xf numFmtId="164" fontId="2" fillId="0" borderId="0" xfId="1" applyNumberFormat="1" applyFont="1"/>
    <xf numFmtId="164" fontId="2" fillId="0" borderId="0" xfId="1" applyNumberFormat="1" applyFont="1" applyFill="1"/>
    <xf numFmtId="0" fontId="4" fillId="0" borderId="1" xfId="0" applyFont="1" applyFill="1" applyBorder="1" applyAlignment="1">
      <alignment vertical="top" wrapText="1"/>
    </xf>
    <xf numFmtId="164" fontId="4" fillId="0" borderId="0" xfId="0" applyNumberFormat="1" applyFont="1" applyAlignment="1">
      <alignment horizontal="center" vertical="top"/>
    </xf>
    <xf numFmtId="164" fontId="4" fillId="29" borderId="0" xfId="0" applyNumberFormat="1" applyFont="1" applyFill="1" applyAlignment="1">
      <alignment horizontal="center" vertical="top"/>
    </xf>
    <xf numFmtId="164" fontId="4" fillId="0" borderId="0" xfId="0" applyNumberFormat="1" applyFont="1" applyFill="1" applyAlignment="1">
      <alignment horizontal="center" vertical="top"/>
    </xf>
    <xf numFmtId="164" fontId="4" fillId="0" borderId="0" xfId="0" applyNumberFormat="1" applyFont="1" applyBorder="1" applyAlignment="1">
      <alignment vertical="top"/>
    </xf>
    <xf numFmtId="164" fontId="4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164" fontId="4" fillId="0" borderId="0" xfId="0" applyNumberFormat="1" applyFont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4" fillId="0" borderId="0" xfId="0" applyNumberFormat="1" applyFont="1" applyAlignment="1">
      <alignment vertical="top"/>
    </xf>
    <xf numFmtId="164" fontId="80" fillId="0" borderId="10" xfId="0" applyNumberFormat="1" applyFont="1" applyBorder="1" applyAlignment="1">
      <alignment horizontal="center" vertical="top" wrapText="1"/>
    </xf>
    <xf numFmtId="164" fontId="80" fillId="0" borderId="1" xfId="0" applyNumberFormat="1" applyFont="1" applyBorder="1" applyAlignment="1">
      <alignment vertical="top" wrapText="1"/>
    </xf>
    <xf numFmtId="164" fontId="80" fillId="29" borderId="1" xfId="0" applyNumberFormat="1" applyFont="1" applyFill="1" applyBorder="1" applyAlignment="1">
      <alignment vertical="top" wrapText="1"/>
    </xf>
    <xf numFmtId="164" fontId="80" fillId="0" borderId="1" xfId="0" applyNumberFormat="1" applyFont="1" applyFill="1" applyBorder="1" applyAlignment="1">
      <alignment vertical="top" wrapText="1"/>
    </xf>
    <xf numFmtId="164" fontId="80" fillId="0" borderId="1" xfId="0" applyNumberFormat="1" applyFont="1" applyBorder="1" applyAlignment="1">
      <alignment vertical="top"/>
    </xf>
    <xf numFmtId="164" fontId="80" fillId="0" borderId="0" xfId="0" applyNumberFormat="1" applyFont="1" applyBorder="1" applyAlignment="1">
      <alignment vertical="top"/>
    </xf>
    <xf numFmtId="164" fontId="80" fillId="0" borderId="0" xfId="0" applyNumberFormat="1" applyFont="1" applyAlignment="1">
      <alignment vertical="top"/>
    </xf>
    <xf numFmtId="164" fontId="80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wrapText="1"/>
    </xf>
    <xf numFmtId="164" fontId="80" fillId="2" borderId="1" xfId="0" applyNumberFormat="1" applyFont="1" applyFill="1" applyBorder="1" applyAlignment="1">
      <alignment horizontal="center" vertical="top" wrapText="1"/>
    </xf>
    <xf numFmtId="164" fontId="80" fillId="0" borderId="1" xfId="0" applyNumberFormat="1" applyFont="1" applyFill="1" applyBorder="1" applyAlignment="1">
      <alignment horizontal="center" vertical="top" wrapText="1"/>
    </xf>
    <xf numFmtId="164" fontId="81" fillId="0" borderId="0" xfId="0" applyNumberFormat="1" applyFont="1" applyBorder="1" applyAlignment="1">
      <alignment vertical="top"/>
    </xf>
    <xf numFmtId="164" fontId="81" fillId="0" borderId="0" xfId="0" applyNumberFormat="1" applyFont="1" applyAlignment="1">
      <alignment vertical="top"/>
    </xf>
    <xf numFmtId="164" fontId="81" fillId="0" borderId="0" xfId="0" applyNumberFormat="1" applyFont="1" applyFill="1" applyBorder="1" applyAlignment="1">
      <alignment vertical="top"/>
    </xf>
    <xf numFmtId="164" fontId="81" fillId="0" borderId="0" xfId="0" applyNumberFormat="1" applyFont="1" applyFill="1" applyAlignment="1">
      <alignment vertical="top"/>
    </xf>
    <xf numFmtId="0" fontId="80" fillId="0" borderId="10" xfId="0" applyFont="1" applyBorder="1" applyAlignment="1">
      <alignment horizontal="center" vertical="top" wrapText="1"/>
    </xf>
    <xf numFmtId="0" fontId="80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4" fillId="29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Alignment="1">
      <alignment vertical="top" wrapText="1"/>
    </xf>
    <xf numFmtId="164" fontId="81" fillId="29" borderId="0" xfId="0" applyNumberFormat="1" applyFont="1" applyFill="1" applyAlignment="1">
      <alignment vertical="top"/>
    </xf>
    <xf numFmtId="164" fontId="80" fillId="0" borderId="10" xfId="0" applyNumberFormat="1" applyFont="1" applyFill="1" applyBorder="1" applyAlignment="1">
      <alignment horizontal="center" vertical="top" wrapText="1"/>
    </xf>
    <xf numFmtId="164" fontId="80" fillId="0" borderId="1" xfId="0" quotePrefix="1" applyNumberFormat="1" applyFont="1" applyFill="1" applyBorder="1" applyAlignment="1">
      <alignment vertical="top" wrapText="1"/>
    </xf>
    <xf numFmtId="164" fontId="80" fillId="29" borderId="1" xfId="0" applyNumberFormat="1" applyFont="1" applyFill="1" applyBorder="1" applyAlignment="1">
      <alignment horizontal="center" vertical="top" wrapText="1"/>
    </xf>
    <xf numFmtId="164" fontId="80" fillId="0" borderId="10" xfId="0" applyNumberFormat="1" applyFont="1" applyFill="1" applyBorder="1" applyAlignment="1">
      <alignment vertical="top"/>
    </xf>
    <xf numFmtId="164" fontId="80" fillId="0" borderId="1" xfId="0" applyNumberFormat="1" applyFont="1" applyFill="1" applyBorder="1" applyAlignment="1">
      <alignment horizontal="left" vertical="top" wrapText="1"/>
    </xf>
    <xf numFmtId="164" fontId="80" fillId="0" borderId="1" xfId="0" applyNumberFormat="1" applyFont="1" applyFill="1" applyBorder="1" applyAlignment="1">
      <alignment vertical="top"/>
    </xf>
    <xf numFmtId="164" fontId="80" fillId="29" borderId="1" xfId="0" applyNumberFormat="1" applyFont="1" applyFill="1" applyBorder="1" applyAlignment="1">
      <alignment vertical="top"/>
    </xf>
    <xf numFmtId="164" fontId="4" fillId="0" borderId="0" xfId="0" applyNumberFormat="1" applyFont="1" applyAlignment="1">
      <alignment vertical="top" wrapText="1"/>
    </xf>
    <xf numFmtId="0" fontId="58" fillId="0" borderId="0" xfId="359" applyFont="1" applyAlignment="1">
      <alignment vertical="center"/>
    </xf>
    <xf numFmtId="0" fontId="41" fillId="0" borderId="0" xfId="359"/>
    <xf numFmtId="0" fontId="41" fillId="30" borderId="0" xfId="359" applyFill="1"/>
    <xf numFmtId="0" fontId="58" fillId="0" borderId="0" xfId="359" applyFont="1" applyAlignment="1">
      <alignment horizontal="left" vertical="center"/>
    </xf>
    <xf numFmtId="0" fontId="58" fillId="0" borderId="0" xfId="359" applyFont="1"/>
    <xf numFmtId="0" fontId="16" fillId="0" borderId="0" xfId="359" applyFont="1"/>
    <xf numFmtId="0" fontId="84" fillId="0" borderId="0" xfId="359" applyFont="1"/>
    <xf numFmtId="0" fontId="5" fillId="0" borderId="0" xfId="359" applyFont="1" applyAlignment="1">
      <alignment horizontal="left" vertical="center"/>
    </xf>
    <xf numFmtId="0" fontId="55" fillId="30" borderId="1" xfId="359" applyFont="1" applyFill="1" applyBorder="1" applyAlignment="1">
      <alignment vertical="center" wrapText="1"/>
    </xf>
    <xf numFmtId="1" fontId="78" fillId="31" borderId="1" xfId="359" applyNumberFormat="1" applyFont="1" applyFill="1" applyBorder="1" applyAlignment="1">
      <alignment horizontal="left" vertical="center"/>
    </xf>
    <xf numFmtId="0" fontId="78" fillId="31" borderId="1" xfId="126" applyFont="1" applyFill="1" applyBorder="1" applyAlignment="1">
      <alignment horizontal="left" vertical="center"/>
    </xf>
    <xf numFmtId="0" fontId="78" fillId="31" borderId="1" xfId="359" applyFont="1" applyFill="1" applyBorder="1" applyAlignment="1">
      <alignment horizontal="left" vertical="center" wrapText="1"/>
    </xf>
    <xf numFmtId="0" fontId="55" fillId="30" borderId="1" xfId="126" applyFont="1" applyFill="1" applyBorder="1" applyAlignment="1">
      <alignment vertical="top" wrapText="1"/>
    </xf>
    <xf numFmtId="0" fontId="55" fillId="30" borderId="1" xfId="126" applyFont="1" applyFill="1" applyBorder="1" applyAlignment="1">
      <alignment horizontal="left" vertical="top" wrapText="1"/>
    </xf>
    <xf numFmtId="0" fontId="55" fillId="31" borderId="1" xfId="126" applyFont="1" applyFill="1" applyBorder="1" applyAlignment="1">
      <alignment wrapText="1"/>
    </xf>
    <xf numFmtId="0" fontId="16" fillId="0" borderId="1" xfId="126" applyFont="1" applyBorder="1" applyAlignment="1">
      <alignment wrapText="1"/>
    </xf>
    <xf numFmtId="0" fontId="5" fillId="0" borderId="0" xfId="359" applyFont="1" applyAlignment="1">
      <alignment horizontal="left" vertical="center" wrapText="1"/>
    </xf>
    <xf numFmtId="0" fontId="55" fillId="30" borderId="1" xfId="359" applyFont="1" applyFill="1" applyBorder="1" applyAlignment="1">
      <alignment horizontal="center" vertical="center" wrapText="1"/>
    </xf>
    <xf numFmtId="0" fontId="55" fillId="31" borderId="1" xfId="126" applyFont="1" applyFill="1" applyBorder="1"/>
    <xf numFmtId="0" fontId="79" fillId="0" borderId="29" xfId="359" applyFont="1" applyBorder="1" applyAlignment="1">
      <alignment vertical="center"/>
    </xf>
    <xf numFmtId="0" fontId="79" fillId="0" borderId="0" xfId="359" applyFont="1" applyBorder="1" applyAlignment="1">
      <alignment vertical="center"/>
    </xf>
    <xf numFmtId="0" fontId="79" fillId="0" borderId="29" xfId="359" applyFont="1" applyBorder="1" applyAlignment="1">
      <alignment horizontal="left" vertical="center"/>
    </xf>
    <xf numFmtId="0" fontId="79" fillId="0" borderId="0" xfId="359" applyFont="1" applyBorder="1" applyAlignment="1">
      <alignment horizontal="left" vertical="center"/>
    </xf>
    <xf numFmtId="0" fontId="56" fillId="0" borderId="0" xfId="359" applyFont="1" applyBorder="1" applyAlignment="1">
      <alignment vertical="center"/>
    </xf>
    <xf numFmtId="0" fontId="55" fillId="0" borderId="0" xfId="359" applyFont="1" applyBorder="1" applyAlignment="1">
      <alignment vertical="center"/>
    </xf>
    <xf numFmtId="0" fontId="55" fillId="19" borderId="1" xfId="359" applyFont="1" applyFill="1" applyBorder="1" applyAlignment="1">
      <alignment horizontal="center" vertical="center" wrapText="1"/>
    </xf>
    <xf numFmtId="0" fontId="55" fillId="32" borderId="1" xfId="359" applyFont="1" applyFill="1" applyBorder="1" applyAlignment="1">
      <alignment horizontal="center" vertical="center" wrapText="1"/>
    </xf>
    <xf numFmtId="0" fontId="55" fillId="33" borderId="1" xfId="359" applyFont="1" applyFill="1" applyBorder="1" applyAlignment="1">
      <alignment horizontal="center" vertical="center" wrapText="1"/>
    </xf>
    <xf numFmtId="0" fontId="55" fillId="31" borderId="1" xfId="359" applyFont="1" applyFill="1" applyBorder="1" applyAlignment="1">
      <alignment vertical="center" wrapText="1"/>
    </xf>
    <xf numFmtId="4" fontId="55" fillId="31" borderId="1" xfId="359" applyNumberFormat="1" applyFont="1" applyFill="1" applyBorder="1" applyAlignment="1">
      <alignment vertical="center" wrapText="1"/>
    </xf>
    <xf numFmtId="0" fontId="78" fillId="31" borderId="1" xfId="359" applyFont="1" applyFill="1" applyBorder="1" applyAlignment="1">
      <alignment vertical="center" wrapText="1"/>
    </xf>
    <xf numFmtId="0" fontId="55" fillId="19" borderId="1" xfId="359" applyFont="1" applyFill="1" applyBorder="1" applyAlignment="1">
      <alignment vertical="center" wrapText="1"/>
    </xf>
    <xf numFmtId="167" fontId="4" fillId="0" borderId="0" xfId="0" applyNumberFormat="1" applyFont="1" applyBorder="1" applyAlignment="1">
      <alignment vertical="top"/>
    </xf>
    <xf numFmtId="4" fontId="78" fillId="31" borderId="1" xfId="359" applyNumberFormat="1" applyFont="1" applyFill="1" applyBorder="1" applyAlignment="1">
      <alignment vertical="center" wrapText="1"/>
    </xf>
    <xf numFmtId="164" fontId="2" fillId="29" borderId="1" xfId="360" applyNumberFormat="1" applyFont="1" applyFill="1" applyBorder="1"/>
    <xf numFmtId="164" fontId="2" fillId="29" borderId="1" xfId="360" applyNumberFormat="1" applyFont="1" applyFill="1" applyBorder="1" applyAlignment="1">
      <alignment horizontal="center" wrapText="1"/>
    </xf>
    <xf numFmtId="0" fontId="14" fillId="0" borderId="0" xfId="1" applyFont="1" applyBorder="1" applyAlignment="1">
      <alignment vertical="top" wrapText="1"/>
    </xf>
    <xf numFmtId="0" fontId="16" fillId="0" borderId="0" xfId="1" applyFont="1" applyAlignment="1">
      <alignment wrapText="1"/>
    </xf>
    <xf numFmtId="0" fontId="17" fillId="0" borderId="0" xfId="1" applyFont="1" applyBorder="1" applyAlignment="1">
      <alignment vertical="top" wrapText="1"/>
    </xf>
    <xf numFmtId="0" fontId="17" fillId="0" borderId="0" xfId="1" applyFont="1" applyAlignment="1">
      <alignment vertical="top" wrapText="1"/>
    </xf>
    <xf numFmtId="164" fontId="2" fillId="0" borderId="0" xfId="1" applyNumberFormat="1" applyFont="1" applyAlignment="1">
      <alignment horizontal="left"/>
    </xf>
    <xf numFmtId="164" fontId="7" fillId="3" borderId="4" xfId="1" applyNumberFormat="1" applyFont="1" applyFill="1" applyBorder="1" applyAlignment="1">
      <alignment horizontal="center" vertical="center" wrapText="1"/>
    </xf>
    <xf numFmtId="164" fontId="7" fillId="3" borderId="9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wrapText="1"/>
    </xf>
    <xf numFmtId="164" fontId="7" fillId="0" borderId="6" xfId="1" applyNumberFormat="1" applyFont="1" applyFill="1" applyBorder="1" applyAlignment="1">
      <alignment horizontal="center" wrapText="1"/>
    </xf>
    <xf numFmtId="164" fontId="7" fillId="0" borderId="7" xfId="1" applyNumberFormat="1" applyFont="1" applyFill="1" applyBorder="1" applyAlignment="1">
      <alignment horizont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164" fontId="2" fillId="0" borderId="9" xfId="1" applyNumberFormat="1" applyFont="1" applyFill="1" applyBorder="1" applyAlignment="1">
      <alignment horizontal="center" vertical="center" wrapText="1"/>
    </xf>
    <xf numFmtId="0" fontId="12" fillId="0" borderId="0" xfId="1" applyFont="1" applyBorder="1" applyAlignment="1">
      <alignment vertical="top" wrapText="1"/>
    </xf>
    <xf numFmtId="0" fontId="4" fillId="0" borderId="0" xfId="1" applyFont="1" applyAlignment="1">
      <alignment wrapText="1"/>
    </xf>
    <xf numFmtId="164" fontId="3" fillId="0" borderId="0" xfId="1" applyNumberFormat="1" applyFont="1" applyBorder="1" applyAlignment="1">
      <alignment horizontal="center" wrapText="1"/>
    </xf>
    <xf numFmtId="0" fontId="4" fillId="0" borderId="0" xfId="1" applyFont="1" applyAlignment="1">
      <alignment horizontal="center" wrapText="1"/>
    </xf>
    <xf numFmtId="164" fontId="5" fillId="0" borderId="0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164" fontId="2" fillId="0" borderId="2" xfId="1" applyNumberFormat="1" applyFont="1" applyBorder="1" applyAlignment="1">
      <alignment horizontal="left" wrapText="1"/>
    </xf>
    <xf numFmtId="164" fontId="6" fillId="0" borderId="3" xfId="1" applyNumberFormat="1" applyFont="1" applyBorder="1" applyAlignment="1">
      <alignment horizontal="center" wrapText="1"/>
    </xf>
    <xf numFmtId="164" fontId="6" fillId="0" borderId="8" xfId="1" applyNumberFormat="1" applyFont="1" applyBorder="1" applyAlignment="1">
      <alignment horizont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64" fontId="2" fillId="2" borderId="9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center" vertical="top" wrapText="1"/>
    </xf>
    <xf numFmtId="164" fontId="4" fillId="0" borderId="27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27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4" fillId="29" borderId="27" xfId="0" applyNumberFormat="1" applyFont="1" applyFill="1" applyBorder="1" applyAlignment="1">
      <alignment horizontal="center" vertical="top" wrapText="1"/>
    </xf>
    <xf numFmtId="0" fontId="4" fillId="29" borderId="1" xfId="0" applyFont="1" applyFill="1" applyBorder="1" applyAlignment="1">
      <alignment horizontal="center" vertical="top" wrapText="1"/>
    </xf>
    <xf numFmtId="164" fontId="4" fillId="0" borderId="27" xfId="0" applyNumberFormat="1" applyFont="1" applyFill="1" applyBorder="1" applyAlignment="1">
      <alignment horizontal="left" vertical="top" wrapText="1"/>
    </xf>
    <xf numFmtId="164" fontId="3" fillId="0" borderId="0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164" fontId="4" fillId="0" borderId="0" xfId="0" applyNumberFormat="1" applyFont="1" applyBorder="1" applyAlignment="1">
      <alignment horizontal="center" vertical="top" wrapText="1"/>
    </xf>
    <xf numFmtId="164" fontId="3" fillId="0" borderId="28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164" fontId="4" fillId="2" borderId="27" xfId="0" applyNumberFormat="1" applyFont="1" applyFill="1" applyBorder="1" applyAlignment="1">
      <alignment horizontal="center" vertical="top" wrapText="1"/>
    </xf>
    <xf numFmtId="164" fontId="4" fillId="29" borderId="27" xfId="0" applyNumberFormat="1" applyFont="1" applyFill="1" applyBorder="1" applyAlignment="1">
      <alignment horizontal="left" vertical="top" wrapText="1"/>
    </xf>
    <xf numFmtId="0" fontId="4" fillId="29" borderId="1" xfId="0" applyFont="1" applyFill="1" applyBorder="1" applyAlignment="1">
      <alignment vertical="top" wrapText="1"/>
    </xf>
    <xf numFmtId="164" fontId="4" fillId="0" borderId="27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55" fillId="30" borderId="1" xfId="359" applyFont="1" applyFill="1" applyBorder="1" applyAlignment="1">
      <alignment horizontal="center" vertical="center" wrapText="1"/>
    </xf>
    <xf numFmtId="0" fontId="55" fillId="30" borderId="1" xfId="359" applyFont="1" applyFill="1" applyBorder="1" applyAlignment="1">
      <alignment horizontal="center" vertical="top" wrapText="1"/>
    </xf>
    <xf numFmtId="0" fontId="55" fillId="33" borderId="1" xfId="359" applyFont="1" applyFill="1" applyBorder="1" applyAlignment="1">
      <alignment horizontal="center" vertical="center" wrapText="1"/>
    </xf>
    <xf numFmtId="0" fontId="55" fillId="31" borderId="30" xfId="359" applyFont="1" applyFill="1" applyBorder="1" applyAlignment="1">
      <alignment horizontal="center" vertical="center"/>
    </xf>
    <xf numFmtId="0" fontId="55" fillId="31" borderId="31" xfId="359" applyFont="1" applyFill="1" applyBorder="1" applyAlignment="1">
      <alignment horizontal="center" vertical="center"/>
    </xf>
    <xf numFmtId="0" fontId="55" fillId="31" borderId="32" xfId="359" applyFont="1" applyFill="1" applyBorder="1" applyAlignment="1">
      <alignment horizontal="center" vertical="center"/>
    </xf>
    <xf numFmtId="0" fontId="55" fillId="19" borderId="1" xfId="359" applyFont="1" applyFill="1" applyBorder="1" applyAlignment="1">
      <alignment horizontal="center" vertical="center" wrapText="1"/>
    </xf>
    <xf numFmtId="0" fontId="55" fillId="32" borderId="1" xfId="359" applyFont="1" applyFill="1" applyBorder="1" applyAlignment="1">
      <alignment horizontal="center" vertical="center" wrapText="1"/>
    </xf>
  </cellXfs>
  <cellStyles count="361">
    <cellStyle name="_artabyuje" xfId="299"/>
    <cellStyle name="20% - Accent1 2" xfId="300"/>
    <cellStyle name="20% - Accent2 2" xfId="301"/>
    <cellStyle name="20% - Accent3 2" xfId="302"/>
    <cellStyle name="20% - Accent4 2" xfId="303"/>
    <cellStyle name="20% - Accent5 2" xfId="304"/>
    <cellStyle name="20% - Accent6 2" xfId="305"/>
    <cellStyle name="20% - Акцент1" xfId="13"/>
    <cellStyle name="20% - Акцент1 2" xfId="62"/>
    <cellStyle name="20% - Акцент1 3" xfId="63"/>
    <cellStyle name="20% - Акцент1 4" xfId="64"/>
    <cellStyle name="20% - Акцент2" xfId="14"/>
    <cellStyle name="20% - Акцент2 2" xfId="65"/>
    <cellStyle name="20% - Акцент2 3" xfId="66"/>
    <cellStyle name="20% - Акцент2 4" xfId="67"/>
    <cellStyle name="20% - Акцент3" xfId="15"/>
    <cellStyle name="20% - Акцент3 2" xfId="68"/>
    <cellStyle name="20% - Акцент3 3" xfId="69"/>
    <cellStyle name="20% - Акцент3 4" xfId="70"/>
    <cellStyle name="20% - Акцент4" xfId="16"/>
    <cellStyle name="20% - Акцент4 2" xfId="71"/>
    <cellStyle name="20% - Акцент4 3" xfId="72"/>
    <cellStyle name="20% - Акцент4 4" xfId="73"/>
    <cellStyle name="20% - Акцент5" xfId="17"/>
    <cellStyle name="20% - Акцент5 2" xfId="74"/>
    <cellStyle name="20% - Акцент5 3" xfId="75"/>
    <cellStyle name="20% - Акцент5 4" xfId="76"/>
    <cellStyle name="20% - Акцент6" xfId="18"/>
    <cellStyle name="20% - Акцент6 2" xfId="77"/>
    <cellStyle name="20% - Акцент6 3" xfId="78"/>
    <cellStyle name="20% - Акцент6 4" xfId="79"/>
    <cellStyle name="40% - Accent1 2" xfId="306"/>
    <cellStyle name="40% - Accent2 2" xfId="307"/>
    <cellStyle name="40% - Accent3 2" xfId="308"/>
    <cellStyle name="40% - Accent4 2" xfId="309"/>
    <cellStyle name="40% - Accent5 2" xfId="310"/>
    <cellStyle name="40% - Accent6 2" xfId="311"/>
    <cellStyle name="40% - Акцент1" xfId="19"/>
    <cellStyle name="40% - Акцент1 2" xfId="80"/>
    <cellStyle name="40% - Акцент1 3" xfId="81"/>
    <cellStyle name="40% - Акцент1 4" xfId="82"/>
    <cellStyle name="40% - Акцент2" xfId="20"/>
    <cellStyle name="40% - Акцент2 2" xfId="83"/>
    <cellStyle name="40% - Акцент2 3" xfId="84"/>
    <cellStyle name="40% - Акцент2 4" xfId="85"/>
    <cellStyle name="40% - Акцент3" xfId="21"/>
    <cellStyle name="40% - Акцент3 2" xfId="86"/>
    <cellStyle name="40% - Акцент3 3" xfId="87"/>
    <cellStyle name="40% - Акцент3 4" xfId="88"/>
    <cellStyle name="40% - Акцент4" xfId="22"/>
    <cellStyle name="40% - Акцент4 2" xfId="89"/>
    <cellStyle name="40% - Акцент4 3" xfId="90"/>
    <cellStyle name="40% - Акцент4 4" xfId="91"/>
    <cellStyle name="40% - Акцент5" xfId="23"/>
    <cellStyle name="40% - Акцент5 2" xfId="92"/>
    <cellStyle name="40% - Акцент5 3" xfId="93"/>
    <cellStyle name="40% - Акцент5 4" xfId="94"/>
    <cellStyle name="40% - Акцент6" xfId="24"/>
    <cellStyle name="40% - Акцент6 2" xfId="95"/>
    <cellStyle name="40% - Акцент6 3" xfId="96"/>
    <cellStyle name="40% - Акцент6 4" xfId="97"/>
    <cellStyle name="60% - Accent1 2" xfId="312"/>
    <cellStyle name="60% - Accent2 2" xfId="313"/>
    <cellStyle name="60% - Accent3 2" xfId="314"/>
    <cellStyle name="60% - Accent4 2" xfId="315"/>
    <cellStyle name="60% - Accent5 2" xfId="316"/>
    <cellStyle name="60% - Accent6 2" xfId="317"/>
    <cellStyle name="60% - Акцент1" xfId="25"/>
    <cellStyle name="60% - Акцент1 2" xfId="98"/>
    <cellStyle name="60% - Акцент1 3" xfId="99"/>
    <cellStyle name="60% - Акцент1 4" xfId="100"/>
    <cellStyle name="60% - Акцент2" xfId="26"/>
    <cellStyle name="60% - Акцент2 2" xfId="101"/>
    <cellStyle name="60% - Акцент2 3" xfId="102"/>
    <cellStyle name="60% - Акцент2 4" xfId="103"/>
    <cellStyle name="60% - Акцент3" xfId="27"/>
    <cellStyle name="60% - Акцент3 2" xfId="104"/>
    <cellStyle name="60% - Акцент3 3" xfId="105"/>
    <cellStyle name="60% - Акцент3 4" xfId="106"/>
    <cellStyle name="60% - Акцент4" xfId="28"/>
    <cellStyle name="60% - Акцент4 2" xfId="107"/>
    <cellStyle name="60% - Акцент4 3" xfId="108"/>
    <cellStyle name="60% - Акцент4 4" xfId="109"/>
    <cellStyle name="60% - Акцент5" xfId="29"/>
    <cellStyle name="60% - Акцент5 2" xfId="110"/>
    <cellStyle name="60% - Акцент5 3" xfId="111"/>
    <cellStyle name="60% - Акцент5 4" xfId="112"/>
    <cellStyle name="60% - Акцент6" xfId="30"/>
    <cellStyle name="60% - Акцент6 2" xfId="113"/>
    <cellStyle name="60% - Акцент6 3" xfId="114"/>
    <cellStyle name="60% - Акцент6 4" xfId="115"/>
    <cellStyle name="Accent1 2" xfId="318"/>
    <cellStyle name="Accent2 2" xfId="319"/>
    <cellStyle name="Accent3 2" xfId="320"/>
    <cellStyle name="Accent4 2" xfId="321"/>
    <cellStyle name="Accent5 2" xfId="322"/>
    <cellStyle name="Accent6 2" xfId="323"/>
    <cellStyle name="Bad 2" xfId="324"/>
    <cellStyle name="Calculation 2" xfId="325"/>
    <cellStyle name="Check Cell 2" xfId="326"/>
    <cellStyle name="Comma 10" xfId="116"/>
    <cellStyle name="Comma 2" xfId="31"/>
    <cellStyle name="Comma 2 2" xfId="2"/>
    <cellStyle name="Comma 2 2 2" xfId="327"/>
    <cellStyle name="Comma 2 3" xfId="117"/>
    <cellStyle name="Comma 2 4" xfId="328"/>
    <cellStyle name="Comma 2 5" xfId="329"/>
    <cellStyle name="Comma 3" xfId="3"/>
    <cellStyle name="Comma 3 2" xfId="118"/>
    <cellStyle name="Comma 3 3" xfId="330"/>
    <cellStyle name="Comma 4" xfId="4"/>
    <cellStyle name="Comma 4 2" xfId="331"/>
    <cellStyle name="Comma 5" xfId="119"/>
    <cellStyle name="Comma 6" xfId="120"/>
    <cellStyle name="Comma 6 2" xfId="332"/>
    <cellStyle name="Comma 7" xfId="121"/>
    <cellStyle name="Comma 8" xfId="122"/>
    <cellStyle name="Comma 9" xfId="123"/>
    <cellStyle name="Explanatory Text 2" xfId="333"/>
    <cellStyle name="Good 2" xfId="334"/>
    <cellStyle name="Heading 1 2" xfId="335"/>
    <cellStyle name="Heading 2 2" xfId="336"/>
    <cellStyle name="Heading 3 2" xfId="337"/>
    <cellStyle name="Heading 4 2" xfId="338"/>
    <cellStyle name="Hyperlink 2" xfId="32"/>
    <cellStyle name="Hyperlink 3" xfId="124"/>
    <cellStyle name="Input 2" xfId="339"/>
    <cellStyle name="Linked Cell 2" xfId="340"/>
    <cellStyle name="Neutral 2" xfId="341"/>
    <cellStyle name="Normal" xfId="0" builtinId="0"/>
    <cellStyle name="Normal 10" xfId="125"/>
    <cellStyle name="Normal 11" xfId="126"/>
    <cellStyle name="Normal 11 2" xfId="342"/>
    <cellStyle name="Normal 12" xfId="127"/>
    <cellStyle name="Normal 13" xfId="61"/>
    <cellStyle name="Normal 14" xfId="343"/>
    <cellStyle name="Normal 15" xfId="360"/>
    <cellStyle name="Normal 2" xfId="1"/>
    <cellStyle name="Normal 2 2" xfId="5"/>
    <cellStyle name="Normal 2 2 2" xfId="12"/>
    <cellStyle name="Normal 2 3" xfId="298"/>
    <cellStyle name="Normal 2 3 2" xfId="344"/>
    <cellStyle name="Normal 2 4" xfId="345"/>
    <cellStyle name="Normal 2_MOLSI 2009-2011 MTEF Axjusak 3_new_Final" xfId="128"/>
    <cellStyle name="Normal 3" xfId="6"/>
    <cellStyle name="Normal 3 2" xfId="129"/>
    <cellStyle name="Normal 3 3" xfId="346"/>
    <cellStyle name="Normal 3 4" xfId="347"/>
    <cellStyle name="Normal 3 5" xfId="348"/>
    <cellStyle name="Normal 4" xfId="7"/>
    <cellStyle name="Normal 4 2" xfId="130"/>
    <cellStyle name="Normal 5" xfId="8"/>
    <cellStyle name="Normal 5 2" xfId="131"/>
    <cellStyle name="Normal 6" xfId="33"/>
    <cellStyle name="Normal 6 2" xfId="349"/>
    <cellStyle name="Normal 7" xfId="11"/>
    <cellStyle name="Normal 7 2" xfId="132"/>
    <cellStyle name="Normal 8" xfId="34"/>
    <cellStyle name="Normal 84" xfId="359"/>
    <cellStyle name="Normal 9" xfId="9"/>
    <cellStyle name="Normal 9 2" xfId="297"/>
    <cellStyle name="Note 2" xfId="350"/>
    <cellStyle name="Output 2" xfId="351"/>
    <cellStyle name="Percent 2" xfId="35"/>
    <cellStyle name="Percent 2 2" xfId="133"/>
    <cellStyle name="Percent 3" xfId="10"/>
    <cellStyle name="Percent 4" xfId="134"/>
    <cellStyle name="Percent 5" xfId="135"/>
    <cellStyle name="SN_241" xfId="352"/>
    <cellStyle name="Style 1" xfId="36"/>
    <cellStyle name="Style 1 2" xfId="353"/>
    <cellStyle name="Style 1 2 2" xfId="354"/>
    <cellStyle name="Title 2" xfId="355"/>
    <cellStyle name="Total 2" xfId="356"/>
    <cellStyle name="Warning Text 2" xfId="357"/>
    <cellStyle name="Акцент1" xfId="37"/>
    <cellStyle name="Акцент1 2" xfId="136"/>
    <cellStyle name="Акцент1 3" xfId="137"/>
    <cellStyle name="Акцент1 4" xfId="138"/>
    <cellStyle name="Акцент2" xfId="38"/>
    <cellStyle name="Акцент2 2" xfId="139"/>
    <cellStyle name="Акцент2 3" xfId="140"/>
    <cellStyle name="Акцент2 4" xfId="141"/>
    <cellStyle name="Акцент3" xfId="39"/>
    <cellStyle name="Акцент3 2" xfId="142"/>
    <cellStyle name="Акцент3 3" xfId="143"/>
    <cellStyle name="Акцент3 4" xfId="144"/>
    <cellStyle name="Акцент4" xfId="40"/>
    <cellStyle name="Акцент4 2" xfId="145"/>
    <cellStyle name="Акцент4 3" xfId="146"/>
    <cellStyle name="Акцент4 4" xfId="147"/>
    <cellStyle name="Акцент5" xfId="41"/>
    <cellStyle name="Акцент5 2" xfId="148"/>
    <cellStyle name="Акцент5 3" xfId="149"/>
    <cellStyle name="Акцент5 4" xfId="150"/>
    <cellStyle name="Акцент6" xfId="42"/>
    <cellStyle name="Акцент6 2" xfId="151"/>
    <cellStyle name="Акцент6 3" xfId="152"/>
    <cellStyle name="Акцент6 4" xfId="153"/>
    <cellStyle name="Ввод " xfId="43"/>
    <cellStyle name="Ввод  2" xfId="154"/>
    <cellStyle name="Ввод  3" xfId="155"/>
    <cellStyle name="Ввод  4" xfId="156"/>
    <cellStyle name="Вывод" xfId="44"/>
    <cellStyle name="Вывод 2" xfId="157"/>
    <cellStyle name="Вывод 3" xfId="158"/>
    <cellStyle name="Вывод 4" xfId="159"/>
    <cellStyle name="Вычисление" xfId="45"/>
    <cellStyle name="Вычисление 2" xfId="160"/>
    <cellStyle name="Вычисление 3" xfId="161"/>
    <cellStyle name="Вычисление 4" xfId="162"/>
    <cellStyle name="Заголовок 1" xfId="46"/>
    <cellStyle name="Заголовок 1 2" xfId="163"/>
    <cellStyle name="Заголовок 1 3" xfId="164"/>
    <cellStyle name="Заголовок 1 4" xfId="165"/>
    <cellStyle name="Заголовок 2" xfId="47"/>
    <cellStyle name="Заголовок 2 2" xfId="166"/>
    <cellStyle name="Заголовок 2 3" xfId="167"/>
    <cellStyle name="Заголовок 2 4" xfId="168"/>
    <cellStyle name="Заголовок 3" xfId="48"/>
    <cellStyle name="Заголовок 3 2" xfId="169"/>
    <cellStyle name="Заголовок 3 3" xfId="170"/>
    <cellStyle name="Заголовок 3 4" xfId="171"/>
    <cellStyle name="Заголовок 4" xfId="49"/>
    <cellStyle name="Заголовок 4 2" xfId="172"/>
    <cellStyle name="Заголовок 4 3" xfId="173"/>
    <cellStyle name="Заголовок 4 4" xfId="174"/>
    <cellStyle name="Итог" xfId="50"/>
    <cellStyle name="Итог 2" xfId="175"/>
    <cellStyle name="Итог 3" xfId="176"/>
    <cellStyle name="Итог 4" xfId="177"/>
    <cellStyle name="Контрольная ячейка" xfId="51"/>
    <cellStyle name="Контрольная ячейка 2" xfId="178"/>
    <cellStyle name="Контрольная ячейка 3" xfId="179"/>
    <cellStyle name="Контрольная ячейка 4" xfId="180"/>
    <cellStyle name="Название" xfId="52"/>
    <cellStyle name="Название 2" xfId="181"/>
    <cellStyle name="Название 3" xfId="182"/>
    <cellStyle name="Название 4" xfId="183"/>
    <cellStyle name="Нейтральный" xfId="53"/>
    <cellStyle name="Нейтральный 2" xfId="184"/>
    <cellStyle name="Нейтральный 3" xfId="185"/>
    <cellStyle name="Нейтральный 4" xfId="186"/>
    <cellStyle name="Обычный 10" xfId="187"/>
    <cellStyle name="Обычный 14" xfId="188"/>
    <cellStyle name="Обычный 15" xfId="189"/>
    <cellStyle name="Обычный 16" xfId="190"/>
    <cellStyle name="Обычный 17" xfId="191"/>
    <cellStyle name="Обычный 18" xfId="192"/>
    <cellStyle name="Обычный 19" xfId="193"/>
    <cellStyle name="Обычный 2" xfId="358"/>
    <cellStyle name="Обычный 2 10" xfId="194"/>
    <cellStyle name="Обычный 2 11" xfId="195"/>
    <cellStyle name="Обычный 2 12" xfId="196"/>
    <cellStyle name="Обычный 2 13" xfId="197"/>
    <cellStyle name="Обычный 2 14" xfId="198"/>
    <cellStyle name="Обычный 2 15" xfId="199"/>
    <cellStyle name="Обычный 2 16" xfId="200"/>
    <cellStyle name="Обычный 2 17" xfId="201"/>
    <cellStyle name="Обычный 2 18" xfId="202"/>
    <cellStyle name="Обычный 2 19" xfId="203"/>
    <cellStyle name="Обычный 2 2" xfId="204"/>
    <cellStyle name="Обычный 2 20" xfId="205"/>
    <cellStyle name="Обычный 2 21" xfId="206"/>
    <cellStyle name="Обычный 2 22" xfId="207"/>
    <cellStyle name="Обычный 2 23" xfId="208"/>
    <cellStyle name="Обычный 2 24" xfId="209"/>
    <cellStyle name="Обычный 2 25" xfId="210"/>
    <cellStyle name="Обычный 2 26" xfId="211"/>
    <cellStyle name="Обычный 2 27" xfId="212"/>
    <cellStyle name="Обычный 2 28" xfId="213"/>
    <cellStyle name="Обычный 2 29" xfId="214"/>
    <cellStyle name="Обычный 2 3" xfId="215"/>
    <cellStyle name="Обычный 2 30" xfId="216"/>
    <cellStyle name="Обычный 2 31" xfId="217"/>
    <cellStyle name="Обычный 2 32" xfId="218"/>
    <cellStyle name="Обычный 2 33" xfId="219"/>
    <cellStyle name="Обычный 2 34" xfId="220"/>
    <cellStyle name="Обычный 2 35" xfId="221"/>
    <cellStyle name="Обычный 2 36" xfId="222"/>
    <cellStyle name="Обычный 2 37" xfId="223"/>
    <cellStyle name="Обычный 2 38" xfId="224"/>
    <cellStyle name="Обычный 2 39" xfId="225"/>
    <cellStyle name="Обычный 2 4" xfId="226"/>
    <cellStyle name="Обычный 2 40" xfId="227"/>
    <cellStyle name="Обычный 2 41" xfId="228"/>
    <cellStyle name="Обычный 2 42" xfId="229"/>
    <cellStyle name="Обычный 2 43" xfId="230"/>
    <cellStyle name="Обычный 2 44" xfId="231"/>
    <cellStyle name="Обычный 2 45" xfId="232"/>
    <cellStyle name="Обычный 2 46" xfId="233"/>
    <cellStyle name="Обычный 2 47" xfId="234"/>
    <cellStyle name="Обычный 2 48" xfId="235"/>
    <cellStyle name="Обычный 2 49" xfId="236"/>
    <cellStyle name="Обычный 2 5" xfId="237"/>
    <cellStyle name="Обычный 2 6" xfId="238"/>
    <cellStyle name="Обычный 2 7" xfId="239"/>
    <cellStyle name="Обычный 2 8" xfId="240"/>
    <cellStyle name="Обычный 2 9" xfId="241"/>
    <cellStyle name="Обычный 20" xfId="242"/>
    <cellStyle name="Обычный 21" xfId="243"/>
    <cellStyle name="Обычный 22" xfId="244"/>
    <cellStyle name="Обычный 25" xfId="245"/>
    <cellStyle name="Обычный 29" xfId="246"/>
    <cellStyle name="Обычный 31" xfId="247"/>
    <cellStyle name="Обычный 33" xfId="248"/>
    <cellStyle name="Обычный 35" xfId="249"/>
    <cellStyle name="Обычный 37" xfId="250"/>
    <cellStyle name="Обычный 4" xfId="251"/>
    <cellStyle name="Обычный 4 2" xfId="252"/>
    <cellStyle name="Обычный 4 3" xfId="253"/>
    <cellStyle name="Обычный 4 4" xfId="254"/>
    <cellStyle name="Обычный 41" xfId="255"/>
    <cellStyle name="Обычный 43" xfId="256"/>
    <cellStyle name="Обычный 46" xfId="257"/>
    <cellStyle name="Обычный 49" xfId="258"/>
    <cellStyle name="Обычный 5" xfId="259"/>
    <cellStyle name="Обычный 5 2" xfId="260"/>
    <cellStyle name="Обычный 5 3" xfId="261"/>
    <cellStyle name="Обычный 5 4" xfId="262"/>
    <cellStyle name="Обычный 50" xfId="263"/>
    <cellStyle name="Обычный 52" xfId="264"/>
    <cellStyle name="Обычный 54" xfId="265"/>
    <cellStyle name="Обычный 56" xfId="266"/>
    <cellStyle name="Обычный 59" xfId="267"/>
    <cellStyle name="Обычный 6" xfId="268"/>
    <cellStyle name="Обычный 61" xfId="269"/>
    <cellStyle name="Обычный 64" xfId="270"/>
    <cellStyle name="Обычный 68" xfId="271"/>
    <cellStyle name="Обычный 73" xfId="272"/>
    <cellStyle name="Обычный 9" xfId="273"/>
    <cellStyle name="Обычный_Лист1" xfId="54"/>
    <cellStyle name="Плохой" xfId="55"/>
    <cellStyle name="Плохой 2" xfId="274"/>
    <cellStyle name="Плохой 3" xfId="275"/>
    <cellStyle name="Плохой 4" xfId="276"/>
    <cellStyle name="Пояснение" xfId="56"/>
    <cellStyle name="Пояснение 2" xfId="277"/>
    <cellStyle name="Пояснение 3" xfId="278"/>
    <cellStyle name="Пояснение 4" xfId="279"/>
    <cellStyle name="Примечание" xfId="57"/>
    <cellStyle name="Примечание 2" xfId="280"/>
    <cellStyle name="Примечание 3" xfId="281"/>
    <cellStyle name="Примечание 4" xfId="282"/>
    <cellStyle name="Связанная ячейка" xfId="58"/>
    <cellStyle name="Связанная ячейка 2" xfId="283"/>
    <cellStyle name="Связанная ячейка 3" xfId="284"/>
    <cellStyle name="Связанная ячейка 4" xfId="285"/>
    <cellStyle name="Стиль 1" xfId="286"/>
    <cellStyle name="Стиль 1 2" xfId="287"/>
    <cellStyle name="Стиль 1 3" xfId="288"/>
    <cellStyle name="Стиль 1 4" xfId="289"/>
    <cellStyle name="Стиль 1_Лист1" xfId="290"/>
    <cellStyle name="Текст предупреждения" xfId="59"/>
    <cellStyle name="Текст предупреждения 2" xfId="291"/>
    <cellStyle name="Текст предупреждения 3" xfId="292"/>
    <cellStyle name="Текст предупреждения 4" xfId="293"/>
    <cellStyle name="Хороший" xfId="60"/>
    <cellStyle name="Хороший 2" xfId="294"/>
    <cellStyle name="Хороший 3" xfId="295"/>
    <cellStyle name="Хороший 4" xfId="29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0</xdr:rowOff>
        </xdr:from>
        <xdr:to>
          <xdr:col>2</xdr:col>
          <xdr:colOff>1171575</xdr:colOff>
          <xdr:row>26</xdr:row>
          <xdr:rowOff>28575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F7ED3ED6-2776-433D-802E-DA8DADA95E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22</xdr:row>
          <xdr:rowOff>171450</xdr:rowOff>
        </xdr:from>
        <xdr:to>
          <xdr:col>3</xdr:col>
          <xdr:colOff>266700</xdr:colOff>
          <xdr:row>24</xdr:row>
          <xdr:rowOff>28575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9A08A704-C829-490C-A068-1DDB635283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24</xdr:row>
          <xdr:rowOff>28575</xdr:rowOff>
        </xdr:from>
        <xdr:to>
          <xdr:col>3</xdr:col>
          <xdr:colOff>266700</xdr:colOff>
          <xdr:row>25</xdr:row>
          <xdr:rowOff>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3FCEF223-BEF5-446B-A83C-D23086FF35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26</xdr:row>
          <xdr:rowOff>9525</xdr:rowOff>
        </xdr:from>
        <xdr:to>
          <xdr:col>2</xdr:col>
          <xdr:colOff>571500</xdr:colOff>
          <xdr:row>27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8325C5BF-A062-4926-AA02-641151659F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%20Informacia\Gohar%20Hayrapetjan\2015%20byuje\2015\2015\ampop\Doc%203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rmine.Hovsepyan\AppData\Local\Microsoft\Windows\INetCache\Content.Outlook\AOMDCOIP\havelvac%201%20dzev%201%20dzev%202%20%20cazaxsakazm%20ampop%20(0000000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 3"/>
      <sheetName val="Instructions"/>
    </sheetNames>
    <sheetDataSet>
      <sheetData sheetId="0">
        <row r="9">
          <cell r="A9" t="str">
            <v>Ìñ³·ñ³ÛÇÝ ¹³ëÇãÁ</v>
          </cell>
        </row>
        <row r="14">
          <cell r="A14" t="str">
            <v>ø³Ý³Ï³Ï³Ý</v>
          </cell>
        </row>
        <row r="15">
          <cell r="A15" t="str">
            <v>àñ³Ï³Ï³Ý</v>
          </cell>
        </row>
        <row r="16">
          <cell r="A16" t="str">
            <v>Ä³ÙÏ»ï³ÛÝáõÃÛ³Ý</v>
          </cell>
        </row>
        <row r="17">
          <cell r="A17" t="str">
            <v>Ø³ïáõóíáÕ Í³é³ÛáõÃÛ³Ý íñ³ Ï³ï³ñíáÕ Í³ËëÁ (Ñ³½³ñ ¹ñ³Ù)</v>
          </cell>
        </row>
        <row r="18">
          <cell r="A18" t="str">
            <v>Ìñ³·ÇñÁ (Íñ³·ñ»ñÁ), áñÇ (áñáÝó) ßñç³Ý³ÏÝ»ñáõÙ Çñ³Ï³Ý³óíáõÙ ¿ ù³Õ³ù³Ï³ÝáõÃÛ³Ý ÙÇçáó³éáõÙÁ</v>
          </cell>
        </row>
        <row r="20">
          <cell r="A20" t="str">
            <v>ì»ñçÝ³Ï³Ý ³ñ¹ÛáõÝùÇ ÝÏ³ñ³·ñáõÃÛáõÝÁ</v>
          </cell>
        </row>
        <row r="22">
          <cell r="A22" t="str">
            <v>Ì³é³ÛáõÃÛáõÝ Ù³ïáõóáÕÇ (Ù³ïáõóáÕÝ»ñÇ) ³Ýí³ÝáõÙÁ</v>
          </cell>
        </row>
        <row r="30">
          <cell r="A30" t="str">
            <v>Ìñ³·ñ³ÛÇÝ ¹³ëÇãÁ</v>
          </cell>
        </row>
        <row r="35">
          <cell r="A35" t="str">
            <v>ø³Ý³Ï³Ï³Ý</v>
          </cell>
        </row>
        <row r="36">
          <cell r="A3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37">
          <cell r="A37" t="str">
            <v>²ÏïÇíÇ Í³é³ÛáõÃÛ³Ý Ï³ÝË³ï»ëíáÕ Å³ÙÏ»ïÁ</v>
          </cell>
        </row>
        <row r="38">
          <cell r="A38" t="str">
            <v>²ÏïÇíÇ ÁÝ¹Ñ³Ýáõñ ³ñÅ»ùÁ  (Ñ³½³ñ ¹ñ³Ù)</v>
          </cell>
        </row>
        <row r="39">
          <cell r="A39" t="str">
            <v>îíÛ³É µÛáõç»ï³ÛÇÝ ï³ñí³Ý Ý³Ëáñ¹áÕ µÛáõç»ï³ÛÇÝ ï³ñÇÝ»ñÇ ÁÝÃ³óùáõÙ ³ÏïÇíÇ íñ³ Ï³ï³ñí³Í Í³Ëë»ñÁ (Ñ³½³ñ ¹ñ³Ù)</v>
          </cell>
        </row>
        <row r="40">
          <cell r="A40" t="str">
            <v>²ÏïÇíÝ û·ï³·áñÍáÕ Ï³½Ù³Ï»ñåáõÃÛ³Ý ³Ýí³ÝáõÙÁ</v>
          </cell>
        </row>
        <row r="42">
          <cell r="A42" t="str">
            <v xml:space="preserve">öáË³ñÇÝíáÕ ³ÏïÇíÝ»ñÇ ÝÏ³ñ³·ñáõÃÛáõÝÁ </v>
          </cell>
        </row>
        <row r="44">
          <cell r="A44" t="str">
            <v>²½¹»óáõÃÛáõÝÁ Ï³½Ù³Ï»ñåáõÃÛ³Ý Ï³ñáÕáõÃÛáõÝÝ»ñÇ ½³ñ·³óÙ³Ý íñ³, Ù³ëÝ³íáñ³å»ë</v>
          </cell>
        </row>
        <row r="47">
          <cell r="A47" t="str">
            <v xml:space="preserve">Ìñ³·ÇñÁ (Íñ³·ñ»ñÁ), áñÇ (áñáÝó) ßñç³Ý³ÏÝ»ñáõÙ Çñ³Ï³Ý³óíáõÙ ¿ ù³Õ³ù³Ï³ÝáõÃÛ³Ý ÙÇçáó³éáõÙÁ </v>
          </cell>
        </row>
        <row r="49">
          <cell r="A49" t="str">
            <v>ì»ñçÝ³Ï³Ý ³ñ¹ÛáõÝùÇ ÝÏ³ñ³·ñáõÃÛáõÝÁ</v>
          </cell>
        </row>
        <row r="53">
          <cell r="A53" t="str">
            <v>Ìñ³·ñ³ÛÇÝ ¹³ëÇãÁ</v>
          </cell>
        </row>
        <row r="58">
          <cell r="A58" t="str">
            <v>ø³Ý³Ï³Ï³Ý</v>
          </cell>
        </row>
        <row r="59">
          <cell r="A59" t="str">
            <v>ì³×³éùÇó Ï³ÝË³ï»ëíáÕ Ùáõïù»ñÁ (Ñ³½³ñ ¹ñ³Ù)</v>
          </cell>
        </row>
        <row r="60">
          <cell r="A60" t="str">
            <v xml:space="preserve">²ÏïÇíÇ ï³ñÇùÁ </v>
          </cell>
        </row>
        <row r="61">
          <cell r="A61" t="str">
            <v>²ÏïÇíÇ ëÏ½µÝ³Ï³Ý ³ñÅ»ùÁ  (Ñ³½³ñ ¹ñ³Ù)</v>
          </cell>
        </row>
        <row r="62">
          <cell r="A62" t="str">
            <v xml:space="preserve">ì³×³éùÇ ³ñ¹ÛáõÝùáõÙ Ï³ñáÕáõÃÛáõÝÝ»ñÇ íñ³ ÑÝ³ñ³íáñ ³½¹»óáõÃÛáõÝÁ, Ù³ëÝ³íáñ³å»ë` </v>
          </cell>
        </row>
        <row r="65">
          <cell r="A65" t="str">
            <v>²ÏïÇíÝ û·ï³·áñÍáÕ Ï³½Ù³Ï»ñåáõÃÛ³Ý ³Ýí³ÝáõÙÁ</v>
          </cell>
        </row>
        <row r="74">
          <cell r="A74" t="str">
            <v>Ìñ³·ñ³ÛÇÝ ¹³ëÇãÁ</v>
          </cell>
        </row>
        <row r="79">
          <cell r="A79" t="str">
            <v>ø³Ý³Ï³Ï³Ý</v>
          </cell>
        </row>
        <row r="80">
          <cell r="A80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81">
          <cell r="A81" t="str">
            <v>²ÏïÇíÇ Í³é³ÛáõÃÛ³Ý Ï³ÝË³ï»ëíáÕ Å³ÙÏ»ïÁ</v>
          </cell>
        </row>
        <row r="82">
          <cell r="A82" t="str">
            <v>²ÏïÇíÇ ÁÝ¹Ñ³Ýáõñ ³ñÅ»ùÁ  (Ñ³½³ñ ¹ñ³Ù)</v>
          </cell>
        </row>
        <row r="83">
          <cell r="A83" t="str">
            <v>îíÛ³É µÛáõç»ï³ÛÇÝ ï³ñí³Ý Ý³Ëáñ¹áÕ µÛáõç»ï³ÛÇÝ ï³ñÇÝ»ñÇ ÁÝÃ³óùáõÙ ³ÏïÇíÇ íñ³ Ï³ï³ñí³Í Í³Ëë»ñÁ (Ñ³½³ñ ¹ñ³Ù)</v>
          </cell>
        </row>
        <row r="84">
          <cell r="A84" t="str">
            <v>öáË³ñÇÝíáÕ ³ÏïÇíÝ»ñÇ ÝÏ³ñ³·ñáõÃÛáõÝÁ</v>
          </cell>
        </row>
        <row r="86">
          <cell r="A86" t="str">
            <v>²½¹»óáõÃÛáõÝÁ Ï³½Ù³Ï»ñåáõÃÛ³Ý Ï³ñáÕáõÃÛáõÝÝ»ñÇ ½³ñ·³óÙ³Ý íñ³, Ù³ëÝ³íáñ³å»ë`</v>
          </cell>
        </row>
        <row r="89">
          <cell r="A89" t="str">
            <v>²ÏïÇíÝ û·ï³·áñÍáÕ Ï³½Ù³Ï»ñåáõÃÛ³Ý ³Ýí³ÝáõÙÁ</v>
          </cell>
        </row>
        <row r="91">
          <cell r="A91" t="str">
            <v xml:space="preserve">Ìñ³·ÇñÁ (Íñ³·ñ»ñÁ), áñÇ (áñáÝó) ßñç³Ý³ÏÝ»ñáõÙ Çñ³Ï³Ý³óíáõÙ ¿ ù³Õ³ù³Ï³ÝáõÃÛ³Ý ÙÇçáó³éáõÙÁ </v>
          </cell>
        </row>
        <row r="93">
          <cell r="A93" t="str">
            <v>ì»ñçÝ³Ï³Ý ³ñ¹ÛáõÝùÇ ÝÏ³ñ³·ñáõÃÛáõÝÁ</v>
          </cell>
        </row>
        <row r="99">
          <cell r="A99" t="str">
            <v>Ìñ³·ñ³ÛÇÝ ¹³ëÇãÁ</v>
          </cell>
        </row>
        <row r="104">
          <cell r="A104" t="str">
            <v>ø³Ý³Ï³Ï³Ý</v>
          </cell>
        </row>
        <row r="105">
          <cell r="A105" t="str">
            <v>ì³×³éùÇó Ï³ÝË³ï»ëíáÕ Ùáõïù»ñÁ (Ñ³½³ñ ¹ñ³Ù)</v>
          </cell>
        </row>
        <row r="106">
          <cell r="A106" t="str">
            <v xml:space="preserve">²ÏïÇíÇ ï³ñÇùÁ </v>
          </cell>
        </row>
        <row r="107">
          <cell r="A107" t="str">
            <v>²ÏïÇíÇ ëÏ½µÝ³Ï³Ý ³ñÅ»ùÁ  (Ñ³½³ñ ¹ñ³Ù)</v>
          </cell>
        </row>
        <row r="108">
          <cell r="A108" t="str">
            <v>ì³×³éùÇ ³ñ¹ÛáõÝùáõÙ Ï³ñáÕáõÃÛáõÝÝ»ñÇ íñ³ ÑÝ³ñ³íáñ ³½¹»óáõÃÛáõÝÁ, Ù³ëÝ³íáñ³å»ë`</v>
          </cell>
        </row>
        <row r="111">
          <cell r="A111" t="str">
            <v>²ÏïÇíÝ û·ï³·áñÍáÕ Ï³½Ù³Ï»ñåáõÃÛ³Ý ³Ýí³ÝáõÙÁ</v>
          </cell>
        </row>
        <row r="121">
          <cell r="A121" t="str">
            <v>Ìñ³·ñ³ÛÇÝ ¹³ëÇãÁ</v>
          </cell>
        </row>
        <row r="126">
          <cell r="A126" t="str">
            <v>ø³Ý³Ï³Ï³Ý</v>
          </cell>
        </row>
        <row r="127">
          <cell r="A127" t="str">
            <v>àñ³Ï³Ï³Ý</v>
          </cell>
        </row>
        <row r="128">
          <cell r="A128" t="str">
            <v>Ä³ÙÏ»ï³ÛÝáõÃÛ³Ý</v>
          </cell>
        </row>
        <row r="129">
          <cell r="A129" t="str">
            <v>Ø³ïáõóíáÕ Í³é³ÛáõÃÛ³Ý íñ³ Ï³ï³ñíáÕ Í³ËëÁ (Ñ³½³ñ ¹ñ³Ù)</v>
          </cell>
        </row>
        <row r="130">
          <cell r="A130" t="str">
            <v>Ìñ³·ÇñÁ (Íñ³·ñ»ñÁ), áñÇ (áñáÝó) ßñç³Ý³ÏÝ»ñáõÙ Çñ³Ï³Ý³óíáõÙ ¿ ù³Õ³ù³Ï³ÝáõÃÛ³Ý ÙÇçáó³éáõÙÁ</v>
          </cell>
        </row>
        <row r="132">
          <cell r="A132" t="str">
            <v>ì»ñçÝ³Ï³Ý ³ñ¹ÛáõÝùÇ ÝÏ³ñ³·ñáõÃÛáõÝÁ</v>
          </cell>
        </row>
        <row r="134">
          <cell r="A134" t="str">
            <v>Ì³é³ÛáõÃÛáõÝ Ù³ïáõóáÕÇ (Ù³ïáõóáÕÝ»ñÇ) ³Ýí³ÝáõÙÁ</v>
          </cell>
        </row>
        <row r="140">
          <cell r="A140" t="str">
            <v>Ìñ³·ñ³ÛÇÝ ¹³ëÇãÁ</v>
          </cell>
        </row>
        <row r="146">
          <cell r="A146" t="str">
            <v>¶áõÙ³ñÁ (Ñ³½³ñ ¹ñ³Ù)</v>
          </cell>
        </row>
        <row r="150">
          <cell r="A150" t="str">
            <v xml:space="preserve">Ìñ³·ÇñÁ (Íñ³·ñ»ñÁ), áñÇ (áñáÝó) ßñç³Ý³ÏÝ»ñáõÙ Çñ³Ï³Ý³óíáõÙ ¿ ù³Õ³ù³Ï³ÝáõÃÛ³Ý ÙÇçáó³éáõÙÁ </v>
          </cell>
        </row>
        <row r="152">
          <cell r="A152" t="str">
            <v>ì»ñçÝ³Ï³Ý ³ñ¹ÛáõÝùÇ ÝÏ³ñ³·ñáõÃÛáõÝÁ</v>
          </cell>
        </row>
        <row r="158">
          <cell r="A158" t="str">
            <v>Ìñ³·ñ³ÛÇÝ ¹³ëÇãÁ</v>
          </cell>
        </row>
        <row r="163">
          <cell r="A163" t="str">
            <v>¶áõÙ³ñÁ (Ñ³½³ñ ¹ñ³Ù)</v>
          </cell>
        </row>
        <row r="164">
          <cell r="A164" t="str">
            <v xml:space="preserve">Ìñ³·ÇñÁ (Íñ³·ñ»ñÁ), áñÇ (áñáÝó) ßñç³Ý³ÏÝ»ñáõÙ Çñ³Ï³Ý³óíáõÙ ¿ ù³Õ³ù³Ï³ÝáõÃÛ³Ý ÙÇçáó³éáõÙÁ </v>
          </cell>
        </row>
        <row r="166">
          <cell r="A166" t="str">
            <v>ì»ñçÝ³Ï³Ý ³ñ¹ÛáõÝùÇ ÝÏ³ñ³·ñáõÃÛáõÝÁ</v>
          </cell>
        </row>
        <row r="172">
          <cell r="A172" t="str">
            <v>Ìñ³·ñ³ÛÇÝ ¹³ëÇãÁ</v>
          </cell>
        </row>
        <row r="178">
          <cell r="A178" t="str">
            <v>Î³½Ù³Ï»ñåáõÃÛáõÝÁ, áñï»Õ Ï³ï³ñíáõÙ ¿ Ý»ñ¹ñáõÙÁ</v>
          </cell>
        </row>
        <row r="183">
          <cell r="A183" t="str">
            <v>Ìñ³·ÇñÁ (Íñ³·ñ»ñÁ), áñÇ (áñáÝó) ßñç³Ý³ÏÝ»ñáõÙ Çñ³Ï³Ý³óíáõÙ ¿ ù³Õ³ù³Ï³ÝáõÃÛ³Ý ÙÇçáó³éáõÙÁ</v>
          </cell>
        </row>
        <row r="185">
          <cell r="A185" t="str">
            <v>ì»ñçÝ³Ï³Ý ³ñ¹ÛáõÝùÇ ÝÏ³ñ³·ñáõÃÛáõÝÁ</v>
          </cell>
        </row>
        <row r="190">
          <cell r="A190" t="str">
            <v>Ìñ³·ñ³ÛÇÝ ¹³ëÇãÁ</v>
          </cell>
        </row>
        <row r="195">
          <cell r="A195" t="str">
            <v>ø³Ý³Ï³Ï³Ý</v>
          </cell>
        </row>
        <row r="196">
          <cell r="A19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197">
          <cell r="A197" t="str">
            <v>²ÏïÇíÇ Í³é³ÛáõÃÛ³Ý Ï³ÝË³ï»ëíáÕ Å³ÙÏ»ïÁ</v>
          </cell>
        </row>
        <row r="198">
          <cell r="A198" t="str">
            <v>²ÏïÇíÇ ÁÝ¹Ñ³Ýáõñ ³ñÅ»ùÁ  (Ñ³½³ñ ¹ñ³Ù)</v>
          </cell>
        </row>
        <row r="199">
          <cell r="A199" t="str">
            <v>îíÛ³É µÛáõç»ï³ÛÇÝ ï³ñí³Ý Ý³Ëáñ¹áÕ µÛáõç»ï³ÛÇÝ ï³ñÇÝ»ñÇ ÁÝÃ³óùáõÙ ³ÏïÇíÇ íñ³ Ï³ï³ñí³Í Í³Ëë»ñÁ (Ñ³½³ñ ¹ñ³Ù)</v>
          </cell>
        </row>
        <row r="200">
          <cell r="A200" t="str">
            <v>²½¹»óáõÃÛáõÝÁ Ï³½Ù³Ï»ñåáõÃÛ³Ý Ï³ñáÕáõÃÛáõÝÝ»ñÇ ½³ñ·³óÙ³Ý íñ³, Ù³ëÝ³íáñ³å»ë`</v>
          </cell>
        </row>
        <row r="203">
          <cell r="A203" t="str">
            <v xml:space="preserve">Ìñ³·ÇñÁ (Íñ³·ñ»ñÁ), áñÇ (áñáÝó) ßñç³Ý³ÏÝ»ñáõÙ Çñ³Ï³Ý³óíáõÙ ¿ ù³Õ³ù³Ï³ÝáõÃÛ³Ý ÙÇçáó³éáõÙÁ </v>
          </cell>
        </row>
        <row r="205">
          <cell r="A205" t="str">
            <v>ì»ñçÝ³Ï³Ý ³ñ¹ÛáõÝùÇ ÝÏ³ñ³·ñáõÃÛáõÝÁ</v>
          </cell>
        </row>
        <row r="210">
          <cell r="A210" t="str">
            <v>Ìñ³·ñ³ÛÇÝ ¹³ëÇãÁ</v>
          </cell>
        </row>
        <row r="215">
          <cell r="A215" t="str">
            <v>ø³Ý³Ï³Ï³Ý</v>
          </cell>
        </row>
        <row r="216">
          <cell r="A21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17">
          <cell r="A217" t="str">
            <v>²ÏïÇíÇ Í³é³ÛáõÃÛ³Ý Ï³ÝË³ï»ëíáÕ Å³ÙÏ»ïÁ</v>
          </cell>
        </row>
        <row r="218">
          <cell r="A218" t="str">
            <v>²ÏïÇíÇ ÁÝ¹Ñ³Ýáõñ ³ñÅ»ùÁ  (Ñ³½³ñ ¹ñ³Ù)</v>
          </cell>
        </row>
        <row r="219">
          <cell r="A219" t="str">
            <v>îíÛ³É µÛáõç»ï³ÛÇÝ ï³ñí³Ý Ý³Ëáñ¹áÕ µÛáõç»ï³ÛÇÝ ï³ñÇÝ»ñÇ ÁÝÃ³óùáõÙ ³ÏïÇíÇ íñ³ Ï³ï³ñí³Í Í³Ëë»ñÁ (Ñ³½³ñ ¹ñ³Ù)</v>
          </cell>
        </row>
        <row r="220">
          <cell r="A220" t="str">
            <v>²½¹»óáõÃÛáõÝÁ Ï³½Ù³Ï»ñåáõÃÛ³Ý Ï³ñáÕáõÃÛáõÝÝ»ñÇ ½³ñ·³óÙ³Ý íñ³, Ù³ëÝ³íáñ³å»ë</v>
          </cell>
        </row>
        <row r="223">
          <cell r="A223" t="str">
            <v xml:space="preserve">Ìñ³·ÇñÁ (Íñ³·ñ»ñÁ), áñÇ (áñáÝó) ßñç³Ý³ÏÝ»ñáõÙ Çñ³Ï³Ý³óíáõÙ ¿ ù³Õ³ù³Ï³ÝáõÃÛ³Ý ÙÇçáó³éáõÙÁ </v>
          </cell>
        </row>
        <row r="225">
          <cell r="A225" t="str">
            <v>ì»ñçÝ³Ï³Ý ³ñ¹ÛáõÝùÇ ÝÏ³ñ³·ñáõÃÛáõÝÁ</v>
          </cell>
        </row>
        <row r="230">
          <cell r="A230" t="str">
            <v>Ìñ³·ñ³ÛÇÝ ¹³ëÇãÁ</v>
          </cell>
        </row>
        <row r="235">
          <cell r="A235" t="str">
            <v>ø³Ý³Ï³Ï³Ý</v>
          </cell>
        </row>
        <row r="236">
          <cell r="A23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37">
          <cell r="A237" t="str">
            <v>²ÏïÇíÇ Í³é³ÛáõÃÛ³Ý Ï³ÝË³ï»ëíáÕ Å³ÙÏ»ïÁ</v>
          </cell>
        </row>
        <row r="238">
          <cell r="A238" t="str">
            <v>²ÏïÇíÇ ÁÝ¹Ñ³Ýáõñ ³ñÅ»ùÁ  (Ñ³½³ñ ¹ñ³Ù)</v>
          </cell>
        </row>
        <row r="239">
          <cell r="A239" t="str">
            <v>îíÛ³É µÛáõç»ï³ÛÇÝ ï³ñí³Ý Ý³Ëáñ¹áÕ µÛáõç»ï³ÛÇÝ ï³ñÇÝ»ñÇ ÁÝÃ³óùáõÙ ³ÏïÇíÇ íñ³ Ï³ï³ñí³Í Í³Ëë»ñÁ (Ñ³½³ñ ¹ñ³Ù)</v>
          </cell>
        </row>
        <row r="240">
          <cell r="A240" t="str">
            <v>²½¹»óáõÃÛáõÝÁ Ï³½Ù³Ï»ñåáõÃÛ³Ý Ï³ñáÕáõÃÛáõÝÝ»ñÇ ½³ñ·³óÙ³Ý íñ³, Ù³ëÝ³íáñ³å»ë</v>
          </cell>
        </row>
        <row r="243">
          <cell r="A243" t="str">
            <v xml:space="preserve">Ìñ³·ÇñÁ (Íñ³·ñ»ñÁ), áñÇ (áñáÝó) ßñç³Ý³ÏÝ»ñáõÙ Çñ³Ï³Ý³óíáõÙ ¿ ù³Õ³ù³Ï³ÝáõÃÛ³Ý ÙÇçáó³éáõÙÁ </v>
          </cell>
        </row>
        <row r="245">
          <cell r="A245" t="str">
            <v>ì»ñçÝ³Ï³Ý ³ñ¹ÛáõÝùÇ ÝÏ³ñ³·ñáõÃÛáõÝÁ</v>
          </cell>
        </row>
        <row r="250">
          <cell r="A250" t="str">
            <v>Ìñ³·ñ³ÛÇÝ ¹³ëÇãÁ</v>
          </cell>
        </row>
        <row r="255">
          <cell r="A255" t="str">
            <v>ø³Ý³Ï³Ï³Ý</v>
          </cell>
        </row>
        <row r="256">
          <cell r="A256" t="str">
            <v>àñ³Ï³Ï³Ý</v>
          </cell>
        </row>
        <row r="257">
          <cell r="A257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58">
          <cell r="A258" t="str">
            <v>²ÏïÇíÇ ÁÝ¹Ñ³Ýáõñ ³ñÅ»ùÁ  (Ñ³½³ñ ¹ñ³Ù)</v>
          </cell>
        </row>
        <row r="259">
          <cell r="A259" t="str">
            <v>îíÛ³É µÛáõç»ï³ÛÇÝ ï³ñí³Ý Ý³Ëáñ¹áÕ µÛáõç»ï³ÛÇÝ ï³ñÇÝ»ñÇ ÁÝÃ³óùáõÙ ³ÏïÇíÇ íñ³ Ï³ï³ñí³Í Í³Ëë»ñÁ (Ñ³½³ñ ¹ñ³Ù)</v>
          </cell>
        </row>
        <row r="260">
          <cell r="A260" t="str">
            <v xml:space="preserve">Ìñ³·ÇñÁ (Íñ³·ñ»ñÁ), áñÇ (áñáÝó) ßñç³Ý³ÏÝ»ñáõÙ Çñ³Ï³Ý³óíáõÙ ¿ ù³Õ³ù³Ï³ÝáõÃÛ³Ý ÙÇçáó³éáõÙÁ </v>
          </cell>
        </row>
        <row r="262">
          <cell r="A262" t="str">
            <v>ì»ñçÝ³Ï³Ý ³ñ¹ÛáõÝùÇ ÝÏ³ñ³·ñáõÃÛáõÝÁ</v>
          </cell>
        </row>
        <row r="267">
          <cell r="A267" t="str">
            <v>Ìñ³·ñ³ÛÇÝ ¹³ëÇãÁ</v>
          </cell>
        </row>
        <row r="272">
          <cell r="A272" t="str">
            <v>ø³Ý³Ï³Ï³Ý</v>
          </cell>
        </row>
        <row r="273">
          <cell r="A273" t="str">
            <v>ì³×³éùÇó Ï³ÝË³ï»ëíáÕ Ùáõïù»ñÁ (Ñ³½³ñ ¹ñ³Ù)</v>
          </cell>
        </row>
        <row r="274">
          <cell r="A274" t="str">
            <v>²ÏïÇíÇ ï³ñÇùÁ</v>
          </cell>
        </row>
        <row r="275">
          <cell r="A275" t="str">
            <v>²ÏïÇíÇ ëÏ½µÝ³Ï³Ý ³ñÅ»ùÁ  (Ñ³½³ñ ¹ñ³Ù)</v>
          </cell>
        </row>
        <row r="279">
          <cell r="A279" t="str">
            <v>Ìñ³·ñ³ÛÇÝ ¹³ëÇãÁ</v>
          </cell>
        </row>
        <row r="284">
          <cell r="A284" t="str">
            <v>¶áõÙ³ñÁ (Ñ³½³ñ ¹ñ³Ù)</v>
          </cell>
        </row>
        <row r="287">
          <cell r="A287" t="str">
            <v xml:space="preserve">Ìñ³·ÇñÁ (Íñ³·ñ»ñÁ), áñÇ (áñáÝó) ßñç³Ý³ÏÝ»ñáõÙ Çñ³Ï³Ý³óíáõÙ ¿ ù³Õ³ù³Ï³ÝáõÃÛ³Ý ÙÇçáó³éáõÙÁ </v>
          </cell>
        </row>
        <row r="289">
          <cell r="A289" t="str">
            <v>ì»ñçÝ³Ï³Ý ³ñ¹ÛáõÝùÇ ÝÏ³ñ³·ñáõÃÛáõÝÁ</v>
          </cell>
        </row>
        <row r="294">
          <cell r="A294" t="str">
            <v>Ìñ³·ñ³ÛÇÝ ¹³ëÇãÁ</v>
          </cell>
        </row>
        <row r="299">
          <cell r="A299" t="str">
            <v>ø³Ý³Ï³Ï³Ý</v>
          </cell>
        </row>
        <row r="300">
          <cell r="A300" t="str">
            <v>¶áõÙ³ñÁ (Ñ³½³ñ ¹ñ³Ù)</v>
          </cell>
        </row>
        <row r="303">
          <cell r="A303" t="str">
            <v xml:space="preserve">Ìñ³·ÇñÁ (Íñ³·ñ»ñÁ), áñÇ (áñáÝó) ßñç³Ý³ÏÝ»ñáõÙ Çñ³Ï³Ý³óíáõÙ ¿ ù³Õ³ù³Ï³ÝáõÃÛ³Ý ÙÇçáó³éáõÙÁ </v>
          </cell>
        </row>
        <row r="305">
          <cell r="A305" t="str">
            <v>ì»ñçÝ³Ï³Ý ³ñ¹ÛáõÝùÇ ÝÏ³ñ³·ñáõÃÛáõÝÁ</v>
          </cell>
        </row>
        <row r="310">
          <cell r="A310" t="str">
            <v>Ìñ³·ñ³ÛÇÝ ¹³ëÇãÁ</v>
          </cell>
        </row>
        <row r="315">
          <cell r="A315" t="str">
            <v>ø³Ý³Ï³Ï³Ý</v>
          </cell>
        </row>
        <row r="316">
          <cell r="A316" t="str">
            <v>àñ³Ï³Ï³Ý</v>
          </cell>
        </row>
        <row r="317">
          <cell r="A317" t="str">
            <v>Ä³ÙÏ»ï³ÛÝáõÃÛáõÝ</v>
          </cell>
        </row>
        <row r="318">
          <cell r="A318" t="str">
            <v>îíÛ³É ï³ñí³ ÁÝÃ³óùáõÙ Ý³Ë³ï»ëíáÕ (ÑÇÙÝ³Ï³Ý ·áõÙ³ñÇ) Ù³ñÙ³Ý/»ï ·ÝÙ³Ý ·áõÙ³ñÁ (Ñ³½³ñ ¹ñ³Ù)</v>
          </cell>
        </row>
        <row r="319">
          <cell r="A319" t="str">
            <v xml:space="preserve">Ìñ³·ÇñÁ (Íñ³·ñ»ñÁ), áñÇ (áñáÝó) ßñç³Ý³ÏÝ»ñáõÙ Çñ³Ï³Ý³óíáõÙ ¿ ù³Õ³ù³Ï³ÝáõÃÛ³Ý ÙÇçáó³éáõÙÁ </v>
          </cell>
        </row>
        <row r="321">
          <cell r="A321" t="str">
            <v>ì»ñçÝ³Ï³Ý ³ñ¹ÛáõÝùÇ ÝÏ³ñ³·ñáõÃÛáõÝÁ</v>
          </cell>
        </row>
        <row r="326">
          <cell r="A326" t="str">
            <v>Ìñ³·ñ³ÛÇÝ ¹³ëÇãÁ</v>
          </cell>
        </row>
        <row r="331">
          <cell r="A331" t="str">
            <v>ø³Ý³Ï³Ï³Ý</v>
          </cell>
        </row>
        <row r="333">
          <cell r="A333" t="str">
            <v>àñ³Ï³Ï³Ý</v>
          </cell>
        </row>
        <row r="334">
          <cell r="A334" t="str">
            <v>Ä³ÙÏ»ï³ÛÝáõÃÛáõÝ</v>
          </cell>
        </row>
        <row r="335">
          <cell r="A335" t="str">
            <v>îíÛ³É ï³ñí³ ÁÝÃ³óùáõÙ Ý³Ë³ï»ëíáÕ (ÑÇÙÝ³Ï³Ý ·áõÙ³ñÇ) Ù³ñÙ³Ý/»ï ·ÝÙ³Ý ·áõÙ³ñÁ (Ñ³½³ñ ¹ñ³Ù)</v>
          </cell>
        </row>
        <row r="336">
          <cell r="A336" t="str">
            <v xml:space="preserve">Ìñ³·ÇñÁ (Íñ³·ñ»ñÁ), áñÇ (áñáÝó) ßñç³Ý³ÏÝ»ñáõÙ Çñ³Ï³Ý³óíáõÙ ¿ ù³Õ³ù³Ï³ÝáõÃÛ³Ý ÙÇçáó³éáõÙÁ </v>
          </cell>
        </row>
        <row r="338">
          <cell r="A338" t="str">
            <v>ì»ñçÝ³Ï³Ý ³ñ¹ÛáõÝùÇ ÝÏ³ñ³·ñáõÃÛáõÝÁ</v>
          </cell>
        </row>
        <row r="343">
          <cell r="A343" t="str">
            <v>Ìñ³·ñ³ÛÇÝ ¹³ëÇãÁ</v>
          </cell>
        </row>
        <row r="348">
          <cell r="A348" t="str">
            <v>¶áõÙ³ñÁ (Ñ³½³ñ ¹ñ³Ù)</v>
          </cell>
        </row>
        <row r="349">
          <cell r="A349" t="str">
            <v>Î³½Ù³Ï»ñåáõÃÛáõÝÁ, áñï»Õ Ï³ï³ñíáõÙ ¿ Ý»ñ¹ñáõÙÁ</v>
          </cell>
        </row>
        <row r="353">
          <cell r="A353" t="str">
            <v>Ìñ³·ÇñÁ (Íñ³·ñ»ñÁ), áñÇ (áñáÝó) ßñç³Ý³ÏÝ»ñáõÙ Çñ³Ï³Ý³óíáõÙ ¿ ù³Õ³ù³Ï³ÝáõÃÛ³Ý ÙÇçáó³éáõÙÁ</v>
          </cell>
        </row>
        <row r="355">
          <cell r="A355" t="str">
            <v>ì»ñçÝ³Ï³Ý ³ñ¹ÛáõÝùÇ ÝÏ³ñ³·ñáõÃÛáõÝÁ</v>
          </cell>
        </row>
        <row r="360">
          <cell r="A360" t="str">
            <v>Ìñ³·ñ³ÛÇÝ ¹³ëÇãÁ</v>
          </cell>
        </row>
        <row r="365">
          <cell r="A365" t="str">
            <v>ø³Ý³Ï³Ï³Ý</v>
          </cell>
        </row>
        <row r="370">
          <cell r="A370" t="str">
            <v>ì³×³éùÇó Ï³ÝË³ï»ëíáÕ Ùáõïù»ñÁ (Ñ³½³ñ ¹ñ³Ù)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-2026 mjcc"/>
      <sheetName val="havelvac 1 dzev 1"/>
      <sheetName val="Հ1 Ձև 2 1082  12003 "/>
      <sheetName val="Հ1 Ձև 2 1015  12001 "/>
      <sheetName val="Հ1 Ձև 2 1098 12002"/>
      <sheetName val="Հ1 Ձև 2 1098 12006"/>
      <sheetName val="Հ1 Ձև 2 1205- 12006"/>
      <sheetName val="Հ1 Ձև 2 1205- 12008"/>
      <sheetName val="Հ1 Ձև 2 1205- 12026"/>
      <sheetName val="Հ1 Ձև 2 1153-11001"/>
      <sheetName val="Հ1Ձև 2 1153-11002"/>
      <sheetName val="Հ1 Ձև 2 1032-11001 "/>
      <sheetName val="Հ1 Ձև 2 1032-11002"/>
      <sheetName val="Հ1 Ձև 2 1032-11003"/>
      <sheetName val="Հ1 Ձև 2 1032-11004"/>
      <sheetName val="Հ1 Ձև 2 1032-11005"/>
      <sheetName val="Հ1 Ձև 2 1032-32007"/>
      <sheetName val="Հ1 Ձև 2 1141-11001"/>
      <sheetName val="Հ1 Ձև 2 1141-11007"/>
      <sheetName val="Հ1 Ձև 2 1141-11009"/>
      <sheetName val="Հ1 Ձև 2 1141-11010"/>
      <sheetName val="Հ1 Ձև 2 1141-11015"/>
      <sheetName val="Հ1 Ձև 2 1141-11016"/>
      <sheetName val="Հ1 Ձև 2 1141-11018"/>
      <sheetName val="Հ1 Ձև 2 1141-12001"/>
      <sheetName val="Հ1 Ձև 2 1141-12003"/>
      <sheetName val="Հ1 Ձև 2 1141-12004"/>
      <sheetName val="Հ1 Ձև 2 1141-12005"/>
      <sheetName val="Հ1 Ձև 2 1141-12006"/>
      <sheetName val="Հ1 Ձև 2 1141-12007"/>
      <sheetName val="Հ1 Ձև2 1160-11009"/>
      <sheetName val="Հ1 Ձև 2 1160-11012"/>
      <sheetName val="Հ1 Ձև 2 1160-11013"/>
      <sheetName val="Հ1 Ձև 2 1160-12006"/>
      <sheetName val="Հ1 Ձև 2 1160-12001"/>
    </sheetNames>
    <sheetDataSet>
      <sheetData sheetId="0">
        <row r="105">
          <cell r="G105">
            <v>1160</v>
          </cell>
          <cell r="I105" t="str">
            <v xml:space="preserve"> Հաշմանդամություն ունեցող անձանց աջակցություն </v>
          </cell>
        </row>
        <row r="108">
          <cell r="H108">
            <v>11009</v>
          </cell>
          <cell r="I108" t="str">
            <v xml:space="preserve"> Տեսողության խնդիրներ ունեցող անձանց սոցիալ-հոգեբանական վերականգնում_x000D_
</v>
          </cell>
          <cell r="M108">
            <v>11214.92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60"/>
  <sheetViews>
    <sheetView topLeftCell="B1" workbookViewId="0">
      <selection activeCell="I269" sqref="I269"/>
    </sheetView>
  </sheetViews>
  <sheetFormatPr defaultRowHeight="12.75"/>
  <cols>
    <col min="1" max="1" width="8.140625" style="44" customWidth="1"/>
    <col min="2" max="2" width="28.140625" style="44" customWidth="1"/>
    <col min="3" max="3" width="7.5703125" style="44" customWidth="1"/>
    <col min="4" max="5" width="10.140625" style="45" hidden="1" customWidth="1"/>
    <col min="6" max="7" width="10.140625" style="45" customWidth="1"/>
    <col min="8" max="10" width="9.7109375" style="45" customWidth="1"/>
    <col min="11" max="12" width="9.140625" style="3"/>
    <col min="13" max="13" width="9.7109375" style="45" customWidth="1"/>
    <col min="14" max="31" width="9.7109375" style="45" hidden="1" customWidth="1"/>
    <col min="32" max="32" width="9.140625" style="3"/>
    <col min="33" max="33" width="10.140625" style="3" customWidth="1"/>
    <col min="34" max="36" width="9.140625" style="3"/>
    <col min="37" max="37" width="10.28515625" style="3" customWidth="1"/>
    <col min="38" max="40" width="9.140625" style="3"/>
    <col min="41" max="41" width="10.28515625" style="3" customWidth="1"/>
    <col min="42" max="43" width="9.140625" style="3"/>
    <col min="44" max="44" width="0" style="3" hidden="1" customWidth="1"/>
    <col min="45" max="45" width="11.140625" style="3" hidden="1" customWidth="1"/>
    <col min="46" max="47" width="0" style="3" hidden="1" customWidth="1"/>
    <col min="48" max="48" width="9.140625" style="3" hidden="1" customWidth="1"/>
    <col min="49" max="49" width="10.5703125" style="3" hidden="1" customWidth="1"/>
    <col min="50" max="57" width="9.140625" style="3" hidden="1" customWidth="1"/>
    <col min="58" max="256" width="9.140625" style="3"/>
    <col min="257" max="257" width="8.140625" style="3" customWidth="1"/>
    <col min="258" max="258" width="28.140625" style="3" customWidth="1"/>
    <col min="259" max="259" width="7.5703125" style="3" customWidth="1"/>
    <col min="260" max="261" width="0" style="3" hidden="1" customWidth="1"/>
    <col min="262" max="263" width="10.140625" style="3" customWidth="1"/>
    <col min="264" max="266" width="9.7109375" style="3" customWidth="1"/>
    <col min="267" max="268" width="9.140625" style="3"/>
    <col min="269" max="269" width="9.7109375" style="3" customWidth="1"/>
    <col min="270" max="287" width="0" style="3" hidden="1" customWidth="1"/>
    <col min="288" max="288" width="9.140625" style="3"/>
    <col min="289" max="289" width="10.140625" style="3" customWidth="1"/>
    <col min="290" max="292" width="9.140625" style="3"/>
    <col min="293" max="293" width="10.28515625" style="3" customWidth="1"/>
    <col min="294" max="296" width="9.140625" style="3"/>
    <col min="297" max="297" width="10.28515625" style="3" customWidth="1"/>
    <col min="298" max="299" width="9.140625" style="3"/>
    <col min="300" max="313" width="0" style="3" hidden="1" customWidth="1"/>
    <col min="314" max="512" width="9.140625" style="3"/>
    <col min="513" max="513" width="8.140625" style="3" customWidth="1"/>
    <col min="514" max="514" width="28.140625" style="3" customWidth="1"/>
    <col min="515" max="515" width="7.5703125" style="3" customWidth="1"/>
    <col min="516" max="517" width="0" style="3" hidden="1" customWidth="1"/>
    <col min="518" max="519" width="10.140625" style="3" customWidth="1"/>
    <col min="520" max="522" width="9.7109375" style="3" customWidth="1"/>
    <col min="523" max="524" width="9.140625" style="3"/>
    <col min="525" max="525" width="9.7109375" style="3" customWidth="1"/>
    <col min="526" max="543" width="0" style="3" hidden="1" customWidth="1"/>
    <col min="544" max="544" width="9.140625" style="3"/>
    <col min="545" max="545" width="10.140625" style="3" customWidth="1"/>
    <col min="546" max="548" width="9.140625" style="3"/>
    <col min="549" max="549" width="10.28515625" style="3" customWidth="1"/>
    <col min="550" max="552" width="9.140625" style="3"/>
    <col min="553" max="553" width="10.28515625" style="3" customWidth="1"/>
    <col min="554" max="555" width="9.140625" style="3"/>
    <col min="556" max="569" width="0" style="3" hidden="1" customWidth="1"/>
    <col min="570" max="768" width="9.140625" style="3"/>
    <col min="769" max="769" width="8.140625" style="3" customWidth="1"/>
    <col min="770" max="770" width="28.140625" style="3" customWidth="1"/>
    <col min="771" max="771" width="7.5703125" style="3" customWidth="1"/>
    <col min="772" max="773" width="0" style="3" hidden="1" customWidth="1"/>
    <col min="774" max="775" width="10.140625" style="3" customWidth="1"/>
    <col min="776" max="778" width="9.7109375" style="3" customWidth="1"/>
    <col min="779" max="780" width="9.140625" style="3"/>
    <col min="781" max="781" width="9.7109375" style="3" customWidth="1"/>
    <col min="782" max="799" width="0" style="3" hidden="1" customWidth="1"/>
    <col min="800" max="800" width="9.140625" style="3"/>
    <col min="801" max="801" width="10.140625" style="3" customWidth="1"/>
    <col min="802" max="804" width="9.140625" style="3"/>
    <col min="805" max="805" width="10.28515625" style="3" customWidth="1"/>
    <col min="806" max="808" width="9.140625" style="3"/>
    <col min="809" max="809" width="10.28515625" style="3" customWidth="1"/>
    <col min="810" max="811" width="9.140625" style="3"/>
    <col min="812" max="825" width="0" style="3" hidden="1" customWidth="1"/>
    <col min="826" max="1024" width="9.140625" style="3"/>
    <col min="1025" max="1025" width="8.140625" style="3" customWidth="1"/>
    <col min="1026" max="1026" width="28.140625" style="3" customWidth="1"/>
    <col min="1027" max="1027" width="7.5703125" style="3" customWidth="1"/>
    <col min="1028" max="1029" width="0" style="3" hidden="1" customWidth="1"/>
    <col min="1030" max="1031" width="10.140625" style="3" customWidth="1"/>
    <col min="1032" max="1034" width="9.7109375" style="3" customWidth="1"/>
    <col min="1035" max="1036" width="9.140625" style="3"/>
    <col min="1037" max="1037" width="9.7109375" style="3" customWidth="1"/>
    <col min="1038" max="1055" width="0" style="3" hidden="1" customWidth="1"/>
    <col min="1056" max="1056" width="9.140625" style="3"/>
    <col min="1057" max="1057" width="10.140625" style="3" customWidth="1"/>
    <col min="1058" max="1060" width="9.140625" style="3"/>
    <col min="1061" max="1061" width="10.28515625" style="3" customWidth="1"/>
    <col min="1062" max="1064" width="9.140625" style="3"/>
    <col min="1065" max="1065" width="10.28515625" style="3" customWidth="1"/>
    <col min="1066" max="1067" width="9.140625" style="3"/>
    <col min="1068" max="1081" width="0" style="3" hidden="1" customWidth="1"/>
    <col min="1082" max="1280" width="9.140625" style="3"/>
    <col min="1281" max="1281" width="8.140625" style="3" customWidth="1"/>
    <col min="1282" max="1282" width="28.140625" style="3" customWidth="1"/>
    <col min="1283" max="1283" width="7.5703125" style="3" customWidth="1"/>
    <col min="1284" max="1285" width="0" style="3" hidden="1" customWidth="1"/>
    <col min="1286" max="1287" width="10.140625" style="3" customWidth="1"/>
    <col min="1288" max="1290" width="9.7109375" style="3" customWidth="1"/>
    <col min="1291" max="1292" width="9.140625" style="3"/>
    <col min="1293" max="1293" width="9.7109375" style="3" customWidth="1"/>
    <col min="1294" max="1311" width="0" style="3" hidden="1" customWidth="1"/>
    <col min="1312" max="1312" width="9.140625" style="3"/>
    <col min="1313" max="1313" width="10.140625" style="3" customWidth="1"/>
    <col min="1314" max="1316" width="9.140625" style="3"/>
    <col min="1317" max="1317" width="10.28515625" style="3" customWidth="1"/>
    <col min="1318" max="1320" width="9.140625" style="3"/>
    <col min="1321" max="1321" width="10.28515625" style="3" customWidth="1"/>
    <col min="1322" max="1323" width="9.140625" style="3"/>
    <col min="1324" max="1337" width="0" style="3" hidden="1" customWidth="1"/>
    <col min="1338" max="1536" width="9.140625" style="3"/>
    <col min="1537" max="1537" width="8.140625" style="3" customWidth="1"/>
    <col min="1538" max="1538" width="28.140625" style="3" customWidth="1"/>
    <col min="1539" max="1539" width="7.5703125" style="3" customWidth="1"/>
    <col min="1540" max="1541" width="0" style="3" hidden="1" customWidth="1"/>
    <col min="1542" max="1543" width="10.140625" style="3" customWidth="1"/>
    <col min="1544" max="1546" width="9.7109375" style="3" customWidth="1"/>
    <col min="1547" max="1548" width="9.140625" style="3"/>
    <col min="1549" max="1549" width="9.7109375" style="3" customWidth="1"/>
    <col min="1550" max="1567" width="0" style="3" hidden="1" customWidth="1"/>
    <col min="1568" max="1568" width="9.140625" style="3"/>
    <col min="1569" max="1569" width="10.140625" style="3" customWidth="1"/>
    <col min="1570" max="1572" width="9.140625" style="3"/>
    <col min="1573" max="1573" width="10.28515625" style="3" customWidth="1"/>
    <col min="1574" max="1576" width="9.140625" style="3"/>
    <col min="1577" max="1577" width="10.28515625" style="3" customWidth="1"/>
    <col min="1578" max="1579" width="9.140625" style="3"/>
    <col min="1580" max="1593" width="0" style="3" hidden="1" customWidth="1"/>
    <col min="1594" max="1792" width="9.140625" style="3"/>
    <col min="1793" max="1793" width="8.140625" style="3" customWidth="1"/>
    <col min="1794" max="1794" width="28.140625" style="3" customWidth="1"/>
    <col min="1795" max="1795" width="7.5703125" style="3" customWidth="1"/>
    <col min="1796" max="1797" width="0" style="3" hidden="1" customWidth="1"/>
    <col min="1798" max="1799" width="10.140625" style="3" customWidth="1"/>
    <col min="1800" max="1802" width="9.7109375" style="3" customWidth="1"/>
    <col min="1803" max="1804" width="9.140625" style="3"/>
    <col min="1805" max="1805" width="9.7109375" style="3" customWidth="1"/>
    <col min="1806" max="1823" width="0" style="3" hidden="1" customWidth="1"/>
    <col min="1824" max="1824" width="9.140625" style="3"/>
    <col min="1825" max="1825" width="10.140625" style="3" customWidth="1"/>
    <col min="1826" max="1828" width="9.140625" style="3"/>
    <col min="1829" max="1829" width="10.28515625" style="3" customWidth="1"/>
    <col min="1830" max="1832" width="9.140625" style="3"/>
    <col min="1833" max="1833" width="10.28515625" style="3" customWidth="1"/>
    <col min="1834" max="1835" width="9.140625" style="3"/>
    <col min="1836" max="1849" width="0" style="3" hidden="1" customWidth="1"/>
    <col min="1850" max="2048" width="9.140625" style="3"/>
    <col min="2049" max="2049" width="8.140625" style="3" customWidth="1"/>
    <col min="2050" max="2050" width="28.140625" style="3" customWidth="1"/>
    <col min="2051" max="2051" width="7.5703125" style="3" customWidth="1"/>
    <col min="2052" max="2053" width="0" style="3" hidden="1" customWidth="1"/>
    <col min="2054" max="2055" width="10.140625" style="3" customWidth="1"/>
    <col min="2056" max="2058" width="9.7109375" style="3" customWidth="1"/>
    <col min="2059" max="2060" width="9.140625" style="3"/>
    <col min="2061" max="2061" width="9.7109375" style="3" customWidth="1"/>
    <col min="2062" max="2079" width="0" style="3" hidden="1" customWidth="1"/>
    <col min="2080" max="2080" width="9.140625" style="3"/>
    <col min="2081" max="2081" width="10.140625" style="3" customWidth="1"/>
    <col min="2082" max="2084" width="9.140625" style="3"/>
    <col min="2085" max="2085" width="10.28515625" style="3" customWidth="1"/>
    <col min="2086" max="2088" width="9.140625" style="3"/>
    <col min="2089" max="2089" width="10.28515625" style="3" customWidth="1"/>
    <col min="2090" max="2091" width="9.140625" style="3"/>
    <col min="2092" max="2105" width="0" style="3" hidden="1" customWidth="1"/>
    <col min="2106" max="2304" width="9.140625" style="3"/>
    <col min="2305" max="2305" width="8.140625" style="3" customWidth="1"/>
    <col min="2306" max="2306" width="28.140625" style="3" customWidth="1"/>
    <col min="2307" max="2307" width="7.5703125" style="3" customWidth="1"/>
    <col min="2308" max="2309" width="0" style="3" hidden="1" customWidth="1"/>
    <col min="2310" max="2311" width="10.140625" style="3" customWidth="1"/>
    <col min="2312" max="2314" width="9.7109375" style="3" customWidth="1"/>
    <col min="2315" max="2316" width="9.140625" style="3"/>
    <col min="2317" max="2317" width="9.7109375" style="3" customWidth="1"/>
    <col min="2318" max="2335" width="0" style="3" hidden="1" customWidth="1"/>
    <col min="2336" max="2336" width="9.140625" style="3"/>
    <col min="2337" max="2337" width="10.140625" style="3" customWidth="1"/>
    <col min="2338" max="2340" width="9.140625" style="3"/>
    <col min="2341" max="2341" width="10.28515625" style="3" customWidth="1"/>
    <col min="2342" max="2344" width="9.140625" style="3"/>
    <col min="2345" max="2345" width="10.28515625" style="3" customWidth="1"/>
    <col min="2346" max="2347" width="9.140625" style="3"/>
    <col min="2348" max="2361" width="0" style="3" hidden="1" customWidth="1"/>
    <col min="2362" max="2560" width="9.140625" style="3"/>
    <col min="2561" max="2561" width="8.140625" style="3" customWidth="1"/>
    <col min="2562" max="2562" width="28.140625" style="3" customWidth="1"/>
    <col min="2563" max="2563" width="7.5703125" style="3" customWidth="1"/>
    <col min="2564" max="2565" width="0" style="3" hidden="1" customWidth="1"/>
    <col min="2566" max="2567" width="10.140625" style="3" customWidth="1"/>
    <col min="2568" max="2570" width="9.7109375" style="3" customWidth="1"/>
    <col min="2571" max="2572" width="9.140625" style="3"/>
    <col min="2573" max="2573" width="9.7109375" style="3" customWidth="1"/>
    <col min="2574" max="2591" width="0" style="3" hidden="1" customWidth="1"/>
    <col min="2592" max="2592" width="9.140625" style="3"/>
    <col min="2593" max="2593" width="10.140625" style="3" customWidth="1"/>
    <col min="2594" max="2596" width="9.140625" style="3"/>
    <col min="2597" max="2597" width="10.28515625" style="3" customWidth="1"/>
    <col min="2598" max="2600" width="9.140625" style="3"/>
    <col min="2601" max="2601" width="10.28515625" style="3" customWidth="1"/>
    <col min="2602" max="2603" width="9.140625" style="3"/>
    <col min="2604" max="2617" width="0" style="3" hidden="1" customWidth="1"/>
    <col min="2618" max="2816" width="9.140625" style="3"/>
    <col min="2817" max="2817" width="8.140625" style="3" customWidth="1"/>
    <col min="2818" max="2818" width="28.140625" style="3" customWidth="1"/>
    <col min="2819" max="2819" width="7.5703125" style="3" customWidth="1"/>
    <col min="2820" max="2821" width="0" style="3" hidden="1" customWidth="1"/>
    <col min="2822" max="2823" width="10.140625" style="3" customWidth="1"/>
    <col min="2824" max="2826" width="9.7109375" style="3" customWidth="1"/>
    <col min="2827" max="2828" width="9.140625" style="3"/>
    <col min="2829" max="2829" width="9.7109375" style="3" customWidth="1"/>
    <col min="2830" max="2847" width="0" style="3" hidden="1" customWidth="1"/>
    <col min="2848" max="2848" width="9.140625" style="3"/>
    <col min="2849" max="2849" width="10.140625" style="3" customWidth="1"/>
    <col min="2850" max="2852" width="9.140625" style="3"/>
    <col min="2853" max="2853" width="10.28515625" style="3" customWidth="1"/>
    <col min="2854" max="2856" width="9.140625" style="3"/>
    <col min="2857" max="2857" width="10.28515625" style="3" customWidth="1"/>
    <col min="2858" max="2859" width="9.140625" style="3"/>
    <col min="2860" max="2873" width="0" style="3" hidden="1" customWidth="1"/>
    <col min="2874" max="3072" width="9.140625" style="3"/>
    <col min="3073" max="3073" width="8.140625" style="3" customWidth="1"/>
    <col min="3074" max="3074" width="28.140625" style="3" customWidth="1"/>
    <col min="3075" max="3075" width="7.5703125" style="3" customWidth="1"/>
    <col min="3076" max="3077" width="0" style="3" hidden="1" customWidth="1"/>
    <col min="3078" max="3079" width="10.140625" style="3" customWidth="1"/>
    <col min="3080" max="3082" width="9.7109375" style="3" customWidth="1"/>
    <col min="3083" max="3084" width="9.140625" style="3"/>
    <col min="3085" max="3085" width="9.7109375" style="3" customWidth="1"/>
    <col min="3086" max="3103" width="0" style="3" hidden="1" customWidth="1"/>
    <col min="3104" max="3104" width="9.140625" style="3"/>
    <col min="3105" max="3105" width="10.140625" style="3" customWidth="1"/>
    <col min="3106" max="3108" width="9.140625" style="3"/>
    <col min="3109" max="3109" width="10.28515625" style="3" customWidth="1"/>
    <col min="3110" max="3112" width="9.140625" style="3"/>
    <col min="3113" max="3113" width="10.28515625" style="3" customWidth="1"/>
    <col min="3114" max="3115" width="9.140625" style="3"/>
    <col min="3116" max="3129" width="0" style="3" hidden="1" customWidth="1"/>
    <col min="3130" max="3328" width="9.140625" style="3"/>
    <col min="3329" max="3329" width="8.140625" style="3" customWidth="1"/>
    <col min="3330" max="3330" width="28.140625" style="3" customWidth="1"/>
    <col min="3331" max="3331" width="7.5703125" style="3" customWidth="1"/>
    <col min="3332" max="3333" width="0" style="3" hidden="1" customWidth="1"/>
    <col min="3334" max="3335" width="10.140625" style="3" customWidth="1"/>
    <col min="3336" max="3338" width="9.7109375" style="3" customWidth="1"/>
    <col min="3339" max="3340" width="9.140625" style="3"/>
    <col min="3341" max="3341" width="9.7109375" style="3" customWidth="1"/>
    <col min="3342" max="3359" width="0" style="3" hidden="1" customWidth="1"/>
    <col min="3360" max="3360" width="9.140625" style="3"/>
    <col min="3361" max="3361" width="10.140625" style="3" customWidth="1"/>
    <col min="3362" max="3364" width="9.140625" style="3"/>
    <col min="3365" max="3365" width="10.28515625" style="3" customWidth="1"/>
    <col min="3366" max="3368" width="9.140625" style="3"/>
    <col min="3369" max="3369" width="10.28515625" style="3" customWidth="1"/>
    <col min="3370" max="3371" width="9.140625" style="3"/>
    <col min="3372" max="3385" width="0" style="3" hidden="1" customWidth="1"/>
    <col min="3386" max="3584" width="9.140625" style="3"/>
    <col min="3585" max="3585" width="8.140625" style="3" customWidth="1"/>
    <col min="3586" max="3586" width="28.140625" style="3" customWidth="1"/>
    <col min="3587" max="3587" width="7.5703125" style="3" customWidth="1"/>
    <col min="3588" max="3589" width="0" style="3" hidden="1" customWidth="1"/>
    <col min="3590" max="3591" width="10.140625" style="3" customWidth="1"/>
    <col min="3592" max="3594" width="9.7109375" style="3" customWidth="1"/>
    <col min="3595" max="3596" width="9.140625" style="3"/>
    <col min="3597" max="3597" width="9.7109375" style="3" customWidth="1"/>
    <col min="3598" max="3615" width="0" style="3" hidden="1" customWidth="1"/>
    <col min="3616" max="3616" width="9.140625" style="3"/>
    <col min="3617" max="3617" width="10.140625" style="3" customWidth="1"/>
    <col min="3618" max="3620" width="9.140625" style="3"/>
    <col min="3621" max="3621" width="10.28515625" style="3" customWidth="1"/>
    <col min="3622" max="3624" width="9.140625" style="3"/>
    <col min="3625" max="3625" width="10.28515625" style="3" customWidth="1"/>
    <col min="3626" max="3627" width="9.140625" style="3"/>
    <col min="3628" max="3641" width="0" style="3" hidden="1" customWidth="1"/>
    <col min="3642" max="3840" width="9.140625" style="3"/>
    <col min="3841" max="3841" width="8.140625" style="3" customWidth="1"/>
    <col min="3842" max="3842" width="28.140625" style="3" customWidth="1"/>
    <col min="3843" max="3843" width="7.5703125" style="3" customWidth="1"/>
    <col min="3844" max="3845" width="0" style="3" hidden="1" customWidth="1"/>
    <col min="3846" max="3847" width="10.140625" style="3" customWidth="1"/>
    <col min="3848" max="3850" width="9.7109375" style="3" customWidth="1"/>
    <col min="3851" max="3852" width="9.140625" style="3"/>
    <col min="3853" max="3853" width="9.7109375" style="3" customWidth="1"/>
    <col min="3854" max="3871" width="0" style="3" hidden="1" customWidth="1"/>
    <col min="3872" max="3872" width="9.140625" style="3"/>
    <col min="3873" max="3873" width="10.140625" style="3" customWidth="1"/>
    <col min="3874" max="3876" width="9.140625" style="3"/>
    <col min="3877" max="3877" width="10.28515625" style="3" customWidth="1"/>
    <col min="3878" max="3880" width="9.140625" style="3"/>
    <col min="3881" max="3881" width="10.28515625" style="3" customWidth="1"/>
    <col min="3882" max="3883" width="9.140625" style="3"/>
    <col min="3884" max="3897" width="0" style="3" hidden="1" customWidth="1"/>
    <col min="3898" max="4096" width="9.140625" style="3"/>
    <col min="4097" max="4097" width="8.140625" style="3" customWidth="1"/>
    <col min="4098" max="4098" width="28.140625" style="3" customWidth="1"/>
    <col min="4099" max="4099" width="7.5703125" style="3" customWidth="1"/>
    <col min="4100" max="4101" width="0" style="3" hidden="1" customWidth="1"/>
    <col min="4102" max="4103" width="10.140625" style="3" customWidth="1"/>
    <col min="4104" max="4106" width="9.7109375" style="3" customWidth="1"/>
    <col min="4107" max="4108" width="9.140625" style="3"/>
    <col min="4109" max="4109" width="9.7109375" style="3" customWidth="1"/>
    <col min="4110" max="4127" width="0" style="3" hidden="1" customWidth="1"/>
    <col min="4128" max="4128" width="9.140625" style="3"/>
    <col min="4129" max="4129" width="10.140625" style="3" customWidth="1"/>
    <col min="4130" max="4132" width="9.140625" style="3"/>
    <col min="4133" max="4133" width="10.28515625" style="3" customWidth="1"/>
    <col min="4134" max="4136" width="9.140625" style="3"/>
    <col min="4137" max="4137" width="10.28515625" style="3" customWidth="1"/>
    <col min="4138" max="4139" width="9.140625" style="3"/>
    <col min="4140" max="4153" width="0" style="3" hidden="1" customWidth="1"/>
    <col min="4154" max="4352" width="9.140625" style="3"/>
    <col min="4353" max="4353" width="8.140625" style="3" customWidth="1"/>
    <col min="4354" max="4354" width="28.140625" style="3" customWidth="1"/>
    <col min="4355" max="4355" width="7.5703125" style="3" customWidth="1"/>
    <col min="4356" max="4357" width="0" style="3" hidden="1" customWidth="1"/>
    <col min="4358" max="4359" width="10.140625" style="3" customWidth="1"/>
    <col min="4360" max="4362" width="9.7109375" style="3" customWidth="1"/>
    <col min="4363" max="4364" width="9.140625" style="3"/>
    <col min="4365" max="4365" width="9.7109375" style="3" customWidth="1"/>
    <col min="4366" max="4383" width="0" style="3" hidden="1" customWidth="1"/>
    <col min="4384" max="4384" width="9.140625" style="3"/>
    <col min="4385" max="4385" width="10.140625" style="3" customWidth="1"/>
    <col min="4386" max="4388" width="9.140625" style="3"/>
    <col min="4389" max="4389" width="10.28515625" style="3" customWidth="1"/>
    <col min="4390" max="4392" width="9.140625" style="3"/>
    <col min="4393" max="4393" width="10.28515625" style="3" customWidth="1"/>
    <col min="4394" max="4395" width="9.140625" style="3"/>
    <col min="4396" max="4409" width="0" style="3" hidden="1" customWidth="1"/>
    <col min="4410" max="4608" width="9.140625" style="3"/>
    <col min="4609" max="4609" width="8.140625" style="3" customWidth="1"/>
    <col min="4610" max="4610" width="28.140625" style="3" customWidth="1"/>
    <col min="4611" max="4611" width="7.5703125" style="3" customWidth="1"/>
    <col min="4612" max="4613" width="0" style="3" hidden="1" customWidth="1"/>
    <col min="4614" max="4615" width="10.140625" style="3" customWidth="1"/>
    <col min="4616" max="4618" width="9.7109375" style="3" customWidth="1"/>
    <col min="4619" max="4620" width="9.140625" style="3"/>
    <col min="4621" max="4621" width="9.7109375" style="3" customWidth="1"/>
    <col min="4622" max="4639" width="0" style="3" hidden="1" customWidth="1"/>
    <col min="4640" max="4640" width="9.140625" style="3"/>
    <col min="4641" max="4641" width="10.140625" style="3" customWidth="1"/>
    <col min="4642" max="4644" width="9.140625" style="3"/>
    <col min="4645" max="4645" width="10.28515625" style="3" customWidth="1"/>
    <col min="4646" max="4648" width="9.140625" style="3"/>
    <col min="4649" max="4649" width="10.28515625" style="3" customWidth="1"/>
    <col min="4650" max="4651" width="9.140625" style="3"/>
    <col min="4652" max="4665" width="0" style="3" hidden="1" customWidth="1"/>
    <col min="4666" max="4864" width="9.140625" style="3"/>
    <col min="4865" max="4865" width="8.140625" style="3" customWidth="1"/>
    <col min="4866" max="4866" width="28.140625" style="3" customWidth="1"/>
    <col min="4867" max="4867" width="7.5703125" style="3" customWidth="1"/>
    <col min="4868" max="4869" width="0" style="3" hidden="1" customWidth="1"/>
    <col min="4870" max="4871" width="10.140625" style="3" customWidth="1"/>
    <col min="4872" max="4874" width="9.7109375" style="3" customWidth="1"/>
    <col min="4875" max="4876" width="9.140625" style="3"/>
    <col min="4877" max="4877" width="9.7109375" style="3" customWidth="1"/>
    <col min="4878" max="4895" width="0" style="3" hidden="1" customWidth="1"/>
    <col min="4896" max="4896" width="9.140625" style="3"/>
    <col min="4897" max="4897" width="10.140625" style="3" customWidth="1"/>
    <col min="4898" max="4900" width="9.140625" style="3"/>
    <col min="4901" max="4901" width="10.28515625" style="3" customWidth="1"/>
    <col min="4902" max="4904" width="9.140625" style="3"/>
    <col min="4905" max="4905" width="10.28515625" style="3" customWidth="1"/>
    <col min="4906" max="4907" width="9.140625" style="3"/>
    <col min="4908" max="4921" width="0" style="3" hidden="1" customWidth="1"/>
    <col min="4922" max="5120" width="9.140625" style="3"/>
    <col min="5121" max="5121" width="8.140625" style="3" customWidth="1"/>
    <col min="5122" max="5122" width="28.140625" style="3" customWidth="1"/>
    <col min="5123" max="5123" width="7.5703125" style="3" customWidth="1"/>
    <col min="5124" max="5125" width="0" style="3" hidden="1" customWidth="1"/>
    <col min="5126" max="5127" width="10.140625" style="3" customWidth="1"/>
    <col min="5128" max="5130" width="9.7109375" style="3" customWidth="1"/>
    <col min="5131" max="5132" width="9.140625" style="3"/>
    <col min="5133" max="5133" width="9.7109375" style="3" customWidth="1"/>
    <col min="5134" max="5151" width="0" style="3" hidden="1" customWidth="1"/>
    <col min="5152" max="5152" width="9.140625" style="3"/>
    <col min="5153" max="5153" width="10.140625" style="3" customWidth="1"/>
    <col min="5154" max="5156" width="9.140625" style="3"/>
    <col min="5157" max="5157" width="10.28515625" style="3" customWidth="1"/>
    <col min="5158" max="5160" width="9.140625" style="3"/>
    <col min="5161" max="5161" width="10.28515625" style="3" customWidth="1"/>
    <col min="5162" max="5163" width="9.140625" style="3"/>
    <col min="5164" max="5177" width="0" style="3" hidden="1" customWidth="1"/>
    <col min="5178" max="5376" width="9.140625" style="3"/>
    <col min="5377" max="5377" width="8.140625" style="3" customWidth="1"/>
    <col min="5378" max="5378" width="28.140625" style="3" customWidth="1"/>
    <col min="5379" max="5379" width="7.5703125" style="3" customWidth="1"/>
    <col min="5380" max="5381" width="0" style="3" hidden="1" customWidth="1"/>
    <col min="5382" max="5383" width="10.140625" style="3" customWidth="1"/>
    <col min="5384" max="5386" width="9.7109375" style="3" customWidth="1"/>
    <col min="5387" max="5388" width="9.140625" style="3"/>
    <col min="5389" max="5389" width="9.7109375" style="3" customWidth="1"/>
    <col min="5390" max="5407" width="0" style="3" hidden="1" customWidth="1"/>
    <col min="5408" max="5408" width="9.140625" style="3"/>
    <col min="5409" max="5409" width="10.140625" style="3" customWidth="1"/>
    <col min="5410" max="5412" width="9.140625" style="3"/>
    <col min="5413" max="5413" width="10.28515625" style="3" customWidth="1"/>
    <col min="5414" max="5416" width="9.140625" style="3"/>
    <col min="5417" max="5417" width="10.28515625" style="3" customWidth="1"/>
    <col min="5418" max="5419" width="9.140625" style="3"/>
    <col min="5420" max="5433" width="0" style="3" hidden="1" customWidth="1"/>
    <col min="5434" max="5632" width="9.140625" style="3"/>
    <col min="5633" max="5633" width="8.140625" style="3" customWidth="1"/>
    <col min="5634" max="5634" width="28.140625" style="3" customWidth="1"/>
    <col min="5635" max="5635" width="7.5703125" style="3" customWidth="1"/>
    <col min="5636" max="5637" width="0" style="3" hidden="1" customWidth="1"/>
    <col min="5638" max="5639" width="10.140625" style="3" customWidth="1"/>
    <col min="5640" max="5642" width="9.7109375" style="3" customWidth="1"/>
    <col min="5643" max="5644" width="9.140625" style="3"/>
    <col min="5645" max="5645" width="9.7109375" style="3" customWidth="1"/>
    <col min="5646" max="5663" width="0" style="3" hidden="1" customWidth="1"/>
    <col min="5664" max="5664" width="9.140625" style="3"/>
    <col min="5665" max="5665" width="10.140625" style="3" customWidth="1"/>
    <col min="5666" max="5668" width="9.140625" style="3"/>
    <col min="5669" max="5669" width="10.28515625" style="3" customWidth="1"/>
    <col min="5670" max="5672" width="9.140625" style="3"/>
    <col min="5673" max="5673" width="10.28515625" style="3" customWidth="1"/>
    <col min="5674" max="5675" width="9.140625" style="3"/>
    <col min="5676" max="5689" width="0" style="3" hidden="1" customWidth="1"/>
    <col min="5690" max="5888" width="9.140625" style="3"/>
    <col min="5889" max="5889" width="8.140625" style="3" customWidth="1"/>
    <col min="5890" max="5890" width="28.140625" style="3" customWidth="1"/>
    <col min="5891" max="5891" width="7.5703125" style="3" customWidth="1"/>
    <col min="5892" max="5893" width="0" style="3" hidden="1" customWidth="1"/>
    <col min="5894" max="5895" width="10.140625" style="3" customWidth="1"/>
    <col min="5896" max="5898" width="9.7109375" style="3" customWidth="1"/>
    <col min="5899" max="5900" width="9.140625" style="3"/>
    <col min="5901" max="5901" width="9.7109375" style="3" customWidth="1"/>
    <col min="5902" max="5919" width="0" style="3" hidden="1" customWidth="1"/>
    <col min="5920" max="5920" width="9.140625" style="3"/>
    <col min="5921" max="5921" width="10.140625" style="3" customWidth="1"/>
    <col min="5922" max="5924" width="9.140625" style="3"/>
    <col min="5925" max="5925" width="10.28515625" style="3" customWidth="1"/>
    <col min="5926" max="5928" width="9.140625" style="3"/>
    <col min="5929" max="5929" width="10.28515625" style="3" customWidth="1"/>
    <col min="5930" max="5931" width="9.140625" style="3"/>
    <col min="5932" max="5945" width="0" style="3" hidden="1" customWidth="1"/>
    <col min="5946" max="6144" width="9.140625" style="3"/>
    <col min="6145" max="6145" width="8.140625" style="3" customWidth="1"/>
    <col min="6146" max="6146" width="28.140625" style="3" customWidth="1"/>
    <col min="6147" max="6147" width="7.5703125" style="3" customWidth="1"/>
    <col min="6148" max="6149" width="0" style="3" hidden="1" customWidth="1"/>
    <col min="6150" max="6151" width="10.140625" style="3" customWidth="1"/>
    <col min="6152" max="6154" width="9.7109375" style="3" customWidth="1"/>
    <col min="6155" max="6156" width="9.140625" style="3"/>
    <col min="6157" max="6157" width="9.7109375" style="3" customWidth="1"/>
    <col min="6158" max="6175" width="0" style="3" hidden="1" customWidth="1"/>
    <col min="6176" max="6176" width="9.140625" style="3"/>
    <col min="6177" max="6177" width="10.140625" style="3" customWidth="1"/>
    <col min="6178" max="6180" width="9.140625" style="3"/>
    <col min="6181" max="6181" width="10.28515625" style="3" customWidth="1"/>
    <col min="6182" max="6184" width="9.140625" style="3"/>
    <col min="6185" max="6185" width="10.28515625" style="3" customWidth="1"/>
    <col min="6186" max="6187" width="9.140625" style="3"/>
    <col min="6188" max="6201" width="0" style="3" hidden="1" customWidth="1"/>
    <col min="6202" max="6400" width="9.140625" style="3"/>
    <col min="6401" max="6401" width="8.140625" style="3" customWidth="1"/>
    <col min="6402" max="6402" width="28.140625" style="3" customWidth="1"/>
    <col min="6403" max="6403" width="7.5703125" style="3" customWidth="1"/>
    <col min="6404" max="6405" width="0" style="3" hidden="1" customWidth="1"/>
    <col min="6406" max="6407" width="10.140625" style="3" customWidth="1"/>
    <col min="6408" max="6410" width="9.7109375" style="3" customWidth="1"/>
    <col min="6411" max="6412" width="9.140625" style="3"/>
    <col min="6413" max="6413" width="9.7109375" style="3" customWidth="1"/>
    <col min="6414" max="6431" width="0" style="3" hidden="1" customWidth="1"/>
    <col min="6432" max="6432" width="9.140625" style="3"/>
    <col min="6433" max="6433" width="10.140625" style="3" customWidth="1"/>
    <col min="6434" max="6436" width="9.140625" style="3"/>
    <col min="6437" max="6437" width="10.28515625" style="3" customWidth="1"/>
    <col min="6438" max="6440" width="9.140625" style="3"/>
    <col min="6441" max="6441" width="10.28515625" style="3" customWidth="1"/>
    <col min="6442" max="6443" width="9.140625" style="3"/>
    <col min="6444" max="6457" width="0" style="3" hidden="1" customWidth="1"/>
    <col min="6458" max="6656" width="9.140625" style="3"/>
    <col min="6657" max="6657" width="8.140625" style="3" customWidth="1"/>
    <col min="6658" max="6658" width="28.140625" style="3" customWidth="1"/>
    <col min="6659" max="6659" width="7.5703125" style="3" customWidth="1"/>
    <col min="6660" max="6661" width="0" style="3" hidden="1" customWidth="1"/>
    <col min="6662" max="6663" width="10.140625" style="3" customWidth="1"/>
    <col min="6664" max="6666" width="9.7109375" style="3" customWidth="1"/>
    <col min="6667" max="6668" width="9.140625" style="3"/>
    <col min="6669" max="6669" width="9.7109375" style="3" customWidth="1"/>
    <col min="6670" max="6687" width="0" style="3" hidden="1" customWidth="1"/>
    <col min="6688" max="6688" width="9.140625" style="3"/>
    <col min="6689" max="6689" width="10.140625" style="3" customWidth="1"/>
    <col min="6690" max="6692" width="9.140625" style="3"/>
    <col min="6693" max="6693" width="10.28515625" style="3" customWidth="1"/>
    <col min="6694" max="6696" width="9.140625" style="3"/>
    <col min="6697" max="6697" width="10.28515625" style="3" customWidth="1"/>
    <col min="6698" max="6699" width="9.140625" style="3"/>
    <col min="6700" max="6713" width="0" style="3" hidden="1" customWidth="1"/>
    <col min="6714" max="6912" width="9.140625" style="3"/>
    <col min="6913" max="6913" width="8.140625" style="3" customWidth="1"/>
    <col min="6914" max="6914" width="28.140625" style="3" customWidth="1"/>
    <col min="6915" max="6915" width="7.5703125" style="3" customWidth="1"/>
    <col min="6916" max="6917" width="0" style="3" hidden="1" customWidth="1"/>
    <col min="6918" max="6919" width="10.140625" style="3" customWidth="1"/>
    <col min="6920" max="6922" width="9.7109375" style="3" customWidth="1"/>
    <col min="6923" max="6924" width="9.140625" style="3"/>
    <col min="6925" max="6925" width="9.7109375" style="3" customWidth="1"/>
    <col min="6926" max="6943" width="0" style="3" hidden="1" customWidth="1"/>
    <col min="6944" max="6944" width="9.140625" style="3"/>
    <col min="6945" max="6945" width="10.140625" style="3" customWidth="1"/>
    <col min="6946" max="6948" width="9.140625" style="3"/>
    <col min="6949" max="6949" width="10.28515625" style="3" customWidth="1"/>
    <col min="6950" max="6952" width="9.140625" style="3"/>
    <col min="6953" max="6953" width="10.28515625" style="3" customWidth="1"/>
    <col min="6954" max="6955" width="9.140625" style="3"/>
    <col min="6956" max="6969" width="0" style="3" hidden="1" customWidth="1"/>
    <col min="6970" max="7168" width="9.140625" style="3"/>
    <col min="7169" max="7169" width="8.140625" style="3" customWidth="1"/>
    <col min="7170" max="7170" width="28.140625" style="3" customWidth="1"/>
    <col min="7171" max="7171" width="7.5703125" style="3" customWidth="1"/>
    <col min="7172" max="7173" width="0" style="3" hidden="1" customWidth="1"/>
    <col min="7174" max="7175" width="10.140625" style="3" customWidth="1"/>
    <col min="7176" max="7178" width="9.7109375" style="3" customWidth="1"/>
    <col min="7179" max="7180" width="9.140625" style="3"/>
    <col min="7181" max="7181" width="9.7109375" style="3" customWidth="1"/>
    <col min="7182" max="7199" width="0" style="3" hidden="1" customWidth="1"/>
    <col min="7200" max="7200" width="9.140625" style="3"/>
    <col min="7201" max="7201" width="10.140625" style="3" customWidth="1"/>
    <col min="7202" max="7204" width="9.140625" style="3"/>
    <col min="7205" max="7205" width="10.28515625" style="3" customWidth="1"/>
    <col min="7206" max="7208" width="9.140625" style="3"/>
    <col min="7209" max="7209" width="10.28515625" style="3" customWidth="1"/>
    <col min="7210" max="7211" width="9.140625" style="3"/>
    <col min="7212" max="7225" width="0" style="3" hidden="1" customWidth="1"/>
    <col min="7226" max="7424" width="9.140625" style="3"/>
    <col min="7425" max="7425" width="8.140625" style="3" customWidth="1"/>
    <col min="7426" max="7426" width="28.140625" style="3" customWidth="1"/>
    <col min="7427" max="7427" width="7.5703125" style="3" customWidth="1"/>
    <col min="7428" max="7429" width="0" style="3" hidden="1" customWidth="1"/>
    <col min="7430" max="7431" width="10.140625" style="3" customWidth="1"/>
    <col min="7432" max="7434" width="9.7109375" style="3" customWidth="1"/>
    <col min="7435" max="7436" width="9.140625" style="3"/>
    <col min="7437" max="7437" width="9.7109375" style="3" customWidth="1"/>
    <col min="7438" max="7455" width="0" style="3" hidden="1" customWidth="1"/>
    <col min="7456" max="7456" width="9.140625" style="3"/>
    <col min="7457" max="7457" width="10.140625" style="3" customWidth="1"/>
    <col min="7458" max="7460" width="9.140625" style="3"/>
    <col min="7461" max="7461" width="10.28515625" style="3" customWidth="1"/>
    <col min="7462" max="7464" width="9.140625" style="3"/>
    <col min="7465" max="7465" width="10.28515625" style="3" customWidth="1"/>
    <col min="7466" max="7467" width="9.140625" style="3"/>
    <col min="7468" max="7481" width="0" style="3" hidden="1" customWidth="1"/>
    <col min="7482" max="7680" width="9.140625" style="3"/>
    <col min="7681" max="7681" width="8.140625" style="3" customWidth="1"/>
    <col min="7682" max="7682" width="28.140625" style="3" customWidth="1"/>
    <col min="7683" max="7683" width="7.5703125" style="3" customWidth="1"/>
    <col min="7684" max="7685" width="0" style="3" hidden="1" customWidth="1"/>
    <col min="7686" max="7687" width="10.140625" style="3" customWidth="1"/>
    <col min="7688" max="7690" width="9.7109375" style="3" customWidth="1"/>
    <col min="7691" max="7692" width="9.140625" style="3"/>
    <col min="7693" max="7693" width="9.7109375" style="3" customWidth="1"/>
    <col min="7694" max="7711" width="0" style="3" hidden="1" customWidth="1"/>
    <col min="7712" max="7712" width="9.140625" style="3"/>
    <col min="7713" max="7713" width="10.140625" style="3" customWidth="1"/>
    <col min="7714" max="7716" width="9.140625" style="3"/>
    <col min="7717" max="7717" width="10.28515625" style="3" customWidth="1"/>
    <col min="7718" max="7720" width="9.140625" style="3"/>
    <col min="7721" max="7721" width="10.28515625" style="3" customWidth="1"/>
    <col min="7722" max="7723" width="9.140625" style="3"/>
    <col min="7724" max="7737" width="0" style="3" hidden="1" customWidth="1"/>
    <col min="7738" max="7936" width="9.140625" style="3"/>
    <col min="7937" max="7937" width="8.140625" style="3" customWidth="1"/>
    <col min="7938" max="7938" width="28.140625" style="3" customWidth="1"/>
    <col min="7939" max="7939" width="7.5703125" style="3" customWidth="1"/>
    <col min="7940" max="7941" width="0" style="3" hidden="1" customWidth="1"/>
    <col min="7942" max="7943" width="10.140625" style="3" customWidth="1"/>
    <col min="7944" max="7946" width="9.7109375" style="3" customWidth="1"/>
    <col min="7947" max="7948" width="9.140625" style="3"/>
    <col min="7949" max="7949" width="9.7109375" style="3" customWidth="1"/>
    <col min="7950" max="7967" width="0" style="3" hidden="1" customWidth="1"/>
    <col min="7968" max="7968" width="9.140625" style="3"/>
    <col min="7969" max="7969" width="10.140625" style="3" customWidth="1"/>
    <col min="7970" max="7972" width="9.140625" style="3"/>
    <col min="7973" max="7973" width="10.28515625" style="3" customWidth="1"/>
    <col min="7974" max="7976" width="9.140625" style="3"/>
    <col min="7977" max="7977" width="10.28515625" style="3" customWidth="1"/>
    <col min="7978" max="7979" width="9.140625" style="3"/>
    <col min="7980" max="7993" width="0" style="3" hidden="1" customWidth="1"/>
    <col min="7994" max="8192" width="9.140625" style="3"/>
    <col min="8193" max="8193" width="8.140625" style="3" customWidth="1"/>
    <col min="8194" max="8194" width="28.140625" style="3" customWidth="1"/>
    <col min="8195" max="8195" width="7.5703125" style="3" customWidth="1"/>
    <col min="8196" max="8197" width="0" style="3" hidden="1" customWidth="1"/>
    <col min="8198" max="8199" width="10.140625" style="3" customWidth="1"/>
    <col min="8200" max="8202" width="9.7109375" style="3" customWidth="1"/>
    <col min="8203" max="8204" width="9.140625" style="3"/>
    <col min="8205" max="8205" width="9.7109375" style="3" customWidth="1"/>
    <col min="8206" max="8223" width="0" style="3" hidden="1" customWidth="1"/>
    <col min="8224" max="8224" width="9.140625" style="3"/>
    <col min="8225" max="8225" width="10.140625" style="3" customWidth="1"/>
    <col min="8226" max="8228" width="9.140625" style="3"/>
    <col min="8229" max="8229" width="10.28515625" style="3" customWidth="1"/>
    <col min="8230" max="8232" width="9.140625" style="3"/>
    <col min="8233" max="8233" width="10.28515625" style="3" customWidth="1"/>
    <col min="8234" max="8235" width="9.140625" style="3"/>
    <col min="8236" max="8249" width="0" style="3" hidden="1" customWidth="1"/>
    <col min="8250" max="8448" width="9.140625" style="3"/>
    <col min="8449" max="8449" width="8.140625" style="3" customWidth="1"/>
    <col min="8450" max="8450" width="28.140625" style="3" customWidth="1"/>
    <col min="8451" max="8451" width="7.5703125" style="3" customWidth="1"/>
    <col min="8452" max="8453" width="0" style="3" hidden="1" customWidth="1"/>
    <col min="8454" max="8455" width="10.140625" style="3" customWidth="1"/>
    <col min="8456" max="8458" width="9.7109375" style="3" customWidth="1"/>
    <col min="8459" max="8460" width="9.140625" style="3"/>
    <col min="8461" max="8461" width="9.7109375" style="3" customWidth="1"/>
    <col min="8462" max="8479" width="0" style="3" hidden="1" customWidth="1"/>
    <col min="8480" max="8480" width="9.140625" style="3"/>
    <col min="8481" max="8481" width="10.140625" style="3" customWidth="1"/>
    <col min="8482" max="8484" width="9.140625" style="3"/>
    <col min="8485" max="8485" width="10.28515625" style="3" customWidth="1"/>
    <col min="8486" max="8488" width="9.140625" style="3"/>
    <col min="8489" max="8489" width="10.28515625" style="3" customWidth="1"/>
    <col min="8490" max="8491" width="9.140625" style="3"/>
    <col min="8492" max="8505" width="0" style="3" hidden="1" customWidth="1"/>
    <col min="8506" max="8704" width="9.140625" style="3"/>
    <col min="8705" max="8705" width="8.140625" style="3" customWidth="1"/>
    <col min="8706" max="8706" width="28.140625" style="3" customWidth="1"/>
    <col min="8707" max="8707" width="7.5703125" style="3" customWidth="1"/>
    <col min="8708" max="8709" width="0" style="3" hidden="1" customWidth="1"/>
    <col min="8710" max="8711" width="10.140625" style="3" customWidth="1"/>
    <col min="8712" max="8714" width="9.7109375" style="3" customWidth="1"/>
    <col min="8715" max="8716" width="9.140625" style="3"/>
    <col min="8717" max="8717" width="9.7109375" style="3" customWidth="1"/>
    <col min="8718" max="8735" width="0" style="3" hidden="1" customWidth="1"/>
    <col min="8736" max="8736" width="9.140625" style="3"/>
    <col min="8737" max="8737" width="10.140625" style="3" customWidth="1"/>
    <col min="8738" max="8740" width="9.140625" style="3"/>
    <col min="8741" max="8741" width="10.28515625" style="3" customWidth="1"/>
    <col min="8742" max="8744" width="9.140625" style="3"/>
    <col min="8745" max="8745" width="10.28515625" style="3" customWidth="1"/>
    <col min="8746" max="8747" width="9.140625" style="3"/>
    <col min="8748" max="8761" width="0" style="3" hidden="1" customWidth="1"/>
    <col min="8762" max="8960" width="9.140625" style="3"/>
    <col min="8961" max="8961" width="8.140625" style="3" customWidth="1"/>
    <col min="8962" max="8962" width="28.140625" style="3" customWidth="1"/>
    <col min="8963" max="8963" width="7.5703125" style="3" customWidth="1"/>
    <col min="8964" max="8965" width="0" style="3" hidden="1" customWidth="1"/>
    <col min="8966" max="8967" width="10.140625" style="3" customWidth="1"/>
    <col min="8968" max="8970" width="9.7109375" style="3" customWidth="1"/>
    <col min="8971" max="8972" width="9.140625" style="3"/>
    <col min="8973" max="8973" width="9.7109375" style="3" customWidth="1"/>
    <col min="8974" max="8991" width="0" style="3" hidden="1" customWidth="1"/>
    <col min="8992" max="8992" width="9.140625" style="3"/>
    <col min="8993" max="8993" width="10.140625" style="3" customWidth="1"/>
    <col min="8994" max="8996" width="9.140625" style="3"/>
    <col min="8997" max="8997" width="10.28515625" style="3" customWidth="1"/>
    <col min="8998" max="9000" width="9.140625" style="3"/>
    <col min="9001" max="9001" width="10.28515625" style="3" customWidth="1"/>
    <col min="9002" max="9003" width="9.140625" style="3"/>
    <col min="9004" max="9017" width="0" style="3" hidden="1" customWidth="1"/>
    <col min="9018" max="9216" width="9.140625" style="3"/>
    <col min="9217" max="9217" width="8.140625" style="3" customWidth="1"/>
    <col min="9218" max="9218" width="28.140625" style="3" customWidth="1"/>
    <col min="9219" max="9219" width="7.5703125" style="3" customWidth="1"/>
    <col min="9220" max="9221" width="0" style="3" hidden="1" customWidth="1"/>
    <col min="9222" max="9223" width="10.140625" style="3" customWidth="1"/>
    <col min="9224" max="9226" width="9.7109375" style="3" customWidth="1"/>
    <col min="9227" max="9228" width="9.140625" style="3"/>
    <col min="9229" max="9229" width="9.7109375" style="3" customWidth="1"/>
    <col min="9230" max="9247" width="0" style="3" hidden="1" customWidth="1"/>
    <col min="9248" max="9248" width="9.140625" style="3"/>
    <col min="9249" max="9249" width="10.140625" style="3" customWidth="1"/>
    <col min="9250" max="9252" width="9.140625" style="3"/>
    <col min="9253" max="9253" width="10.28515625" style="3" customWidth="1"/>
    <col min="9254" max="9256" width="9.140625" style="3"/>
    <col min="9257" max="9257" width="10.28515625" style="3" customWidth="1"/>
    <col min="9258" max="9259" width="9.140625" style="3"/>
    <col min="9260" max="9273" width="0" style="3" hidden="1" customWidth="1"/>
    <col min="9274" max="9472" width="9.140625" style="3"/>
    <col min="9473" max="9473" width="8.140625" style="3" customWidth="1"/>
    <col min="9474" max="9474" width="28.140625" style="3" customWidth="1"/>
    <col min="9475" max="9475" width="7.5703125" style="3" customWidth="1"/>
    <col min="9476" max="9477" width="0" style="3" hidden="1" customWidth="1"/>
    <col min="9478" max="9479" width="10.140625" style="3" customWidth="1"/>
    <col min="9480" max="9482" width="9.7109375" style="3" customWidth="1"/>
    <col min="9483" max="9484" width="9.140625" style="3"/>
    <col min="9485" max="9485" width="9.7109375" style="3" customWidth="1"/>
    <col min="9486" max="9503" width="0" style="3" hidden="1" customWidth="1"/>
    <col min="9504" max="9504" width="9.140625" style="3"/>
    <col min="9505" max="9505" width="10.140625" style="3" customWidth="1"/>
    <col min="9506" max="9508" width="9.140625" style="3"/>
    <col min="9509" max="9509" width="10.28515625" style="3" customWidth="1"/>
    <col min="9510" max="9512" width="9.140625" style="3"/>
    <col min="9513" max="9513" width="10.28515625" style="3" customWidth="1"/>
    <col min="9514" max="9515" width="9.140625" style="3"/>
    <col min="9516" max="9529" width="0" style="3" hidden="1" customWidth="1"/>
    <col min="9530" max="9728" width="9.140625" style="3"/>
    <col min="9729" max="9729" width="8.140625" style="3" customWidth="1"/>
    <col min="9730" max="9730" width="28.140625" style="3" customWidth="1"/>
    <col min="9731" max="9731" width="7.5703125" style="3" customWidth="1"/>
    <col min="9732" max="9733" width="0" style="3" hidden="1" customWidth="1"/>
    <col min="9734" max="9735" width="10.140625" style="3" customWidth="1"/>
    <col min="9736" max="9738" width="9.7109375" style="3" customWidth="1"/>
    <col min="9739" max="9740" width="9.140625" style="3"/>
    <col min="9741" max="9741" width="9.7109375" style="3" customWidth="1"/>
    <col min="9742" max="9759" width="0" style="3" hidden="1" customWidth="1"/>
    <col min="9760" max="9760" width="9.140625" style="3"/>
    <col min="9761" max="9761" width="10.140625" style="3" customWidth="1"/>
    <col min="9762" max="9764" width="9.140625" style="3"/>
    <col min="9765" max="9765" width="10.28515625" style="3" customWidth="1"/>
    <col min="9766" max="9768" width="9.140625" style="3"/>
    <col min="9769" max="9769" width="10.28515625" style="3" customWidth="1"/>
    <col min="9770" max="9771" width="9.140625" style="3"/>
    <col min="9772" max="9785" width="0" style="3" hidden="1" customWidth="1"/>
    <col min="9786" max="9984" width="9.140625" style="3"/>
    <col min="9985" max="9985" width="8.140625" style="3" customWidth="1"/>
    <col min="9986" max="9986" width="28.140625" style="3" customWidth="1"/>
    <col min="9987" max="9987" width="7.5703125" style="3" customWidth="1"/>
    <col min="9988" max="9989" width="0" style="3" hidden="1" customWidth="1"/>
    <col min="9990" max="9991" width="10.140625" style="3" customWidth="1"/>
    <col min="9992" max="9994" width="9.7109375" style="3" customWidth="1"/>
    <col min="9995" max="9996" width="9.140625" style="3"/>
    <col min="9997" max="9997" width="9.7109375" style="3" customWidth="1"/>
    <col min="9998" max="10015" width="0" style="3" hidden="1" customWidth="1"/>
    <col min="10016" max="10016" width="9.140625" style="3"/>
    <col min="10017" max="10017" width="10.140625" style="3" customWidth="1"/>
    <col min="10018" max="10020" width="9.140625" style="3"/>
    <col min="10021" max="10021" width="10.28515625" style="3" customWidth="1"/>
    <col min="10022" max="10024" width="9.140625" style="3"/>
    <col min="10025" max="10025" width="10.28515625" style="3" customWidth="1"/>
    <col min="10026" max="10027" width="9.140625" style="3"/>
    <col min="10028" max="10041" width="0" style="3" hidden="1" customWidth="1"/>
    <col min="10042" max="10240" width="9.140625" style="3"/>
    <col min="10241" max="10241" width="8.140625" style="3" customWidth="1"/>
    <col min="10242" max="10242" width="28.140625" style="3" customWidth="1"/>
    <col min="10243" max="10243" width="7.5703125" style="3" customWidth="1"/>
    <col min="10244" max="10245" width="0" style="3" hidden="1" customWidth="1"/>
    <col min="10246" max="10247" width="10.140625" style="3" customWidth="1"/>
    <col min="10248" max="10250" width="9.7109375" style="3" customWidth="1"/>
    <col min="10251" max="10252" width="9.140625" style="3"/>
    <col min="10253" max="10253" width="9.7109375" style="3" customWidth="1"/>
    <col min="10254" max="10271" width="0" style="3" hidden="1" customWidth="1"/>
    <col min="10272" max="10272" width="9.140625" style="3"/>
    <col min="10273" max="10273" width="10.140625" style="3" customWidth="1"/>
    <col min="10274" max="10276" width="9.140625" style="3"/>
    <col min="10277" max="10277" width="10.28515625" style="3" customWidth="1"/>
    <col min="10278" max="10280" width="9.140625" style="3"/>
    <col min="10281" max="10281" width="10.28515625" style="3" customWidth="1"/>
    <col min="10282" max="10283" width="9.140625" style="3"/>
    <col min="10284" max="10297" width="0" style="3" hidden="1" customWidth="1"/>
    <col min="10298" max="10496" width="9.140625" style="3"/>
    <col min="10497" max="10497" width="8.140625" style="3" customWidth="1"/>
    <col min="10498" max="10498" width="28.140625" style="3" customWidth="1"/>
    <col min="10499" max="10499" width="7.5703125" style="3" customWidth="1"/>
    <col min="10500" max="10501" width="0" style="3" hidden="1" customWidth="1"/>
    <col min="10502" max="10503" width="10.140625" style="3" customWidth="1"/>
    <col min="10504" max="10506" width="9.7109375" style="3" customWidth="1"/>
    <col min="10507" max="10508" width="9.140625" style="3"/>
    <col min="10509" max="10509" width="9.7109375" style="3" customWidth="1"/>
    <col min="10510" max="10527" width="0" style="3" hidden="1" customWidth="1"/>
    <col min="10528" max="10528" width="9.140625" style="3"/>
    <col min="10529" max="10529" width="10.140625" style="3" customWidth="1"/>
    <col min="10530" max="10532" width="9.140625" style="3"/>
    <col min="10533" max="10533" width="10.28515625" style="3" customWidth="1"/>
    <col min="10534" max="10536" width="9.140625" style="3"/>
    <col min="10537" max="10537" width="10.28515625" style="3" customWidth="1"/>
    <col min="10538" max="10539" width="9.140625" style="3"/>
    <col min="10540" max="10553" width="0" style="3" hidden="1" customWidth="1"/>
    <col min="10554" max="10752" width="9.140625" style="3"/>
    <col min="10753" max="10753" width="8.140625" style="3" customWidth="1"/>
    <col min="10754" max="10754" width="28.140625" style="3" customWidth="1"/>
    <col min="10755" max="10755" width="7.5703125" style="3" customWidth="1"/>
    <col min="10756" max="10757" width="0" style="3" hidden="1" customWidth="1"/>
    <col min="10758" max="10759" width="10.140625" style="3" customWidth="1"/>
    <col min="10760" max="10762" width="9.7109375" style="3" customWidth="1"/>
    <col min="10763" max="10764" width="9.140625" style="3"/>
    <col min="10765" max="10765" width="9.7109375" style="3" customWidth="1"/>
    <col min="10766" max="10783" width="0" style="3" hidden="1" customWidth="1"/>
    <col min="10784" max="10784" width="9.140625" style="3"/>
    <col min="10785" max="10785" width="10.140625" style="3" customWidth="1"/>
    <col min="10786" max="10788" width="9.140625" style="3"/>
    <col min="10789" max="10789" width="10.28515625" style="3" customWidth="1"/>
    <col min="10790" max="10792" width="9.140625" style="3"/>
    <col min="10793" max="10793" width="10.28515625" style="3" customWidth="1"/>
    <col min="10794" max="10795" width="9.140625" style="3"/>
    <col min="10796" max="10809" width="0" style="3" hidden="1" customWidth="1"/>
    <col min="10810" max="11008" width="9.140625" style="3"/>
    <col min="11009" max="11009" width="8.140625" style="3" customWidth="1"/>
    <col min="11010" max="11010" width="28.140625" style="3" customWidth="1"/>
    <col min="11011" max="11011" width="7.5703125" style="3" customWidth="1"/>
    <col min="11012" max="11013" width="0" style="3" hidden="1" customWidth="1"/>
    <col min="11014" max="11015" width="10.140625" style="3" customWidth="1"/>
    <col min="11016" max="11018" width="9.7109375" style="3" customWidth="1"/>
    <col min="11019" max="11020" width="9.140625" style="3"/>
    <col min="11021" max="11021" width="9.7109375" style="3" customWidth="1"/>
    <col min="11022" max="11039" width="0" style="3" hidden="1" customWidth="1"/>
    <col min="11040" max="11040" width="9.140625" style="3"/>
    <col min="11041" max="11041" width="10.140625" style="3" customWidth="1"/>
    <col min="11042" max="11044" width="9.140625" style="3"/>
    <col min="11045" max="11045" width="10.28515625" style="3" customWidth="1"/>
    <col min="11046" max="11048" width="9.140625" style="3"/>
    <col min="11049" max="11049" width="10.28515625" style="3" customWidth="1"/>
    <col min="11050" max="11051" width="9.140625" style="3"/>
    <col min="11052" max="11065" width="0" style="3" hidden="1" customWidth="1"/>
    <col min="11066" max="11264" width="9.140625" style="3"/>
    <col min="11265" max="11265" width="8.140625" style="3" customWidth="1"/>
    <col min="11266" max="11266" width="28.140625" style="3" customWidth="1"/>
    <col min="11267" max="11267" width="7.5703125" style="3" customWidth="1"/>
    <col min="11268" max="11269" width="0" style="3" hidden="1" customWidth="1"/>
    <col min="11270" max="11271" width="10.140625" style="3" customWidth="1"/>
    <col min="11272" max="11274" width="9.7109375" style="3" customWidth="1"/>
    <col min="11275" max="11276" width="9.140625" style="3"/>
    <col min="11277" max="11277" width="9.7109375" style="3" customWidth="1"/>
    <col min="11278" max="11295" width="0" style="3" hidden="1" customWidth="1"/>
    <col min="11296" max="11296" width="9.140625" style="3"/>
    <col min="11297" max="11297" width="10.140625" style="3" customWidth="1"/>
    <col min="11298" max="11300" width="9.140625" style="3"/>
    <col min="11301" max="11301" width="10.28515625" style="3" customWidth="1"/>
    <col min="11302" max="11304" width="9.140625" style="3"/>
    <col min="11305" max="11305" width="10.28515625" style="3" customWidth="1"/>
    <col min="11306" max="11307" width="9.140625" style="3"/>
    <col min="11308" max="11321" width="0" style="3" hidden="1" customWidth="1"/>
    <col min="11322" max="11520" width="9.140625" style="3"/>
    <col min="11521" max="11521" width="8.140625" style="3" customWidth="1"/>
    <col min="11522" max="11522" width="28.140625" style="3" customWidth="1"/>
    <col min="11523" max="11523" width="7.5703125" style="3" customWidth="1"/>
    <col min="11524" max="11525" width="0" style="3" hidden="1" customWidth="1"/>
    <col min="11526" max="11527" width="10.140625" style="3" customWidth="1"/>
    <col min="11528" max="11530" width="9.7109375" style="3" customWidth="1"/>
    <col min="11531" max="11532" width="9.140625" style="3"/>
    <col min="11533" max="11533" width="9.7109375" style="3" customWidth="1"/>
    <col min="11534" max="11551" width="0" style="3" hidden="1" customWidth="1"/>
    <col min="11552" max="11552" width="9.140625" style="3"/>
    <col min="11553" max="11553" width="10.140625" style="3" customWidth="1"/>
    <col min="11554" max="11556" width="9.140625" style="3"/>
    <col min="11557" max="11557" width="10.28515625" style="3" customWidth="1"/>
    <col min="11558" max="11560" width="9.140625" style="3"/>
    <col min="11561" max="11561" width="10.28515625" style="3" customWidth="1"/>
    <col min="11562" max="11563" width="9.140625" style="3"/>
    <col min="11564" max="11577" width="0" style="3" hidden="1" customWidth="1"/>
    <col min="11578" max="11776" width="9.140625" style="3"/>
    <col min="11777" max="11777" width="8.140625" style="3" customWidth="1"/>
    <col min="11778" max="11778" width="28.140625" style="3" customWidth="1"/>
    <col min="11779" max="11779" width="7.5703125" style="3" customWidth="1"/>
    <col min="11780" max="11781" width="0" style="3" hidden="1" customWidth="1"/>
    <col min="11782" max="11783" width="10.140625" style="3" customWidth="1"/>
    <col min="11784" max="11786" width="9.7109375" style="3" customWidth="1"/>
    <col min="11787" max="11788" width="9.140625" style="3"/>
    <col min="11789" max="11789" width="9.7109375" style="3" customWidth="1"/>
    <col min="11790" max="11807" width="0" style="3" hidden="1" customWidth="1"/>
    <col min="11808" max="11808" width="9.140625" style="3"/>
    <col min="11809" max="11809" width="10.140625" style="3" customWidth="1"/>
    <col min="11810" max="11812" width="9.140625" style="3"/>
    <col min="11813" max="11813" width="10.28515625" style="3" customWidth="1"/>
    <col min="11814" max="11816" width="9.140625" style="3"/>
    <col min="11817" max="11817" width="10.28515625" style="3" customWidth="1"/>
    <col min="11818" max="11819" width="9.140625" style="3"/>
    <col min="11820" max="11833" width="0" style="3" hidden="1" customWidth="1"/>
    <col min="11834" max="12032" width="9.140625" style="3"/>
    <col min="12033" max="12033" width="8.140625" style="3" customWidth="1"/>
    <col min="12034" max="12034" width="28.140625" style="3" customWidth="1"/>
    <col min="12035" max="12035" width="7.5703125" style="3" customWidth="1"/>
    <col min="12036" max="12037" width="0" style="3" hidden="1" customWidth="1"/>
    <col min="12038" max="12039" width="10.140625" style="3" customWidth="1"/>
    <col min="12040" max="12042" width="9.7109375" style="3" customWidth="1"/>
    <col min="12043" max="12044" width="9.140625" style="3"/>
    <col min="12045" max="12045" width="9.7109375" style="3" customWidth="1"/>
    <col min="12046" max="12063" width="0" style="3" hidden="1" customWidth="1"/>
    <col min="12064" max="12064" width="9.140625" style="3"/>
    <col min="12065" max="12065" width="10.140625" style="3" customWidth="1"/>
    <col min="12066" max="12068" width="9.140625" style="3"/>
    <col min="12069" max="12069" width="10.28515625" style="3" customWidth="1"/>
    <col min="12070" max="12072" width="9.140625" style="3"/>
    <col min="12073" max="12073" width="10.28515625" style="3" customWidth="1"/>
    <col min="12074" max="12075" width="9.140625" style="3"/>
    <col min="12076" max="12089" width="0" style="3" hidden="1" customWidth="1"/>
    <col min="12090" max="12288" width="9.140625" style="3"/>
    <col min="12289" max="12289" width="8.140625" style="3" customWidth="1"/>
    <col min="12290" max="12290" width="28.140625" style="3" customWidth="1"/>
    <col min="12291" max="12291" width="7.5703125" style="3" customWidth="1"/>
    <col min="12292" max="12293" width="0" style="3" hidden="1" customWidth="1"/>
    <col min="12294" max="12295" width="10.140625" style="3" customWidth="1"/>
    <col min="12296" max="12298" width="9.7109375" style="3" customWidth="1"/>
    <col min="12299" max="12300" width="9.140625" style="3"/>
    <col min="12301" max="12301" width="9.7109375" style="3" customWidth="1"/>
    <col min="12302" max="12319" width="0" style="3" hidden="1" customWidth="1"/>
    <col min="12320" max="12320" width="9.140625" style="3"/>
    <col min="12321" max="12321" width="10.140625" style="3" customWidth="1"/>
    <col min="12322" max="12324" width="9.140625" style="3"/>
    <col min="12325" max="12325" width="10.28515625" style="3" customWidth="1"/>
    <col min="12326" max="12328" width="9.140625" style="3"/>
    <col min="12329" max="12329" width="10.28515625" style="3" customWidth="1"/>
    <col min="12330" max="12331" width="9.140625" style="3"/>
    <col min="12332" max="12345" width="0" style="3" hidden="1" customWidth="1"/>
    <col min="12346" max="12544" width="9.140625" style="3"/>
    <col min="12545" max="12545" width="8.140625" style="3" customWidth="1"/>
    <col min="12546" max="12546" width="28.140625" style="3" customWidth="1"/>
    <col min="12547" max="12547" width="7.5703125" style="3" customWidth="1"/>
    <col min="12548" max="12549" width="0" style="3" hidden="1" customWidth="1"/>
    <col min="12550" max="12551" width="10.140625" style="3" customWidth="1"/>
    <col min="12552" max="12554" width="9.7109375" style="3" customWidth="1"/>
    <col min="12555" max="12556" width="9.140625" style="3"/>
    <col min="12557" max="12557" width="9.7109375" style="3" customWidth="1"/>
    <col min="12558" max="12575" width="0" style="3" hidden="1" customWidth="1"/>
    <col min="12576" max="12576" width="9.140625" style="3"/>
    <col min="12577" max="12577" width="10.140625" style="3" customWidth="1"/>
    <col min="12578" max="12580" width="9.140625" style="3"/>
    <col min="12581" max="12581" width="10.28515625" style="3" customWidth="1"/>
    <col min="12582" max="12584" width="9.140625" style="3"/>
    <col min="12585" max="12585" width="10.28515625" style="3" customWidth="1"/>
    <col min="12586" max="12587" width="9.140625" style="3"/>
    <col min="12588" max="12601" width="0" style="3" hidden="1" customWidth="1"/>
    <col min="12602" max="12800" width="9.140625" style="3"/>
    <col min="12801" max="12801" width="8.140625" style="3" customWidth="1"/>
    <col min="12802" max="12802" width="28.140625" style="3" customWidth="1"/>
    <col min="12803" max="12803" width="7.5703125" style="3" customWidth="1"/>
    <col min="12804" max="12805" width="0" style="3" hidden="1" customWidth="1"/>
    <col min="12806" max="12807" width="10.140625" style="3" customWidth="1"/>
    <col min="12808" max="12810" width="9.7109375" style="3" customWidth="1"/>
    <col min="12811" max="12812" width="9.140625" style="3"/>
    <col min="12813" max="12813" width="9.7109375" style="3" customWidth="1"/>
    <col min="12814" max="12831" width="0" style="3" hidden="1" customWidth="1"/>
    <col min="12832" max="12832" width="9.140625" style="3"/>
    <col min="12833" max="12833" width="10.140625" style="3" customWidth="1"/>
    <col min="12834" max="12836" width="9.140625" style="3"/>
    <col min="12837" max="12837" width="10.28515625" style="3" customWidth="1"/>
    <col min="12838" max="12840" width="9.140625" style="3"/>
    <col min="12841" max="12841" width="10.28515625" style="3" customWidth="1"/>
    <col min="12842" max="12843" width="9.140625" style="3"/>
    <col min="12844" max="12857" width="0" style="3" hidden="1" customWidth="1"/>
    <col min="12858" max="13056" width="9.140625" style="3"/>
    <col min="13057" max="13057" width="8.140625" style="3" customWidth="1"/>
    <col min="13058" max="13058" width="28.140625" style="3" customWidth="1"/>
    <col min="13059" max="13059" width="7.5703125" style="3" customWidth="1"/>
    <col min="13060" max="13061" width="0" style="3" hidden="1" customWidth="1"/>
    <col min="13062" max="13063" width="10.140625" style="3" customWidth="1"/>
    <col min="13064" max="13066" width="9.7109375" style="3" customWidth="1"/>
    <col min="13067" max="13068" width="9.140625" style="3"/>
    <col min="13069" max="13069" width="9.7109375" style="3" customWidth="1"/>
    <col min="13070" max="13087" width="0" style="3" hidden="1" customWidth="1"/>
    <col min="13088" max="13088" width="9.140625" style="3"/>
    <col min="13089" max="13089" width="10.140625" style="3" customWidth="1"/>
    <col min="13090" max="13092" width="9.140625" style="3"/>
    <col min="13093" max="13093" width="10.28515625" style="3" customWidth="1"/>
    <col min="13094" max="13096" width="9.140625" style="3"/>
    <col min="13097" max="13097" width="10.28515625" style="3" customWidth="1"/>
    <col min="13098" max="13099" width="9.140625" style="3"/>
    <col min="13100" max="13113" width="0" style="3" hidden="1" customWidth="1"/>
    <col min="13114" max="13312" width="9.140625" style="3"/>
    <col min="13313" max="13313" width="8.140625" style="3" customWidth="1"/>
    <col min="13314" max="13314" width="28.140625" style="3" customWidth="1"/>
    <col min="13315" max="13315" width="7.5703125" style="3" customWidth="1"/>
    <col min="13316" max="13317" width="0" style="3" hidden="1" customWidth="1"/>
    <col min="13318" max="13319" width="10.140625" style="3" customWidth="1"/>
    <col min="13320" max="13322" width="9.7109375" style="3" customWidth="1"/>
    <col min="13323" max="13324" width="9.140625" style="3"/>
    <col min="13325" max="13325" width="9.7109375" style="3" customWidth="1"/>
    <col min="13326" max="13343" width="0" style="3" hidden="1" customWidth="1"/>
    <col min="13344" max="13344" width="9.140625" style="3"/>
    <col min="13345" max="13345" width="10.140625" style="3" customWidth="1"/>
    <col min="13346" max="13348" width="9.140625" style="3"/>
    <col min="13349" max="13349" width="10.28515625" style="3" customWidth="1"/>
    <col min="13350" max="13352" width="9.140625" style="3"/>
    <col min="13353" max="13353" width="10.28515625" style="3" customWidth="1"/>
    <col min="13354" max="13355" width="9.140625" style="3"/>
    <col min="13356" max="13369" width="0" style="3" hidden="1" customWidth="1"/>
    <col min="13370" max="13568" width="9.140625" style="3"/>
    <col min="13569" max="13569" width="8.140625" style="3" customWidth="1"/>
    <col min="13570" max="13570" width="28.140625" style="3" customWidth="1"/>
    <col min="13571" max="13571" width="7.5703125" style="3" customWidth="1"/>
    <col min="13572" max="13573" width="0" style="3" hidden="1" customWidth="1"/>
    <col min="13574" max="13575" width="10.140625" style="3" customWidth="1"/>
    <col min="13576" max="13578" width="9.7109375" style="3" customWidth="1"/>
    <col min="13579" max="13580" width="9.140625" style="3"/>
    <col min="13581" max="13581" width="9.7109375" style="3" customWidth="1"/>
    <col min="13582" max="13599" width="0" style="3" hidden="1" customWidth="1"/>
    <col min="13600" max="13600" width="9.140625" style="3"/>
    <col min="13601" max="13601" width="10.140625" style="3" customWidth="1"/>
    <col min="13602" max="13604" width="9.140625" style="3"/>
    <col min="13605" max="13605" width="10.28515625" style="3" customWidth="1"/>
    <col min="13606" max="13608" width="9.140625" style="3"/>
    <col min="13609" max="13609" width="10.28515625" style="3" customWidth="1"/>
    <col min="13610" max="13611" width="9.140625" style="3"/>
    <col min="13612" max="13625" width="0" style="3" hidden="1" customWidth="1"/>
    <col min="13626" max="13824" width="9.140625" style="3"/>
    <col min="13825" max="13825" width="8.140625" style="3" customWidth="1"/>
    <col min="13826" max="13826" width="28.140625" style="3" customWidth="1"/>
    <col min="13827" max="13827" width="7.5703125" style="3" customWidth="1"/>
    <col min="13828" max="13829" width="0" style="3" hidden="1" customWidth="1"/>
    <col min="13830" max="13831" width="10.140625" style="3" customWidth="1"/>
    <col min="13832" max="13834" width="9.7109375" style="3" customWidth="1"/>
    <col min="13835" max="13836" width="9.140625" style="3"/>
    <col min="13837" max="13837" width="9.7109375" style="3" customWidth="1"/>
    <col min="13838" max="13855" width="0" style="3" hidden="1" customWidth="1"/>
    <col min="13856" max="13856" width="9.140625" style="3"/>
    <col min="13857" max="13857" width="10.140625" style="3" customWidth="1"/>
    <col min="13858" max="13860" width="9.140625" style="3"/>
    <col min="13861" max="13861" width="10.28515625" style="3" customWidth="1"/>
    <col min="13862" max="13864" width="9.140625" style="3"/>
    <col min="13865" max="13865" width="10.28515625" style="3" customWidth="1"/>
    <col min="13866" max="13867" width="9.140625" style="3"/>
    <col min="13868" max="13881" width="0" style="3" hidden="1" customWidth="1"/>
    <col min="13882" max="14080" width="9.140625" style="3"/>
    <col min="14081" max="14081" width="8.140625" style="3" customWidth="1"/>
    <col min="14082" max="14082" width="28.140625" style="3" customWidth="1"/>
    <col min="14083" max="14083" width="7.5703125" style="3" customWidth="1"/>
    <col min="14084" max="14085" width="0" style="3" hidden="1" customWidth="1"/>
    <col min="14086" max="14087" width="10.140625" style="3" customWidth="1"/>
    <col min="14088" max="14090" width="9.7109375" style="3" customWidth="1"/>
    <col min="14091" max="14092" width="9.140625" style="3"/>
    <col min="14093" max="14093" width="9.7109375" style="3" customWidth="1"/>
    <col min="14094" max="14111" width="0" style="3" hidden="1" customWidth="1"/>
    <col min="14112" max="14112" width="9.140625" style="3"/>
    <col min="14113" max="14113" width="10.140625" style="3" customWidth="1"/>
    <col min="14114" max="14116" width="9.140625" style="3"/>
    <col min="14117" max="14117" width="10.28515625" style="3" customWidth="1"/>
    <col min="14118" max="14120" width="9.140625" style="3"/>
    <col min="14121" max="14121" width="10.28515625" style="3" customWidth="1"/>
    <col min="14122" max="14123" width="9.140625" style="3"/>
    <col min="14124" max="14137" width="0" style="3" hidden="1" customWidth="1"/>
    <col min="14138" max="14336" width="9.140625" style="3"/>
    <col min="14337" max="14337" width="8.140625" style="3" customWidth="1"/>
    <col min="14338" max="14338" width="28.140625" style="3" customWidth="1"/>
    <col min="14339" max="14339" width="7.5703125" style="3" customWidth="1"/>
    <col min="14340" max="14341" width="0" style="3" hidden="1" customWidth="1"/>
    <col min="14342" max="14343" width="10.140625" style="3" customWidth="1"/>
    <col min="14344" max="14346" width="9.7109375" style="3" customWidth="1"/>
    <col min="14347" max="14348" width="9.140625" style="3"/>
    <col min="14349" max="14349" width="9.7109375" style="3" customWidth="1"/>
    <col min="14350" max="14367" width="0" style="3" hidden="1" customWidth="1"/>
    <col min="14368" max="14368" width="9.140625" style="3"/>
    <col min="14369" max="14369" width="10.140625" style="3" customWidth="1"/>
    <col min="14370" max="14372" width="9.140625" style="3"/>
    <col min="14373" max="14373" width="10.28515625" style="3" customWidth="1"/>
    <col min="14374" max="14376" width="9.140625" style="3"/>
    <col min="14377" max="14377" width="10.28515625" style="3" customWidth="1"/>
    <col min="14378" max="14379" width="9.140625" style="3"/>
    <col min="14380" max="14393" width="0" style="3" hidden="1" customWidth="1"/>
    <col min="14394" max="14592" width="9.140625" style="3"/>
    <col min="14593" max="14593" width="8.140625" style="3" customWidth="1"/>
    <col min="14594" max="14594" width="28.140625" style="3" customWidth="1"/>
    <col min="14595" max="14595" width="7.5703125" style="3" customWidth="1"/>
    <col min="14596" max="14597" width="0" style="3" hidden="1" customWidth="1"/>
    <col min="14598" max="14599" width="10.140625" style="3" customWidth="1"/>
    <col min="14600" max="14602" width="9.7109375" style="3" customWidth="1"/>
    <col min="14603" max="14604" width="9.140625" style="3"/>
    <col min="14605" max="14605" width="9.7109375" style="3" customWidth="1"/>
    <col min="14606" max="14623" width="0" style="3" hidden="1" customWidth="1"/>
    <col min="14624" max="14624" width="9.140625" style="3"/>
    <col min="14625" max="14625" width="10.140625" style="3" customWidth="1"/>
    <col min="14626" max="14628" width="9.140625" style="3"/>
    <col min="14629" max="14629" width="10.28515625" style="3" customWidth="1"/>
    <col min="14630" max="14632" width="9.140625" style="3"/>
    <col min="14633" max="14633" width="10.28515625" style="3" customWidth="1"/>
    <col min="14634" max="14635" width="9.140625" style="3"/>
    <col min="14636" max="14649" width="0" style="3" hidden="1" customWidth="1"/>
    <col min="14650" max="14848" width="9.140625" style="3"/>
    <col min="14849" max="14849" width="8.140625" style="3" customWidth="1"/>
    <col min="14850" max="14850" width="28.140625" style="3" customWidth="1"/>
    <col min="14851" max="14851" width="7.5703125" style="3" customWidth="1"/>
    <col min="14852" max="14853" width="0" style="3" hidden="1" customWidth="1"/>
    <col min="14854" max="14855" width="10.140625" style="3" customWidth="1"/>
    <col min="14856" max="14858" width="9.7109375" style="3" customWidth="1"/>
    <col min="14859" max="14860" width="9.140625" style="3"/>
    <col min="14861" max="14861" width="9.7109375" style="3" customWidth="1"/>
    <col min="14862" max="14879" width="0" style="3" hidden="1" customWidth="1"/>
    <col min="14880" max="14880" width="9.140625" style="3"/>
    <col min="14881" max="14881" width="10.140625" style="3" customWidth="1"/>
    <col min="14882" max="14884" width="9.140625" style="3"/>
    <col min="14885" max="14885" width="10.28515625" style="3" customWidth="1"/>
    <col min="14886" max="14888" width="9.140625" style="3"/>
    <col min="14889" max="14889" width="10.28515625" style="3" customWidth="1"/>
    <col min="14890" max="14891" width="9.140625" style="3"/>
    <col min="14892" max="14905" width="0" style="3" hidden="1" customWidth="1"/>
    <col min="14906" max="15104" width="9.140625" style="3"/>
    <col min="15105" max="15105" width="8.140625" style="3" customWidth="1"/>
    <col min="15106" max="15106" width="28.140625" style="3" customWidth="1"/>
    <col min="15107" max="15107" width="7.5703125" style="3" customWidth="1"/>
    <col min="15108" max="15109" width="0" style="3" hidden="1" customWidth="1"/>
    <col min="15110" max="15111" width="10.140625" style="3" customWidth="1"/>
    <col min="15112" max="15114" width="9.7109375" style="3" customWidth="1"/>
    <col min="15115" max="15116" width="9.140625" style="3"/>
    <col min="15117" max="15117" width="9.7109375" style="3" customWidth="1"/>
    <col min="15118" max="15135" width="0" style="3" hidden="1" customWidth="1"/>
    <col min="15136" max="15136" width="9.140625" style="3"/>
    <col min="15137" max="15137" width="10.140625" style="3" customWidth="1"/>
    <col min="15138" max="15140" width="9.140625" style="3"/>
    <col min="15141" max="15141" width="10.28515625" style="3" customWidth="1"/>
    <col min="15142" max="15144" width="9.140625" style="3"/>
    <col min="15145" max="15145" width="10.28515625" style="3" customWidth="1"/>
    <col min="15146" max="15147" width="9.140625" style="3"/>
    <col min="15148" max="15161" width="0" style="3" hidden="1" customWidth="1"/>
    <col min="15162" max="15360" width="9.140625" style="3"/>
    <col min="15361" max="15361" width="8.140625" style="3" customWidth="1"/>
    <col min="15362" max="15362" width="28.140625" style="3" customWidth="1"/>
    <col min="15363" max="15363" width="7.5703125" style="3" customWidth="1"/>
    <col min="15364" max="15365" width="0" style="3" hidden="1" customWidth="1"/>
    <col min="15366" max="15367" width="10.140625" style="3" customWidth="1"/>
    <col min="15368" max="15370" width="9.7109375" style="3" customWidth="1"/>
    <col min="15371" max="15372" width="9.140625" style="3"/>
    <col min="15373" max="15373" width="9.7109375" style="3" customWidth="1"/>
    <col min="15374" max="15391" width="0" style="3" hidden="1" customWidth="1"/>
    <col min="15392" max="15392" width="9.140625" style="3"/>
    <col min="15393" max="15393" width="10.140625" style="3" customWidth="1"/>
    <col min="15394" max="15396" width="9.140625" style="3"/>
    <col min="15397" max="15397" width="10.28515625" style="3" customWidth="1"/>
    <col min="15398" max="15400" width="9.140625" style="3"/>
    <col min="15401" max="15401" width="10.28515625" style="3" customWidth="1"/>
    <col min="15402" max="15403" width="9.140625" style="3"/>
    <col min="15404" max="15417" width="0" style="3" hidden="1" customWidth="1"/>
    <col min="15418" max="15616" width="9.140625" style="3"/>
    <col min="15617" max="15617" width="8.140625" style="3" customWidth="1"/>
    <col min="15618" max="15618" width="28.140625" style="3" customWidth="1"/>
    <col min="15619" max="15619" width="7.5703125" style="3" customWidth="1"/>
    <col min="15620" max="15621" width="0" style="3" hidden="1" customWidth="1"/>
    <col min="15622" max="15623" width="10.140625" style="3" customWidth="1"/>
    <col min="15624" max="15626" width="9.7109375" style="3" customWidth="1"/>
    <col min="15627" max="15628" width="9.140625" style="3"/>
    <col min="15629" max="15629" width="9.7109375" style="3" customWidth="1"/>
    <col min="15630" max="15647" width="0" style="3" hidden="1" customWidth="1"/>
    <col min="15648" max="15648" width="9.140625" style="3"/>
    <col min="15649" max="15649" width="10.140625" style="3" customWidth="1"/>
    <col min="15650" max="15652" width="9.140625" style="3"/>
    <col min="15653" max="15653" width="10.28515625" style="3" customWidth="1"/>
    <col min="15654" max="15656" width="9.140625" style="3"/>
    <col min="15657" max="15657" width="10.28515625" style="3" customWidth="1"/>
    <col min="15658" max="15659" width="9.140625" style="3"/>
    <col min="15660" max="15673" width="0" style="3" hidden="1" customWidth="1"/>
    <col min="15674" max="15872" width="9.140625" style="3"/>
    <col min="15873" max="15873" width="8.140625" style="3" customWidth="1"/>
    <col min="15874" max="15874" width="28.140625" style="3" customWidth="1"/>
    <col min="15875" max="15875" width="7.5703125" style="3" customWidth="1"/>
    <col min="15876" max="15877" width="0" style="3" hidden="1" customWidth="1"/>
    <col min="15878" max="15879" width="10.140625" style="3" customWidth="1"/>
    <col min="15880" max="15882" width="9.7109375" style="3" customWidth="1"/>
    <col min="15883" max="15884" width="9.140625" style="3"/>
    <col min="15885" max="15885" width="9.7109375" style="3" customWidth="1"/>
    <col min="15886" max="15903" width="0" style="3" hidden="1" customWidth="1"/>
    <col min="15904" max="15904" width="9.140625" style="3"/>
    <col min="15905" max="15905" width="10.140625" style="3" customWidth="1"/>
    <col min="15906" max="15908" width="9.140625" style="3"/>
    <col min="15909" max="15909" width="10.28515625" style="3" customWidth="1"/>
    <col min="15910" max="15912" width="9.140625" style="3"/>
    <col min="15913" max="15913" width="10.28515625" style="3" customWidth="1"/>
    <col min="15914" max="15915" width="9.140625" style="3"/>
    <col min="15916" max="15929" width="0" style="3" hidden="1" customWidth="1"/>
    <col min="15930" max="16128" width="9.140625" style="3"/>
    <col min="16129" max="16129" width="8.140625" style="3" customWidth="1"/>
    <col min="16130" max="16130" width="28.140625" style="3" customWidth="1"/>
    <col min="16131" max="16131" width="7.5703125" style="3" customWidth="1"/>
    <col min="16132" max="16133" width="0" style="3" hidden="1" customWidth="1"/>
    <col min="16134" max="16135" width="10.140625" style="3" customWidth="1"/>
    <col min="16136" max="16138" width="9.7109375" style="3" customWidth="1"/>
    <col min="16139" max="16140" width="9.140625" style="3"/>
    <col min="16141" max="16141" width="9.7109375" style="3" customWidth="1"/>
    <col min="16142" max="16159" width="0" style="3" hidden="1" customWidth="1"/>
    <col min="16160" max="16160" width="9.140625" style="3"/>
    <col min="16161" max="16161" width="10.140625" style="3" customWidth="1"/>
    <col min="16162" max="16164" width="9.140625" style="3"/>
    <col min="16165" max="16165" width="10.28515625" style="3" customWidth="1"/>
    <col min="16166" max="16168" width="9.140625" style="3"/>
    <col min="16169" max="16169" width="10.28515625" style="3" customWidth="1"/>
    <col min="16170" max="16171" width="9.140625" style="3"/>
    <col min="16172" max="16185" width="0" style="3" hidden="1" customWidth="1"/>
    <col min="16186" max="16384" width="9.140625" style="3"/>
  </cols>
  <sheetData>
    <row r="1" spans="1:57">
      <c r="A1" s="1"/>
      <c r="B1" s="1"/>
      <c r="C1" s="1"/>
      <c r="D1" s="2"/>
      <c r="E1" s="2"/>
      <c r="F1" s="2"/>
      <c r="G1" s="2"/>
      <c r="H1" s="2"/>
      <c r="I1" s="2"/>
      <c r="J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57" ht="38.25">
      <c r="A2" s="3"/>
      <c r="B2" s="4" t="s">
        <v>0</v>
      </c>
      <c r="C2" s="3"/>
      <c r="D2" s="143" t="s">
        <v>1</v>
      </c>
      <c r="E2" s="143"/>
      <c r="F2" s="143"/>
      <c r="G2" s="143"/>
      <c r="H2" s="144"/>
      <c r="I2" s="144"/>
      <c r="J2" s="144"/>
      <c r="K2" s="144"/>
      <c r="L2" s="144"/>
      <c r="M2" s="144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 spans="1:57" ht="35.25" customHeight="1">
      <c r="A3" s="3"/>
      <c r="B3" s="6" t="s">
        <v>292</v>
      </c>
      <c r="C3" s="3"/>
      <c r="D3" s="145" t="s">
        <v>2</v>
      </c>
      <c r="E3" s="145"/>
      <c r="F3" s="145"/>
      <c r="G3" s="145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</row>
    <row r="4" spans="1:57" ht="66" customHeight="1" thickBot="1">
      <c r="A4" s="3"/>
      <c r="B4" s="147" t="s">
        <v>293</v>
      </c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57" s="9" customFormat="1" ht="45.75" customHeight="1">
      <c r="A5" s="148"/>
      <c r="B5" s="150" t="s">
        <v>3</v>
      </c>
      <c r="C5" s="150" t="s">
        <v>4</v>
      </c>
      <c r="D5" s="139" t="s">
        <v>5</v>
      </c>
      <c r="E5" s="139" t="s">
        <v>6</v>
      </c>
      <c r="F5" s="139" t="s">
        <v>7</v>
      </c>
      <c r="G5" s="139" t="s">
        <v>8</v>
      </c>
      <c r="H5" s="139" t="s">
        <v>9</v>
      </c>
      <c r="I5" s="139" t="s">
        <v>10</v>
      </c>
      <c r="J5" s="139" t="s">
        <v>11</v>
      </c>
      <c r="K5" s="139" t="s">
        <v>12</v>
      </c>
      <c r="L5" s="139" t="s">
        <v>13</v>
      </c>
      <c r="M5" s="139" t="s">
        <v>14</v>
      </c>
      <c r="N5" s="133" t="s">
        <v>15</v>
      </c>
      <c r="O5" s="134"/>
      <c r="P5" s="135"/>
      <c r="Q5" s="133" t="s">
        <v>16</v>
      </c>
      <c r="R5" s="134"/>
      <c r="S5" s="135"/>
      <c r="T5" s="133" t="s">
        <v>17</v>
      </c>
      <c r="U5" s="134"/>
      <c r="V5" s="135"/>
      <c r="W5" s="136" t="s">
        <v>18</v>
      </c>
      <c r="X5" s="137"/>
      <c r="Y5" s="138"/>
      <c r="Z5" s="136" t="s">
        <v>19</v>
      </c>
      <c r="AA5" s="137"/>
      <c r="AB5" s="138"/>
      <c r="AC5" s="136" t="s">
        <v>20</v>
      </c>
      <c r="AD5" s="137"/>
      <c r="AE5" s="138"/>
      <c r="AF5" s="136" t="s">
        <v>21</v>
      </c>
      <c r="AG5" s="137"/>
      <c r="AH5" s="138"/>
      <c r="AI5" s="131" t="s">
        <v>22</v>
      </c>
      <c r="AJ5" s="136" t="s">
        <v>23</v>
      </c>
      <c r="AK5" s="137"/>
      <c r="AL5" s="138"/>
      <c r="AM5" s="131" t="s">
        <v>24</v>
      </c>
      <c r="AN5" s="136" t="s">
        <v>25</v>
      </c>
      <c r="AO5" s="137"/>
      <c r="AP5" s="138"/>
      <c r="AQ5" s="131" t="s">
        <v>26</v>
      </c>
      <c r="AR5" s="136" t="s">
        <v>27</v>
      </c>
      <c r="AS5" s="137"/>
      <c r="AT5" s="138"/>
      <c r="AU5" s="131" t="s">
        <v>28</v>
      </c>
      <c r="AV5" s="136" t="s">
        <v>29</v>
      </c>
      <c r="AW5" s="137"/>
      <c r="AX5" s="138"/>
      <c r="AY5" s="129" t="s">
        <v>30</v>
      </c>
      <c r="AZ5" s="129" t="s">
        <v>31</v>
      </c>
      <c r="BA5" s="129" t="s">
        <v>32</v>
      </c>
      <c r="BB5" s="129" t="s">
        <v>33</v>
      </c>
      <c r="BC5" s="129" t="s">
        <v>34</v>
      </c>
      <c r="BD5" s="129" t="s">
        <v>35</v>
      </c>
      <c r="BE5" s="131" t="s">
        <v>36</v>
      </c>
    </row>
    <row r="6" spans="1:57" ht="79.5" customHeight="1">
      <c r="A6" s="149"/>
      <c r="B6" s="151"/>
      <c r="C6" s="151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0" t="s">
        <v>37</v>
      </c>
      <c r="O6" s="10" t="s">
        <v>38</v>
      </c>
      <c r="P6" s="10" t="s">
        <v>39</v>
      </c>
      <c r="Q6" s="10" t="s">
        <v>37</v>
      </c>
      <c r="R6" s="10" t="s">
        <v>38</v>
      </c>
      <c r="S6" s="10" t="s">
        <v>39</v>
      </c>
      <c r="T6" s="10" t="s">
        <v>37</v>
      </c>
      <c r="U6" s="10" t="s">
        <v>38</v>
      </c>
      <c r="V6" s="10" t="s">
        <v>39</v>
      </c>
      <c r="W6" s="10" t="s">
        <v>37</v>
      </c>
      <c r="X6" s="10" t="s">
        <v>38</v>
      </c>
      <c r="Y6" s="10" t="s">
        <v>39</v>
      </c>
      <c r="Z6" s="10" t="s">
        <v>37</v>
      </c>
      <c r="AA6" s="10" t="s">
        <v>38</v>
      </c>
      <c r="AB6" s="10" t="s">
        <v>39</v>
      </c>
      <c r="AC6" s="10" t="s">
        <v>37</v>
      </c>
      <c r="AD6" s="10" t="s">
        <v>38</v>
      </c>
      <c r="AE6" s="10" t="s">
        <v>39</v>
      </c>
      <c r="AF6" s="10" t="s">
        <v>37</v>
      </c>
      <c r="AG6" s="10" t="s">
        <v>38</v>
      </c>
      <c r="AH6" s="10" t="s">
        <v>39</v>
      </c>
      <c r="AI6" s="132"/>
      <c r="AJ6" s="10" t="s">
        <v>37</v>
      </c>
      <c r="AK6" s="10" t="s">
        <v>38</v>
      </c>
      <c r="AL6" s="10" t="s">
        <v>39</v>
      </c>
      <c r="AM6" s="132"/>
      <c r="AN6" s="10" t="s">
        <v>37</v>
      </c>
      <c r="AO6" s="10" t="s">
        <v>38</v>
      </c>
      <c r="AP6" s="10" t="s">
        <v>39</v>
      </c>
      <c r="AQ6" s="132"/>
      <c r="AR6" s="10" t="s">
        <v>37</v>
      </c>
      <c r="AS6" s="10" t="s">
        <v>38</v>
      </c>
      <c r="AT6" s="10" t="s">
        <v>39</v>
      </c>
      <c r="AU6" s="132"/>
      <c r="AV6" s="10" t="s">
        <v>37</v>
      </c>
      <c r="AW6" s="10" t="s">
        <v>38</v>
      </c>
      <c r="AX6" s="10" t="s">
        <v>39</v>
      </c>
      <c r="AY6" s="130"/>
      <c r="AZ6" s="130"/>
      <c r="BA6" s="130"/>
      <c r="BB6" s="130"/>
      <c r="BC6" s="130"/>
      <c r="BD6" s="130"/>
      <c r="BE6" s="132"/>
    </row>
    <row r="7" spans="1:57">
      <c r="A7" s="11" t="s">
        <v>40</v>
      </c>
      <c r="B7" s="4" t="s">
        <v>41</v>
      </c>
      <c r="C7" s="4"/>
      <c r="D7" s="12"/>
      <c r="E7" s="4"/>
      <c r="F7" s="12"/>
      <c r="G7" s="4"/>
      <c r="H7" s="12"/>
      <c r="I7" s="4"/>
      <c r="J7" s="4"/>
      <c r="K7" s="12"/>
      <c r="L7" s="4"/>
      <c r="M7" s="12"/>
      <c r="N7" s="4"/>
      <c r="O7" s="12"/>
      <c r="P7" s="4"/>
      <c r="Q7" s="12"/>
      <c r="R7" s="4"/>
      <c r="S7" s="12"/>
      <c r="T7" s="4"/>
      <c r="U7" s="12"/>
      <c r="V7" s="4"/>
      <c r="W7" s="12"/>
      <c r="X7" s="4"/>
      <c r="Y7" s="12"/>
      <c r="Z7" s="4"/>
      <c r="AA7" s="12"/>
      <c r="AB7" s="4"/>
      <c r="AC7" s="12"/>
      <c r="AD7" s="4"/>
      <c r="AE7" s="12"/>
      <c r="AF7" s="4"/>
      <c r="AG7" s="12"/>
      <c r="AH7" s="4"/>
      <c r="AI7" s="12"/>
      <c r="AJ7" s="4"/>
      <c r="AK7" s="12"/>
      <c r="AL7" s="4"/>
      <c r="AM7" s="12"/>
      <c r="AN7" s="4"/>
      <c r="AO7" s="12"/>
      <c r="AP7" s="4"/>
      <c r="AQ7" s="12"/>
      <c r="AR7" s="4"/>
      <c r="AS7" s="12"/>
      <c r="AT7" s="4"/>
      <c r="AU7" s="12"/>
      <c r="AV7" s="4"/>
      <c r="AW7" s="12"/>
      <c r="AX7" s="4"/>
      <c r="AY7" s="12"/>
      <c r="AZ7" s="4"/>
      <c r="BA7" s="12"/>
      <c r="BB7" s="4"/>
      <c r="BC7" s="12"/>
      <c r="BD7" s="4"/>
      <c r="BE7" s="13"/>
    </row>
    <row r="8" spans="1:57" ht="15" customHeight="1">
      <c r="A8" s="11"/>
      <c r="B8" s="14" t="s">
        <v>42</v>
      </c>
      <c r="C8" s="14" t="s">
        <v>43</v>
      </c>
      <c r="D8" s="12">
        <v>1</v>
      </c>
      <c r="E8" s="12">
        <v>1</v>
      </c>
      <c r="F8" s="12">
        <v>1</v>
      </c>
      <c r="G8" s="12">
        <v>1</v>
      </c>
      <c r="H8" s="12">
        <v>1</v>
      </c>
      <c r="I8" s="12">
        <v>1</v>
      </c>
      <c r="J8" s="12">
        <v>1</v>
      </c>
      <c r="K8" s="12">
        <v>1</v>
      </c>
      <c r="L8" s="12">
        <v>1</v>
      </c>
      <c r="M8" s="12"/>
      <c r="N8" s="12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2">
        <v>1</v>
      </c>
      <c r="V8" s="12">
        <v>1</v>
      </c>
      <c r="W8" s="12">
        <v>1</v>
      </c>
      <c r="X8" s="12">
        <v>1</v>
      </c>
      <c r="Y8" s="12">
        <v>1</v>
      </c>
      <c r="Z8" s="12">
        <v>1</v>
      </c>
      <c r="AA8" s="12">
        <v>1</v>
      </c>
      <c r="AB8" s="12">
        <v>1</v>
      </c>
      <c r="AC8" s="12">
        <v>1</v>
      </c>
      <c r="AD8" s="12">
        <v>1</v>
      </c>
      <c r="AE8" s="12">
        <v>1</v>
      </c>
      <c r="AF8" s="12">
        <v>1</v>
      </c>
      <c r="AG8" s="12">
        <v>1</v>
      </c>
      <c r="AH8" s="12">
        <v>1</v>
      </c>
      <c r="AI8" s="12">
        <v>1</v>
      </c>
      <c r="AJ8" s="12">
        <v>1</v>
      </c>
      <c r="AK8" s="12">
        <v>1</v>
      </c>
      <c r="AL8" s="12">
        <v>1</v>
      </c>
      <c r="AM8" s="12">
        <v>1</v>
      </c>
      <c r="AN8" s="12">
        <v>1</v>
      </c>
      <c r="AO8" s="12">
        <v>1</v>
      </c>
      <c r="AP8" s="12">
        <v>1</v>
      </c>
      <c r="AQ8" s="12">
        <v>1</v>
      </c>
      <c r="AR8" s="12">
        <v>1</v>
      </c>
      <c r="AS8" s="12">
        <v>1</v>
      </c>
      <c r="AT8" s="12">
        <v>1</v>
      </c>
      <c r="AU8" s="12">
        <v>1</v>
      </c>
      <c r="AV8" s="12">
        <v>1</v>
      </c>
      <c r="AW8" s="12">
        <v>1</v>
      </c>
      <c r="AX8" s="12">
        <v>1</v>
      </c>
      <c r="AY8" s="12">
        <v>1</v>
      </c>
      <c r="AZ8" s="12">
        <v>1</v>
      </c>
      <c r="BA8" s="12">
        <v>1</v>
      </c>
      <c r="BB8" s="12">
        <v>1</v>
      </c>
      <c r="BC8" s="12">
        <v>1</v>
      </c>
      <c r="BD8" s="12">
        <v>1</v>
      </c>
      <c r="BE8" s="12">
        <v>1</v>
      </c>
    </row>
    <row r="9" spans="1:57" ht="25.5">
      <c r="A9" s="11"/>
      <c r="B9" s="15" t="s">
        <v>44</v>
      </c>
      <c r="C9" s="14" t="s">
        <v>45</v>
      </c>
      <c r="D9" s="12"/>
      <c r="E9" s="12"/>
      <c r="F9" s="12"/>
      <c r="G9" s="12"/>
      <c r="H9" s="12"/>
      <c r="I9" s="12"/>
      <c r="J9" s="12">
        <v>80</v>
      </c>
      <c r="K9" s="12">
        <v>80</v>
      </c>
      <c r="L9" s="12">
        <v>80</v>
      </c>
      <c r="M9" s="12"/>
      <c r="N9" s="12">
        <v>60</v>
      </c>
      <c r="O9" s="12">
        <v>60</v>
      </c>
      <c r="P9" s="12">
        <v>60</v>
      </c>
      <c r="Q9" s="12">
        <v>60</v>
      </c>
      <c r="R9" s="12">
        <v>60</v>
      </c>
      <c r="S9" s="12">
        <v>60</v>
      </c>
      <c r="T9" s="12">
        <v>60</v>
      </c>
      <c r="U9" s="12">
        <v>60</v>
      </c>
      <c r="V9" s="12">
        <v>60</v>
      </c>
      <c r="W9" s="12">
        <v>60</v>
      </c>
      <c r="X9" s="12">
        <v>60</v>
      </c>
      <c r="Y9" s="12">
        <v>60</v>
      </c>
      <c r="Z9" s="12">
        <v>60</v>
      </c>
      <c r="AA9" s="12">
        <v>60</v>
      </c>
      <c r="AB9" s="12">
        <v>60</v>
      </c>
      <c r="AC9" s="12">
        <v>60</v>
      </c>
      <c r="AD9" s="12">
        <v>60</v>
      </c>
      <c r="AE9" s="12">
        <v>60</v>
      </c>
      <c r="AF9" s="12">
        <v>80</v>
      </c>
      <c r="AG9" s="12">
        <v>80</v>
      </c>
      <c r="AH9" s="12">
        <v>80</v>
      </c>
      <c r="AI9" s="12">
        <v>60</v>
      </c>
      <c r="AJ9" s="12">
        <v>80</v>
      </c>
      <c r="AK9" s="12">
        <v>80</v>
      </c>
      <c r="AL9" s="12">
        <v>80</v>
      </c>
      <c r="AM9" s="12">
        <v>60</v>
      </c>
      <c r="AN9" s="12">
        <v>80</v>
      </c>
      <c r="AO9" s="12">
        <v>80</v>
      </c>
      <c r="AP9" s="12">
        <v>80</v>
      </c>
      <c r="AQ9" s="12">
        <v>60</v>
      </c>
      <c r="AR9" s="12">
        <v>60</v>
      </c>
      <c r="AS9" s="12">
        <v>60</v>
      </c>
      <c r="AT9" s="12">
        <v>60</v>
      </c>
      <c r="AU9" s="12">
        <v>60</v>
      </c>
      <c r="AV9" s="12">
        <v>60</v>
      </c>
      <c r="AW9" s="12">
        <v>60</v>
      </c>
      <c r="AX9" s="12">
        <v>60</v>
      </c>
      <c r="AY9" s="12">
        <v>60</v>
      </c>
      <c r="AZ9" s="12">
        <v>60</v>
      </c>
      <c r="BA9" s="12">
        <v>60</v>
      </c>
      <c r="BB9" s="12">
        <v>60</v>
      </c>
      <c r="BC9" s="12">
        <v>60</v>
      </c>
      <c r="BD9" s="12">
        <v>60</v>
      </c>
      <c r="BE9" s="12">
        <v>60</v>
      </c>
    </row>
    <row r="10" spans="1:57" ht="24.75" customHeight="1">
      <c r="A10" s="11"/>
      <c r="B10" s="16" t="s">
        <v>46</v>
      </c>
      <c r="C10" s="17" t="s">
        <v>43</v>
      </c>
      <c r="D10" s="12">
        <f>D11+D13+D15+D18</f>
        <v>0</v>
      </c>
      <c r="E10" s="12">
        <f>E11+E13+E15+E18</f>
        <v>0</v>
      </c>
      <c r="F10" s="12">
        <f>F11+F13+F15+F18</f>
        <v>0</v>
      </c>
      <c r="G10" s="12">
        <f>G11+G13+G15+G18</f>
        <v>0</v>
      </c>
      <c r="H10" s="12"/>
      <c r="I10" s="12">
        <v>0</v>
      </c>
      <c r="J10" s="12">
        <v>30</v>
      </c>
      <c r="K10" s="12">
        <v>30</v>
      </c>
      <c r="L10" s="12">
        <v>30</v>
      </c>
      <c r="M10" s="12"/>
      <c r="N10" s="12">
        <v>13</v>
      </c>
      <c r="O10" s="12">
        <v>13</v>
      </c>
      <c r="P10" s="12">
        <v>13</v>
      </c>
      <c r="Q10" s="12">
        <v>13</v>
      </c>
      <c r="R10" s="12">
        <v>13</v>
      </c>
      <c r="S10" s="12">
        <v>13</v>
      </c>
      <c r="T10" s="12">
        <v>13</v>
      </c>
      <c r="U10" s="12">
        <v>13</v>
      </c>
      <c r="V10" s="12">
        <v>13</v>
      </c>
      <c r="W10" s="12">
        <v>13</v>
      </c>
      <c r="X10" s="12">
        <v>13</v>
      </c>
      <c r="Y10" s="12">
        <v>13</v>
      </c>
      <c r="Z10" s="12">
        <v>13</v>
      </c>
      <c r="AA10" s="12">
        <v>13</v>
      </c>
      <c r="AB10" s="12">
        <v>13</v>
      </c>
      <c r="AC10" s="12">
        <v>13</v>
      </c>
      <c r="AD10" s="12">
        <v>13</v>
      </c>
      <c r="AE10" s="12">
        <v>13</v>
      </c>
      <c r="AF10" s="12">
        <v>30</v>
      </c>
      <c r="AG10" s="12">
        <v>30</v>
      </c>
      <c r="AH10" s="12">
        <v>30</v>
      </c>
      <c r="AI10" s="12">
        <v>13</v>
      </c>
      <c r="AJ10" s="12">
        <v>30</v>
      </c>
      <c r="AK10" s="12">
        <v>30</v>
      </c>
      <c r="AL10" s="12">
        <v>30</v>
      </c>
      <c r="AM10" s="12">
        <v>13</v>
      </c>
      <c r="AN10" s="12">
        <v>30</v>
      </c>
      <c r="AO10" s="12">
        <v>30</v>
      </c>
      <c r="AP10" s="12">
        <v>30</v>
      </c>
      <c r="AQ10" s="12">
        <v>13</v>
      </c>
      <c r="AR10" s="12">
        <v>13</v>
      </c>
      <c r="AS10" s="12">
        <v>13</v>
      </c>
      <c r="AT10" s="12">
        <v>13</v>
      </c>
      <c r="AU10" s="12">
        <v>13</v>
      </c>
      <c r="AV10" s="12">
        <v>13</v>
      </c>
      <c r="AW10" s="12">
        <v>13</v>
      </c>
      <c r="AX10" s="12">
        <v>13</v>
      </c>
      <c r="AY10" s="12">
        <v>13</v>
      </c>
      <c r="AZ10" s="12">
        <v>13</v>
      </c>
      <c r="BA10" s="12">
        <v>13</v>
      </c>
      <c r="BB10" s="12">
        <v>13</v>
      </c>
      <c r="BC10" s="12">
        <v>13</v>
      </c>
      <c r="BD10" s="12">
        <v>13</v>
      </c>
      <c r="BE10" s="12">
        <v>13</v>
      </c>
    </row>
    <row r="11" spans="1:57" ht="27.75" customHeight="1">
      <c r="A11" s="11"/>
      <c r="B11" s="18" t="s">
        <v>47</v>
      </c>
      <c r="C11" s="17" t="s">
        <v>43</v>
      </c>
      <c r="D11" s="12"/>
      <c r="E11" s="12"/>
      <c r="F11" s="12"/>
      <c r="G11" s="12"/>
      <c r="H11" s="12"/>
      <c r="I11" s="12">
        <v>0</v>
      </c>
      <c r="J11" s="12">
        <v>30</v>
      </c>
      <c r="K11" s="12">
        <v>30</v>
      </c>
      <c r="L11" s="12">
        <v>30</v>
      </c>
      <c r="M11" s="12">
        <v>13</v>
      </c>
      <c r="N11" s="12">
        <v>13</v>
      </c>
      <c r="O11" s="12">
        <v>13</v>
      </c>
      <c r="P11" s="12">
        <v>13</v>
      </c>
      <c r="Q11" s="12">
        <v>13</v>
      </c>
      <c r="R11" s="12">
        <v>13</v>
      </c>
      <c r="S11" s="12">
        <v>13</v>
      </c>
      <c r="T11" s="12">
        <v>13</v>
      </c>
      <c r="U11" s="12">
        <v>13</v>
      </c>
      <c r="V11" s="12">
        <v>13</v>
      </c>
      <c r="W11" s="12">
        <v>13</v>
      </c>
      <c r="X11" s="12">
        <v>13</v>
      </c>
      <c r="Y11" s="12">
        <v>13</v>
      </c>
      <c r="Z11" s="12">
        <v>13</v>
      </c>
      <c r="AA11" s="12">
        <v>13</v>
      </c>
      <c r="AB11" s="12">
        <v>13</v>
      </c>
      <c r="AC11" s="12">
        <v>13</v>
      </c>
      <c r="AD11" s="12">
        <v>13</v>
      </c>
      <c r="AE11" s="12">
        <v>13</v>
      </c>
      <c r="AF11" s="12">
        <v>30</v>
      </c>
      <c r="AG11" s="12">
        <v>30</v>
      </c>
      <c r="AH11" s="12">
        <v>30</v>
      </c>
      <c r="AI11" s="12">
        <v>13</v>
      </c>
      <c r="AJ11" s="12">
        <v>30</v>
      </c>
      <c r="AK11" s="12">
        <v>30</v>
      </c>
      <c r="AL11" s="12">
        <v>30</v>
      </c>
      <c r="AM11" s="12">
        <v>13</v>
      </c>
      <c r="AN11" s="12">
        <v>30</v>
      </c>
      <c r="AO11" s="12">
        <v>30</v>
      </c>
      <c r="AP11" s="12">
        <v>30</v>
      </c>
      <c r="AQ11" s="12">
        <v>13</v>
      </c>
      <c r="AR11" s="12">
        <v>13</v>
      </c>
      <c r="AS11" s="12">
        <v>13</v>
      </c>
      <c r="AT11" s="12">
        <v>13</v>
      </c>
      <c r="AU11" s="12">
        <v>13</v>
      </c>
      <c r="AV11" s="12">
        <v>13</v>
      </c>
      <c r="AW11" s="12">
        <v>13</v>
      </c>
      <c r="AX11" s="12">
        <v>13</v>
      </c>
      <c r="AY11" s="12">
        <v>13</v>
      </c>
      <c r="AZ11" s="12">
        <v>13</v>
      </c>
      <c r="BA11" s="12">
        <v>13</v>
      </c>
      <c r="BB11" s="12">
        <v>13</v>
      </c>
      <c r="BC11" s="12">
        <v>13</v>
      </c>
      <c r="BD11" s="12">
        <v>13</v>
      </c>
      <c r="BE11" s="12">
        <v>13</v>
      </c>
    </row>
    <row r="12" spans="1:57" ht="29.25" hidden="1" customHeight="1">
      <c r="A12" s="11"/>
      <c r="B12" s="10" t="s">
        <v>48</v>
      </c>
      <c r="C12" s="17" t="s">
        <v>43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>
        <f t="shared" ref="BA12:BA75" si="0">AY12+AZ12</f>
        <v>0</v>
      </c>
      <c r="BB12" s="12"/>
      <c r="BC12" s="12">
        <f t="shared" ref="BC12:BC75" si="1">BA12+BB12</f>
        <v>0</v>
      </c>
      <c r="BD12" s="12">
        <f t="shared" ref="BD12:BD75" si="2">AX12-BC12</f>
        <v>0</v>
      </c>
      <c r="BE12" s="12"/>
    </row>
    <row r="13" spans="1:57" ht="30" hidden="1" customHeight="1">
      <c r="A13" s="11"/>
      <c r="B13" s="18" t="s">
        <v>49</v>
      </c>
      <c r="C13" s="17" t="s">
        <v>43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>
        <f t="shared" si="0"/>
        <v>0</v>
      </c>
      <c r="BB13" s="12"/>
      <c r="BC13" s="12">
        <f t="shared" si="1"/>
        <v>0</v>
      </c>
      <c r="BD13" s="12">
        <f t="shared" si="2"/>
        <v>0</v>
      </c>
      <c r="BE13" s="12"/>
    </row>
    <row r="14" spans="1:57" ht="40.5" hidden="1" customHeight="1">
      <c r="A14" s="11"/>
      <c r="B14" s="10" t="s">
        <v>50</v>
      </c>
      <c r="C14" s="17" t="s">
        <v>43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>
        <f t="shared" si="0"/>
        <v>0</v>
      </c>
      <c r="BB14" s="12"/>
      <c r="BC14" s="12">
        <f t="shared" si="1"/>
        <v>0</v>
      </c>
      <c r="BD14" s="12">
        <f t="shared" si="2"/>
        <v>0</v>
      </c>
      <c r="BE14" s="12"/>
    </row>
    <row r="15" spans="1:57" ht="18" hidden="1" customHeight="1">
      <c r="A15" s="11"/>
      <c r="B15" s="19" t="s">
        <v>51</v>
      </c>
      <c r="C15" s="17" t="s">
        <v>43</v>
      </c>
      <c r="D15" s="12">
        <f>D16+D17</f>
        <v>0</v>
      </c>
      <c r="E15" s="12">
        <f>E16+E17</f>
        <v>0</v>
      </c>
      <c r="F15" s="12">
        <f>F16+F17</f>
        <v>0</v>
      </c>
      <c r="G15" s="12">
        <f>G16+G17</f>
        <v>0</v>
      </c>
      <c r="H15" s="12"/>
      <c r="I15" s="12">
        <f>I16+I17</f>
        <v>0</v>
      </c>
      <c r="J15" s="12">
        <f>J16+J17</f>
        <v>0</v>
      </c>
      <c r="K15" s="12">
        <f>K16+K17</f>
        <v>0</v>
      </c>
      <c r="L15" s="12">
        <f>L16+L17</f>
        <v>0</v>
      </c>
      <c r="M15" s="12">
        <f t="shared" ref="M15:BE15" si="3">M16+M17</f>
        <v>0</v>
      </c>
      <c r="N15" s="12">
        <f t="shared" si="3"/>
        <v>0</v>
      </c>
      <c r="O15" s="12">
        <f t="shared" si="3"/>
        <v>0</v>
      </c>
      <c r="P15" s="12">
        <f t="shared" si="3"/>
        <v>0</v>
      </c>
      <c r="Q15" s="12">
        <f t="shared" si="3"/>
        <v>0</v>
      </c>
      <c r="R15" s="12">
        <f t="shared" si="3"/>
        <v>0</v>
      </c>
      <c r="S15" s="12">
        <f t="shared" si="3"/>
        <v>0</v>
      </c>
      <c r="T15" s="12">
        <f t="shared" si="3"/>
        <v>0</v>
      </c>
      <c r="U15" s="12">
        <f t="shared" si="3"/>
        <v>0</v>
      </c>
      <c r="V15" s="12">
        <f t="shared" si="3"/>
        <v>0</v>
      </c>
      <c r="W15" s="12">
        <f t="shared" si="3"/>
        <v>0</v>
      </c>
      <c r="X15" s="12">
        <f t="shared" si="3"/>
        <v>0</v>
      </c>
      <c r="Y15" s="12">
        <f t="shared" si="3"/>
        <v>0</v>
      </c>
      <c r="Z15" s="12">
        <f t="shared" si="3"/>
        <v>0</v>
      </c>
      <c r="AA15" s="12">
        <f t="shared" si="3"/>
        <v>0</v>
      </c>
      <c r="AB15" s="12">
        <f t="shared" si="3"/>
        <v>0</v>
      </c>
      <c r="AC15" s="12">
        <f t="shared" si="3"/>
        <v>0</v>
      </c>
      <c r="AD15" s="12">
        <f t="shared" si="3"/>
        <v>0</v>
      </c>
      <c r="AE15" s="12">
        <f t="shared" si="3"/>
        <v>0</v>
      </c>
      <c r="AF15" s="12">
        <f t="shared" si="3"/>
        <v>0</v>
      </c>
      <c r="AG15" s="12">
        <f t="shared" si="3"/>
        <v>0</v>
      </c>
      <c r="AH15" s="12">
        <f>AH16+AH17</f>
        <v>0</v>
      </c>
      <c r="AI15" s="12">
        <f t="shared" si="3"/>
        <v>0</v>
      </c>
      <c r="AJ15" s="12">
        <f t="shared" ref="AJ15:AK15" si="4">AJ16+AJ17</f>
        <v>0</v>
      </c>
      <c r="AK15" s="12">
        <f t="shared" si="4"/>
        <v>0</v>
      </c>
      <c r="AL15" s="12">
        <f>AL16+AL17</f>
        <v>0</v>
      </c>
      <c r="AM15" s="12">
        <f t="shared" si="3"/>
        <v>0</v>
      </c>
      <c r="AN15" s="12">
        <f t="shared" ref="AN15:AO15" si="5">AN16+AN17</f>
        <v>0</v>
      </c>
      <c r="AO15" s="12">
        <f t="shared" si="5"/>
        <v>0</v>
      </c>
      <c r="AP15" s="12">
        <f>AP16+AP17</f>
        <v>0</v>
      </c>
      <c r="AQ15" s="12">
        <f t="shared" si="3"/>
        <v>0</v>
      </c>
      <c r="AR15" s="12">
        <f t="shared" si="3"/>
        <v>0</v>
      </c>
      <c r="AS15" s="12">
        <f t="shared" si="3"/>
        <v>0</v>
      </c>
      <c r="AT15" s="12">
        <f t="shared" si="3"/>
        <v>0</v>
      </c>
      <c r="AU15" s="12">
        <f t="shared" si="3"/>
        <v>0</v>
      </c>
      <c r="AV15" s="12">
        <f t="shared" si="3"/>
        <v>0</v>
      </c>
      <c r="AW15" s="12">
        <f t="shared" si="3"/>
        <v>0</v>
      </c>
      <c r="AX15" s="12">
        <f t="shared" si="3"/>
        <v>0</v>
      </c>
      <c r="AY15" s="12">
        <f>AY16+AY17</f>
        <v>0</v>
      </c>
      <c r="AZ15" s="12">
        <f>AZ16+AZ17</f>
        <v>0</v>
      </c>
      <c r="BA15" s="12">
        <f t="shared" si="0"/>
        <v>0</v>
      </c>
      <c r="BB15" s="12">
        <f>BB16+BB17</f>
        <v>0</v>
      </c>
      <c r="BC15" s="12">
        <f t="shared" si="1"/>
        <v>0</v>
      </c>
      <c r="BD15" s="12">
        <f t="shared" si="2"/>
        <v>0</v>
      </c>
      <c r="BE15" s="12">
        <f t="shared" si="3"/>
        <v>0</v>
      </c>
    </row>
    <row r="16" spans="1:57" ht="34.5" hidden="1" customHeight="1">
      <c r="A16" s="11"/>
      <c r="B16" s="14" t="s">
        <v>52</v>
      </c>
      <c r="C16" s="17" t="s">
        <v>43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>
        <f t="shared" si="0"/>
        <v>0</v>
      </c>
      <c r="BB16" s="12"/>
      <c r="BC16" s="12">
        <f t="shared" si="1"/>
        <v>0</v>
      </c>
      <c r="BD16" s="12">
        <f t="shared" si="2"/>
        <v>0</v>
      </c>
      <c r="BE16" s="12"/>
    </row>
    <row r="17" spans="1:58" ht="27" hidden="1" customHeight="1">
      <c r="A17" s="11"/>
      <c r="B17" s="20" t="s">
        <v>53</v>
      </c>
      <c r="C17" s="17" t="s">
        <v>43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>
        <f t="shared" si="0"/>
        <v>0</v>
      </c>
      <c r="BB17" s="12"/>
      <c r="BC17" s="12">
        <f t="shared" si="1"/>
        <v>0</v>
      </c>
      <c r="BD17" s="12">
        <f t="shared" si="2"/>
        <v>0</v>
      </c>
      <c r="BE17" s="12"/>
    </row>
    <row r="18" spans="1:58" ht="21.75" hidden="1" customHeight="1">
      <c r="A18" s="11"/>
      <c r="B18" s="21" t="s">
        <v>54</v>
      </c>
      <c r="C18" s="17" t="s">
        <v>43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>
        <f t="shared" si="0"/>
        <v>0</v>
      </c>
      <c r="BB18" s="12"/>
      <c r="BC18" s="12">
        <f t="shared" si="1"/>
        <v>0</v>
      </c>
      <c r="BD18" s="12">
        <f t="shared" si="2"/>
        <v>0</v>
      </c>
      <c r="BE18" s="12"/>
    </row>
    <row r="19" spans="1:58" ht="15.75" customHeight="1">
      <c r="A19" s="11">
        <v>0</v>
      </c>
      <c r="B19" s="22" t="s">
        <v>55</v>
      </c>
      <c r="C19" s="14" t="s">
        <v>56</v>
      </c>
      <c r="D19" s="12">
        <f>+D20+D208</f>
        <v>0</v>
      </c>
      <c r="E19" s="12">
        <f>+E20+E208</f>
        <v>0</v>
      </c>
      <c r="F19" s="12">
        <f>+F20+F208</f>
        <v>0</v>
      </c>
      <c r="G19" s="12">
        <f>+G20+G208</f>
        <v>0</v>
      </c>
      <c r="H19" s="12"/>
      <c r="I19" s="12">
        <f>+I20+I208</f>
        <v>0</v>
      </c>
      <c r="J19" s="12">
        <f>+J20+J208</f>
        <v>26666.9</v>
      </c>
      <c r="K19" s="12">
        <f>+K20+K208</f>
        <v>26666.9</v>
      </c>
      <c r="L19" s="12">
        <f>+L20+L208</f>
        <v>26666.9</v>
      </c>
      <c r="M19" s="12">
        <f t="shared" ref="M19:BE19" si="6">+M20+M208</f>
        <v>0</v>
      </c>
      <c r="N19" s="12">
        <f t="shared" si="6"/>
        <v>5674.65</v>
      </c>
      <c r="O19" s="12">
        <f t="shared" si="6"/>
        <v>5674.65</v>
      </c>
      <c r="P19" s="12">
        <f t="shared" si="6"/>
        <v>11349.3</v>
      </c>
      <c r="Q19" s="12">
        <f t="shared" si="6"/>
        <v>5674.65</v>
      </c>
      <c r="R19" s="12">
        <f t="shared" si="6"/>
        <v>5674.65</v>
      </c>
      <c r="S19" s="12">
        <f t="shared" si="6"/>
        <v>11349.3</v>
      </c>
      <c r="T19" s="12">
        <f t="shared" si="6"/>
        <v>5674.65</v>
      </c>
      <c r="U19" s="12">
        <f t="shared" si="6"/>
        <v>5674.65</v>
      </c>
      <c r="V19" s="12">
        <f t="shared" si="6"/>
        <v>11349.3</v>
      </c>
      <c r="W19" s="12">
        <f t="shared" si="6"/>
        <v>0</v>
      </c>
      <c r="X19" s="12">
        <f t="shared" si="6"/>
        <v>0</v>
      </c>
      <c r="Y19" s="12">
        <f t="shared" si="6"/>
        <v>0</v>
      </c>
      <c r="Z19" s="12">
        <f t="shared" si="6"/>
        <v>0</v>
      </c>
      <c r="AA19" s="12">
        <f t="shared" si="6"/>
        <v>0</v>
      </c>
      <c r="AB19" s="12">
        <f t="shared" si="6"/>
        <v>0</v>
      </c>
      <c r="AC19" s="12">
        <f t="shared" si="6"/>
        <v>0</v>
      </c>
      <c r="AD19" s="12">
        <f t="shared" si="6"/>
        <v>0</v>
      </c>
      <c r="AE19" s="12">
        <f t="shared" si="6"/>
        <v>0</v>
      </c>
      <c r="AF19" s="12">
        <f t="shared" si="6"/>
        <v>13333.45</v>
      </c>
      <c r="AG19" s="12">
        <f t="shared" si="6"/>
        <v>13333.45</v>
      </c>
      <c r="AH19" s="12">
        <f>+AH20+AH208</f>
        <v>26666.9</v>
      </c>
      <c r="AI19" s="12">
        <f t="shared" si="6"/>
        <v>0</v>
      </c>
      <c r="AJ19" s="12">
        <f t="shared" ref="AJ19:AK19" si="7">+AJ20+AJ208</f>
        <v>13333.45</v>
      </c>
      <c r="AK19" s="12">
        <f t="shared" si="7"/>
        <v>13333.45</v>
      </c>
      <c r="AL19" s="12">
        <f>+AL20+AL208</f>
        <v>26666.9</v>
      </c>
      <c r="AM19" s="12">
        <f t="shared" si="6"/>
        <v>0</v>
      </c>
      <c r="AN19" s="12">
        <f t="shared" ref="AN19:AO19" si="8">+AN20+AN208</f>
        <v>13333.45</v>
      </c>
      <c r="AO19" s="12">
        <f t="shared" si="8"/>
        <v>13333.45</v>
      </c>
      <c r="AP19" s="12">
        <f>+AP20+AP208</f>
        <v>26666.9</v>
      </c>
      <c r="AQ19" s="12">
        <f t="shared" si="6"/>
        <v>0</v>
      </c>
      <c r="AR19" s="12">
        <f t="shared" si="6"/>
        <v>5674.65</v>
      </c>
      <c r="AS19" s="12">
        <f t="shared" si="6"/>
        <v>13333.45</v>
      </c>
      <c r="AT19" s="12">
        <f t="shared" si="6"/>
        <v>19008.099999999999</v>
      </c>
      <c r="AU19" s="12">
        <f t="shared" si="6"/>
        <v>0</v>
      </c>
      <c r="AV19" s="12">
        <f t="shared" si="6"/>
        <v>13333.45</v>
      </c>
      <c r="AW19" s="12">
        <f t="shared" si="6"/>
        <v>13333.45</v>
      </c>
      <c r="AX19" s="12">
        <f t="shared" si="6"/>
        <v>26666.9</v>
      </c>
      <c r="AY19" s="12">
        <f>+AY20+AY208</f>
        <v>6666.7250000000004</v>
      </c>
      <c r="AZ19" s="12">
        <f>+AZ20+AZ208</f>
        <v>6666.7250000000004</v>
      </c>
      <c r="BA19" s="12">
        <f t="shared" si="0"/>
        <v>13333.45</v>
      </c>
      <c r="BB19" s="12">
        <f>+BB20+BB208</f>
        <v>6666.7250000000004</v>
      </c>
      <c r="BC19" s="12">
        <f t="shared" si="1"/>
        <v>20000.175000000003</v>
      </c>
      <c r="BD19" s="12">
        <f t="shared" si="2"/>
        <v>6666.7249999999985</v>
      </c>
      <c r="BE19" s="12">
        <f t="shared" si="6"/>
        <v>0</v>
      </c>
    </row>
    <row r="20" spans="1:58" ht="17.25" customHeight="1">
      <c r="A20" s="11">
        <v>0</v>
      </c>
      <c r="B20" s="22" t="s">
        <v>57</v>
      </c>
      <c r="C20" s="14" t="s">
        <v>56</v>
      </c>
      <c r="D20" s="12">
        <f>+D21+D41+D125+D136+D143+D166+D183+D188</f>
        <v>0</v>
      </c>
      <c r="E20" s="12">
        <f>+E21+E41+E125+E136+E143+E166+E183+E188</f>
        <v>0</v>
      </c>
      <c r="F20" s="12">
        <f>+F21+F41+F125+F136+F143+F166+F183+F188</f>
        <v>0</v>
      </c>
      <c r="G20" s="12">
        <f>+G21+G41+G125+G136+G143+G166+G183+G188</f>
        <v>0</v>
      </c>
      <c r="H20" s="12"/>
      <c r="I20" s="12">
        <f>+I21+I41+I125+I136+I143+I166+I183+I188</f>
        <v>0</v>
      </c>
      <c r="J20" s="12">
        <f>+J21+J41+J125+J136+J143+J166+J183+J188</f>
        <v>26666.9</v>
      </c>
      <c r="K20" s="12">
        <f>+K21+K41+K125+K136+K143+K166+K183+K188</f>
        <v>26666.9</v>
      </c>
      <c r="L20" s="12">
        <f>+L21+L41+L125+L136+L143+L166+L183+L188</f>
        <v>26666.9</v>
      </c>
      <c r="M20" s="12">
        <f t="shared" ref="M20:BE20" si="9">+M21+M41+M125+M136+M143+M166+M183+M188</f>
        <v>0</v>
      </c>
      <c r="N20" s="12">
        <f t="shared" si="9"/>
        <v>5674.65</v>
      </c>
      <c r="O20" s="12">
        <f t="shared" si="9"/>
        <v>5674.65</v>
      </c>
      <c r="P20" s="12">
        <f t="shared" si="9"/>
        <v>11349.3</v>
      </c>
      <c r="Q20" s="12">
        <f t="shared" si="9"/>
        <v>5674.65</v>
      </c>
      <c r="R20" s="12">
        <f t="shared" si="9"/>
        <v>5674.65</v>
      </c>
      <c r="S20" s="12">
        <f t="shared" si="9"/>
        <v>11349.3</v>
      </c>
      <c r="T20" s="12">
        <f t="shared" si="9"/>
        <v>5674.65</v>
      </c>
      <c r="U20" s="12">
        <f t="shared" si="9"/>
        <v>5674.65</v>
      </c>
      <c r="V20" s="12">
        <f t="shared" si="9"/>
        <v>11349.3</v>
      </c>
      <c r="W20" s="12">
        <f t="shared" si="9"/>
        <v>0</v>
      </c>
      <c r="X20" s="12">
        <f t="shared" si="9"/>
        <v>0</v>
      </c>
      <c r="Y20" s="12">
        <f t="shared" si="9"/>
        <v>0</v>
      </c>
      <c r="Z20" s="12">
        <f t="shared" si="9"/>
        <v>0</v>
      </c>
      <c r="AA20" s="12">
        <f t="shared" si="9"/>
        <v>0</v>
      </c>
      <c r="AB20" s="12">
        <f t="shared" si="9"/>
        <v>0</v>
      </c>
      <c r="AC20" s="12">
        <f t="shared" si="9"/>
        <v>0</v>
      </c>
      <c r="AD20" s="12">
        <f t="shared" si="9"/>
        <v>0</v>
      </c>
      <c r="AE20" s="12">
        <f t="shared" si="9"/>
        <v>0</v>
      </c>
      <c r="AF20" s="12">
        <f t="shared" si="9"/>
        <v>13333.45</v>
      </c>
      <c r="AG20" s="12">
        <f t="shared" si="9"/>
        <v>13333.45</v>
      </c>
      <c r="AH20" s="12">
        <f>+AH21+AH41+AH125+AH136+AH143+AH166+AH183+AH188</f>
        <v>26666.9</v>
      </c>
      <c r="AI20" s="12">
        <f t="shared" si="9"/>
        <v>0</v>
      </c>
      <c r="AJ20" s="12">
        <f t="shared" ref="AJ20:AK20" si="10">+AJ21+AJ41+AJ125+AJ136+AJ143+AJ166+AJ183+AJ188</f>
        <v>13333.45</v>
      </c>
      <c r="AK20" s="12">
        <f t="shared" si="10"/>
        <v>13333.45</v>
      </c>
      <c r="AL20" s="12">
        <f>+AL21+AL41+AL125+AL136+AL143+AL166+AL183+AL188</f>
        <v>26666.9</v>
      </c>
      <c r="AM20" s="12">
        <f t="shared" si="9"/>
        <v>0</v>
      </c>
      <c r="AN20" s="12">
        <f t="shared" ref="AN20:AO20" si="11">+AN21+AN41+AN125+AN136+AN143+AN166+AN183+AN188</f>
        <v>13333.45</v>
      </c>
      <c r="AO20" s="12">
        <f t="shared" si="11"/>
        <v>13333.45</v>
      </c>
      <c r="AP20" s="12">
        <f>+AP21+AP41+AP125+AP136+AP143+AP166+AP183+AP188</f>
        <v>26666.9</v>
      </c>
      <c r="AQ20" s="12">
        <f t="shared" si="9"/>
        <v>0</v>
      </c>
      <c r="AR20" s="12">
        <f t="shared" si="9"/>
        <v>5674.65</v>
      </c>
      <c r="AS20" s="12">
        <f t="shared" si="9"/>
        <v>13333.45</v>
      </c>
      <c r="AT20" s="12">
        <f t="shared" si="9"/>
        <v>19008.099999999999</v>
      </c>
      <c r="AU20" s="12">
        <f t="shared" si="9"/>
        <v>0</v>
      </c>
      <c r="AV20" s="12">
        <f t="shared" si="9"/>
        <v>13333.45</v>
      </c>
      <c r="AW20" s="12">
        <f t="shared" si="9"/>
        <v>13333.45</v>
      </c>
      <c r="AX20" s="12">
        <f t="shared" si="9"/>
        <v>26666.9</v>
      </c>
      <c r="AY20" s="12">
        <f>+AY21+AY41+AY125+AY136+AY143+AY166+AY183+AY188</f>
        <v>6666.7250000000004</v>
      </c>
      <c r="AZ20" s="12">
        <f>+AZ21+AZ41+AZ125+AZ136+AZ143+AZ166+AZ183+AZ188</f>
        <v>6666.7250000000004</v>
      </c>
      <c r="BA20" s="12">
        <f t="shared" si="0"/>
        <v>13333.45</v>
      </c>
      <c r="BB20" s="12">
        <f>+BB21+BB41+BB125+BB136+BB143+BB166+BB183+BB188</f>
        <v>6666.7250000000004</v>
      </c>
      <c r="BC20" s="12">
        <f t="shared" si="1"/>
        <v>20000.175000000003</v>
      </c>
      <c r="BD20" s="12">
        <f t="shared" si="2"/>
        <v>6666.7249999999985</v>
      </c>
      <c r="BE20" s="12">
        <f t="shared" si="9"/>
        <v>0</v>
      </c>
    </row>
    <row r="21" spans="1:58" ht="19.5" customHeight="1">
      <c r="A21" s="11">
        <v>0</v>
      </c>
      <c r="B21" s="22" t="s">
        <v>58</v>
      </c>
      <c r="C21" s="14" t="s">
        <v>56</v>
      </c>
      <c r="D21" s="12">
        <f>+D22+D37+D39</f>
        <v>0</v>
      </c>
      <c r="E21" s="12">
        <f>+E22+E37+E39</f>
        <v>0</v>
      </c>
      <c r="F21" s="12">
        <f>+F22+F37+F39</f>
        <v>0</v>
      </c>
      <c r="G21" s="12">
        <f>+G22+G37+G39</f>
        <v>0</v>
      </c>
      <c r="H21" s="12"/>
      <c r="I21" s="12">
        <f>+I22+I37+I39</f>
        <v>0</v>
      </c>
      <c r="J21" s="12">
        <f>+J22+J37+J39</f>
        <v>26666.9</v>
      </c>
      <c r="K21" s="12">
        <f>+K22+K37+K39</f>
        <v>26666.9</v>
      </c>
      <c r="L21" s="12">
        <f>+L22+L37+L39</f>
        <v>26666.9</v>
      </c>
      <c r="M21" s="12">
        <f t="shared" ref="M21:BE21" si="12">+M22+M37+M39</f>
        <v>0</v>
      </c>
      <c r="N21" s="12">
        <f t="shared" si="12"/>
        <v>5674.65</v>
      </c>
      <c r="O21" s="12">
        <f t="shared" si="12"/>
        <v>5674.65</v>
      </c>
      <c r="P21" s="12">
        <f t="shared" si="12"/>
        <v>11349.3</v>
      </c>
      <c r="Q21" s="12">
        <f t="shared" si="12"/>
        <v>5674.65</v>
      </c>
      <c r="R21" s="12">
        <f t="shared" si="12"/>
        <v>5674.65</v>
      </c>
      <c r="S21" s="12">
        <f t="shared" si="12"/>
        <v>11349.3</v>
      </c>
      <c r="T21" s="12">
        <f t="shared" si="12"/>
        <v>5674.65</v>
      </c>
      <c r="U21" s="12">
        <f t="shared" si="12"/>
        <v>5674.65</v>
      </c>
      <c r="V21" s="12">
        <f t="shared" si="12"/>
        <v>11349.3</v>
      </c>
      <c r="W21" s="12">
        <f t="shared" si="12"/>
        <v>0</v>
      </c>
      <c r="X21" s="12">
        <f t="shared" si="12"/>
        <v>0</v>
      </c>
      <c r="Y21" s="12">
        <f t="shared" si="12"/>
        <v>0</v>
      </c>
      <c r="Z21" s="12">
        <f t="shared" si="12"/>
        <v>0</v>
      </c>
      <c r="AA21" s="12">
        <f t="shared" si="12"/>
        <v>0</v>
      </c>
      <c r="AB21" s="12">
        <f t="shared" si="12"/>
        <v>0</v>
      </c>
      <c r="AC21" s="12">
        <f t="shared" si="12"/>
        <v>0</v>
      </c>
      <c r="AD21" s="12">
        <f t="shared" si="12"/>
        <v>0</v>
      </c>
      <c r="AE21" s="12">
        <f t="shared" si="12"/>
        <v>0</v>
      </c>
      <c r="AF21" s="12">
        <f t="shared" si="12"/>
        <v>13333.45</v>
      </c>
      <c r="AG21" s="12">
        <f t="shared" si="12"/>
        <v>13333.45</v>
      </c>
      <c r="AH21" s="12">
        <f>+AH22+AH37+AH39</f>
        <v>26666.9</v>
      </c>
      <c r="AI21" s="12">
        <f t="shared" si="12"/>
        <v>0</v>
      </c>
      <c r="AJ21" s="12">
        <f t="shared" ref="AJ21:AK21" si="13">+AJ22+AJ37+AJ39</f>
        <v>13333.45</v>
      </c>
      <c r="AK21" s="12">
        <f t="shared" si="13"/>
        <v>13333.45</v>
      </c>
      <c r="AL21" s="12">
        <f>+AL22+AL37+AL39</f>
        <v>26666.9</v>
      </c>
      <c r="AM21" s="12">
        <f t="shared" si="12"/>
        <v>0</v>
      </c>
      <c r="AN21" s="12">
        <f t="shared" ref="AN21:AO21" si="14">+AN22+AN37+AN39</f>
        <v>13333.45</v>
      </c>
      <c r="AO21" s="12">
        <f t="shared" si="14"/>
        <v>13333.45</v>
      </c>
      <c r="AP21" s="12">
        <f>+AP22+AP37+AP39</f>
        <v>26666.9</v>
      </c>
      <c r="AQ21" s="12">
        <f t="shared" si="12"/>
        <v>0</v>
      </c>
      <c r="AR21" s="12">
        <f t="shared" si="12"/>
        <v>5674.65</v>
      </c>
      <c r="AS21" s="12">
        <f t="shared" si="12"/>
        <v>13333.45</v>
      </c>
      <c r="AT21" s="12">
        <f t="shared" si="12"/>
        <v>19008.099999999999</v>
      </c>
      <c r="AU21" s="12">
        <f t="shared" si="12"/>
        <v>0</v>
      </c>
      <c r="AV21" s="12">
        <f t="shared" si="12"/>
        <v>13333.45</v>
      </c>
      <c r="AW21" s="12">
        <f t="shared" si="12"/>
        <v>13333.45</v>
      </c>
      <c r="AX21" s="12">
        <f t="shared" si="12"/>
        <v>26666.9</v>
      </c>
      <c r="AY21" s="12">
        <f>+AY22+AY37+AY39</f>
        <v>6666.7250000000004</v>
      </c>
      <c r="AZ21" s="12">
        <f>+AZ22+AZ37+AZ39</f>
        <v>6666.7250000000004</v>
      </c>
      <c r="BA21" s="12">
        <f t="shared" si="0"/>
        <v>13333.45</v>
      </c>
      <c r="BB21" s="12">
        <f>+BB22+BB37+BB39</f>
        <v>6666.7250000000004</v>
      </c>
      <c r="BC21" s="12">
        <f t="shared" si="1"/>
        <v>20000.175000000003</v>
      </c>
      <c r="BD21" s="12">
        <f t="shared" si="2"/>
        <v>6666.7249999999985</v>
      </c>
      <c r="BE21" s="12">
        <f t="shared" si="12"/>
        <v>0</v>
      </c>
    </row>
    <row r="22" spans="1:58" ht="29.25" customHeight="1">
      <c r="A22" s="11">
        <v>0</v>
      </c>
      <c r="B22" s="22" t="s">
        <v>59</v>
      </c>
      <c r="C22" s="14" t="s">
        <v>56</v>
      </c>
      <c r="D22" s="12">
        <f>+D24+D33+D34+D35+D36</f>
        <v>0</v>
      </c>
      <c r="E22" s="12">
        <f>+E24+E33+E34+E35+E36</f>
        <v>0</v>
      </c>
      <c r="F22" s="12">
        <f>+F24+F33+F34+F35+F36</f>
        <v>0</v>
      </c>
      <c r="G22" s="12">
        <f>+G24+G33+G34+G35+G36</f>
        <v>0</v>
      </c>
      <c r="H22" s="12"/>
      <c r="I22" s="12">
        <f>+I24+I33+I34+I35+I36</f>
        <v>0</v>
      </c>
      <c r="J22" s="12">
        <f>+J24+J33+J34+J35+J36</f>
        <v>26666.9</v>
      </c>
      <c r="K22" s="12">
        <f>+K24+K33+K34+K35+K36</f>
        <v>26666.9</v>
      </c>
      <c r="L22" s="12">
        <f>+L24+L33+L34+L35+L36</f>
        <v>26666.9</v>
      </c>
      <c r="M22" s="12">
        <f t="shared" ref="M22:BE22" si="15">+M24+M33+M34+M35+M36</f>
        <v>0</v>
      </c>
      <c r="N22" s="12">
        <f t="shared" si="15"/>
        <v>5674.65</v>
      </c>
      <c r="O22" s="12">
        <f t="shared" si="15"/>
        <v>5674.65</v>
      </c>
      <c r="P22" s="12">
        <f t="shared" si="15"/>
        <v>11349.3</v>
      </c>
      <c r="Q22" s="12">
        <f t="shared" si="15"/>
        <v>5674.65</v>
      </c>
      <c r="R22" s="12">
        <f t="shared" si="15"/>
        <v>5674.65</v>
      </c>
      <c r="S22" s="12">
        <f t="shared" si="15"/>
        <v>11349.3</v>
      </c>
      <c r="T22" s="12">
        <f t="shared" si="15"/>
        <v>5674.65</v>
      </c>
      <c r="U22" s="12">
        <f t="shared" si="15"/>
        <v>5674.65</v>
      </c>
      <c r="V22" s="12">
        <f t="shared" si="15"/>
        <v>11349.3</v>
      </c>
      <c r="W22" s="12">
        <f t="shared" si="15"/>
        <v>0</v>
      </c>
      <c r="X22" s="12">
        <f t="shared" si="15"/>
        <v>0</v>
      </c>
      <c r="Y22" s="12">
        <f t="shared" si="15"/>
        <v>0</v>
      </c>
      <c r="Z22" s="12">
        <f t="shared" si="15"/>
        <v>0</v>
      </c>
      <c r="AA22" s="12">
        <f t="shared" si="15"/>
        <v>0</v>
      </c>
      <c r="AB22" s="12">
        <f t="shared" si="15"/>
        <v>0</v>
      </c>
      <c r="AC22" s="12">
        <f t="shared" si="15"/>
        <v>0</v>
      </c>
      <c r="AD22" s="12">
        <f t="shared" si="15"/>
        <v>0</v>
      </c>
      <c r="AE22" s="12">
        <f t="shared" si="15"/>
        <v>0</v>
      </c>
      <c r="AF22" s="12">
        <f t="shared" si="15"/>
        <v>13333.45</v>
      </c>
      <c r="AG22" s="12">
        <f t="shared" si="15"/>
        <v>13333.45</v>
      </c>
      <c r="AH22" s="12">
        <f>+AH24+AH33+AH34+AH35+AH36</f>
        <v>26666.9</v>
      </c>
      <c r="AI22" s="12">
        <f t="shared" si="15"/>
        <v>0</v>
      </c>
      <c r="AJ22" s="12">
        <f t="shared" ref="AJ22:AK22" si="16">+AJ24+AJ33+AJ34+AJ35+AJ36</f>
        <v>13333.45</v>
      </c>
      <c r="AK22" s="12">
        <f t="shared" si="16"/>
        <v>13333.45</v>
      </c>
      <c r="AL22" s="12">
        <f>+AL24+AL33+AL34+AL35+AL36</f>
        <v>26666.9</v>
      </c>
      <c r="AM22" s="12">
        <f t="shared" si="15"/>
        <v>0</v>
      </c>
      <c r="AN22" s="12">
        <f t="shared" ref="AN22:AO22" si="17">+AN24+AN33+AN34+AN35+AN36</f>
        <v>13333.45</v>
      </c>
      <c r="AO22" s="12">
        <f t="shared" si="17"/>
        <v>13333.45</v>
      </c>
      <c r="AP22" s="12">
        <f>+AP24+AP33+AP34+AP35+AP36</f>
        <v>26666.9</v>
      </c>
      <c r="AQ22" s="12">
        <f t="shared" si="15"/>
        <v>0</v>
      </c>
      <c r="AR22" s="12">
        <f t="shared" si="15"/>
        <v>5674.65</v>
      </c>
      <c r="AS22" s="12">
        <f t="shared" si="15"/>
        <v>13333.45</v>
      </c>
      <c r="AT22" s="12">
        <f t="shared" si="15"/>
        <v>19008.099999999999</v>
      </c>
      <c r="AU22" s="12">
        <f t="shared" si="15"/>
        <v>0</v>
      </c>
      <c r="AV22" s="12">
        <f t="shared" si="15"/>
        <v>13333.45</v>
      </c>
      <c r="AW22" s="12">
        <f t="shared" si="15"/>
        <v>13333.45</v>
      </c>
      <c r="AX22" s="12">
        <f t="shared" si="15"/>
        <v>26666.9</v>
      </c>
      <c r="AY22" s="12">
        <f>+AY24+AY33+AY34+AY35+AY36</f>
        <v>6666.7250000000004</v>
      </c>
      <c r="AZ22" s="12">
        <f>+AZ24+AZ33+AZ34+AZ35+AZ36</f>
        <v>6666.7250000000004</v>
      </c>
      <c r="BA22" s="12">
        <f t="shared" si="0"/>
        <v>13333.45</v>
      </c>
      <c r="BB22" s="12">
        <f>+BB24+BB33+BB34+BB35+BB36</f>
        <v>6666.7250000000004</v>
      </c>
      <c r="BC22" s="12">
        <f t="shared" si="1"/>
        <v>20000.175000000003</v>
      </c>
      <c r="BD22" s="12">
        <f t="shared" si="2"/>
        <v>6666.7249999999985</v>
      </c>
      <c r="BE22" s="12">
        <f t="shared" si="15"/>
        <v>0</v>
      </c>
    </row>
    <row r="23" spans="1:58" ht="34.5" customHeight="1">
      <c r="A23" s="11"/>
      <c r="B23" s="23" t="s">
        <v>60</v>
      </c>
      <c r="C23" s="14" t="s">
        <v>56</v>
      </c>
      <c r="D23" s="12" t="e">
        <f t="shared" ref="D23:M23" si="18">D22*1000/12/D10</f>
        <v>#DIV/0!</v>
      </c>
      <c r="E23" s="12" t="e">
        <f t="shared" si="18"/>
        <v>#DIV/0!</v>
      </c>
      <c r="F23" s="12" t="e">
        <f t="shared" si="18"/>
        <v>#DIV/0!</v>
      </c>
      <c r="G23" s="12" t="e">
        <f t="shared" si="18"/>
        <v>#DIV/0!</v>
      </c>
      <c r="H23" s="12"/>
      <c r="I23" s="12" t="e">
        <f t="shared" si="18"/>
        <v>#DIV/0!</v>
      </c>
      <c r="J23" s="12">
        <f>J22*1000/12/J10</f>
        <v>74074.722222222219</v>
      </c>
      <c r="K23" s="12">
        <f>K22*1000/12/K10</f>
        <v>74074.722222222219</v>
      </c>
      <c r="L23" s="12">
        <f>L22*1000/12/L10</f>
        <v>74074.722222222219</v>
      </c>
      <c r="M23" s="12" t="e">
        <f t="shared" si="18"/>
        <v>#DIV/0!</v>
      </c>
      <c r="N23" s="12">
        <f>N22*1000/6/N10</f>
        <v>72751.923076923078</v>
      </c>
      <c r="O23" s="12">
        <f>O22*1000/6/O10</f>
        <v>72751.923076923078</v>
      </c>
      <c r="P23" s="12">
        <f>P22*1000/12/P10</f>
        <v>72751.923076923078</v>
      </c>
      <c r="Q23" s="12">
        <f>Q22*1000/6/Q10</f>
        <v>72751.923076923078</v>
      </c>
      <c r="R23" s="12">
        <f>R22*1000/6/R10</f>
        <v>72751.923076923078</v>
      </c>
      <c r="S23" s="12">
        <f>S22*1000/12/S10</f>
        <v>72751.923076923078</v>
      </c>
      <c r="T23" s="12">
        <f>T22*1000/6/T10</f>
        <v>72751.923076923078</v>
      </c>
      <c r="U23" s="12">
        <f>U22*1000/6/U10</f>
        <v>72751.923076923078</v>
      </c>
      <c r="V23" s="12">
        <f t="shared" ref="V23:AX23" si="19">V22*1000/12/V10</f>
        <v>72751.923076923078</v>
      </c>
      <c r="W23" s="12">
        <f t="shared" si="19"/>
        <v>0</v>
      </c>
      <c r="X23" s="12">
        <f t="shared" si="19"/>
        <v>0</v>
      </c>
      <c r="Y23" s="12">
        <f t="shared" si="19"/>
        <v>0</v>
      </c>
      <c r="Z23" s="12">
        <f t="shared" si="19"/>
        <v>0</v>
      </c>
      <c r="AA23" s="12">
        <f t="shared" si="19"/>
        <v>0</v>
      </c>
      <c r="AB23" s="12">
        <f t="shared" si="19"/>
        <v>0</v>
      </c>
      <c r="AC23" s="12">
        <f t="shared" si="19"/>
        <v>0</v>
      </c>
      <c r="AD23" s="12">
        <f t="shared" si="19"/>
        <v>0</v>
      </c>
      <c r="AE23" s="12">
        <f t="shared" si="19"/>
        <v>0</v>
      </c>
      <c r="AF23" s="12">
        <f t="shared" si="19"/>
        <v>37037.361111111109</v>
      </c>
      <c r="AG23" s="12">
        <f t="shared" si="19"/>
        <v>37037.361111111109</v>
      </c>
      <c r="AH23" s="12">
        <f t="shared" si="19"/>
        <v>74074.722222222219</v>
      </c>
      <c r="AI23" s="12">
        <f t="shared" si="19"/>
        <v>0</v>
      </c>
      <c r="AJ23" s="12">
        <f t="shared" ref="AJ23:AL23" si="20">AJ22*1000/12/AJ10</f>
        <v>37037.361111111109</v>
      </c>
      <c r="AK23" s="12">
        <f t="shared" si="20"/>
        <v>37037.361111111109</v>
      </c>
      <c r="AL23" s="12">
        <f t="shared" si="20"/>
        <v>74074.722222222219</v>
      </c>
      <c r="AM23" s="12">
        <f t="shared" si="19"/>
        <v>0</v>
      </c>
      <c r="AN23" s="12">
        <f t="shared" ref="AN23:AP23" si="21">AN22*1000/12/AN10</f>
        <v>37037.361111111109</v>
      </c>
      <c r="AO23" s="12">
        <f t="shared" si="21"/>
        <v>37037.361111111109</v>
      </c>
      <c r="AP23" s="12">
        <f t="shared" si="21"/>
        <v>74074.722222222219</v>
      </c>
      <c r="AQ23" s="12">
        <f t="shared" si="19"/>
        <v>0</v>
      </c>
      <c r="AR23" s="12">
        <f t="shared" si="19"/>
        <v>36375.961538461539</v>
      </c>
      <c r="AS23" s="12">
        <f t="shared" si="19"/>
        <v>85470.833333333328</v>
      </c>
      <c r="AT23" s="12">
        <f t="shared" si="19"/>
        <v>121846.79487179486</v>
      </c>
      <c r="AU23" s="12">
        <f t="shared" si="19"/>
        <v>0</v>
      </c>
      <c r="AV23" s="12">
        <f t="shared" si="19"/>
        <v>85470.833333333328</v>
      </c>
      <c r="AW23" s="12">
        <f t="shared" si="19"/>
        <v>85470.833333333328</v>
      </c>
      <c r="AX23" s="12">
        <f t="shared" si="19"/>
        <v>170941.66666666666</v>
      </c>
      <c r="AY23" s="12">
        <f>AY22*1000/3/AY10</f>
        <v>170941.66666666666</v>
      </c>
      <c r="AZ23" s="12">
        <f>AZ22*1000/3/AZ10</f>
        <v>170941.66666666666</v>
      </c>
      <c r="BA23" s="12">
        <f>BA22*1000/6/BA10</f>
        <v>170941.66666666666</v>
      </c>
      <c r="BB23" s="12">
        <f>BB22*1000/3/BB10</f>
        <v>170941.66666666666</v>
      </c>
      <c r="BC23" s="12">
        <f>BC22*1000/9/BC10</f>
        <v>170941.66666666669</v>
      </c>
      <c r="BD23" s="12">
        <f>BD22*1000/3/BD10</f>
        <v>170941.66666666663</v>
      </c>
      <c r="BE23" s="12">
        <f>BE22*1000/12/BE10</f>
        <v>0</v>
      </c>
    </row>
    <row r="24" spans="1:58" ht="45.75" customHeight="1">
      <c r="A24" s="11">
        <v>4111</v>
      </c>
      <c r="B24" s="22" t="s">
        <v>61</v>
      </c>
      <c r="C24" s="14" t="s">
        <v>56</v>
      </c>
      <c r="D24" s="12">
        <f t="shared" ref="D24:BE24" si="22">D25+D27+D29+D32</f>
        <v>0</v>
      </c>
      <c r="E24" s="12">
        <f t="shared" si="22"/>
        <v>0</v>
      </c>
      <c r="F24" s="12">
        <f t="shared" si="22"/>
        <v>0</v>
      </c>
      <c r="G24" s="12">
        <f t="shared" si="22"/>
        <v>0</v>
      </c>
      <c r="H24" s="12"/>
      <c r="I24" s="12">
        <f t="shared" si="22"/>
        <v>0</v>
      </c>
      <c r="J24" s="12">
        <f>J25+J27+J29+J32</f>
        <v>26666.9</v>
      </c>
      <c r="K24" s="12">
        <f>K25+K27+K29+K32</f>
        <v>26666.9</v>
      </c>
      <c r="L24" s="12">
        <f>L25+L27+L29+L32</f>
        <v>26666.9</v>
      </c>
      <c r="M24" s="12">
        <f t="shared" si="22"/>
        <v>0</v>
      </c>
      <c r="N24" s="12">
        <f t="shared" si="22"/>
        <v>5674.65</v>
      </c>
      <c r="O24" s="12">
        <f t="shared" si="22"/>
        <v>5674.65</v>
      </c>
      <c r="P24" s="12">
        <f t="shared" si="22"/>
        <v>11349.3</v>
      </c>
      <c r="Q24" s="12">
        <f t="shared" si="22"/>
        <v>5674.65</v>
      </c>
      <c r="R24" s="12">
        <f t="shared" si="22"/>
        <v>5674.65</v>
      </c>
      <c r="S24" s="12">
        <f t="shared" si="22"/>
        <v>11349.3</v>
      </c>
      <c r="T24" s="12">
        <f t="shared" si="22"/>
        <v>5674.65</v>
      </c>
      <c r="U24" s="12">
        <f t="shared" si="22"/>
        <v>5674.65</v>
      </c>
      <c r="V24" s="12">
        <f t="shared" si="22"/>
        <v>11349.3</v>
      </c>
      <c r="W24" s="12">
        <f t="shared" si="22"/>
        <v>0</v>
      </c>
      <c r="X24" s="12">
        <f t="shared" si="22"/>
        <v>0</v>
      </c>
      <c r="Y24" s="12">
        <f t="shared" si="22"/>
        <v>0</v>
      </c>
      <c r="Z24" s="12">
        <f t="shared" si="22"/>
        <v>0</v>
      </c>
      <c r="AA24" s="12">
        <f t="shared" si="22"/>
        <v>0</v>
      </c>
      <c r="AB24" s="12">
        <f t="shared" si="22"/>
        <v>0</v>
      </c>
      <c r="AC24" s="12">
        <f t="shared" si="22"/>
        <v>0</v>
      </c>
      <c r="AD24" s="12">
        <f t="shared" si="22"/>
        <v>0</v>
      </c>
      <c r="AE24" s="12">
        <f t="shared" si="22"/>
        <v>0</v>
      </c>
      <c r="AF24" s="12">
        <f t="shared" si="22"/>
        <v>13333.45</v>
      </c>
      <c r="AG24" s="12">
        <f t="shared" si="22"/>
        <v>13333.45</v>
      </c>
      <c r="AH24" s="12">
        <f>AH25+AH27+AH29+AH32</f>
        <v>26666.9</v>
      </c>
      <c r="AI24" s="12">
        <f t="shared" si="22"/>
        <v>0</v>
      </c>
      <c r="AJ24" s="12">
        <f t="shared" ref="AJ24:AK24" si="23">AJ25+AJ27+AJ29+AJ32</f>
        <v>13333.45</v>
      </c>
      <c r="AK24" s="12">
        <f t="shared" si="23"/>
        <v>13333.45</v>
      </c>
      <c r="AL24" s="12">
        <f>AL25+AL27+AL29+AL32</f>
        <v>26666.9</v>
      </c>
      <c r="AM24" s="12">
        <f t="shared" si="22"/>
        <v>0</v>
      </c>
      <c r="AN24" s="12">
        <f t="shared" ref="AN24:AO24" si="24">AN25+AN27+AN29+AN32</f>
        <v>13333.45</v>
      </c>
      <c r="AO24" s="12">
        <f t="shared" si="24"/>
        <v>13333.45</v>
      </c>
      <c r="AP24" s="12">
        <f>AP25+AP27+AP29+AP32</f>
        <v>26666.9</v>
      </c>
      <c r="AQ24" s="12">
        <f t="shared" si="22"/>
        <v>0</v>
      </c>
      <c r="AR24" s="12">
        <f t="shared" si="22"/>
        <v>5674.65</v>
      </c>
      <c r="AS24" s="12">
        <f t="shared" si="22"/>
        <v>13333.45</v>
      </c>
      <c r="AT24" s="12">
        <f t="shared" si="22"/>
        <v>19008.099999999999</v>
      </c>
      <c r="AU24" s="12">
        <f t="shared" si="22"/>
        <v>0</v>
      </c>
      <c r="AV24" s="12">
        <f t="shared" si="22"/>
        <v>13333.45</v>
      </c>
      <c r="AW24" s="12">
        <f t="shared" si="22"/>
        <v>13333.45</v>
      </c>
      <c r="AX24" s="12">
        <f t="shared" si="22"/>
        <v>26666.9</v>
      </c>
      <c r="AY24" s="12">
        <f>AY25+AY27+AY29+AY32</f>
        <v>6666.7250000000004</v>
      </c>
      <c r="AZ24" s="12">
        <f>AZ25+AZ27+AZ29+AZ32</f>
        <v>6666.7250000000004</v>
      </c>
      <c r="BA24" s="12">
        <f t="shared" si="0"/>
        <v>13333.45</v>
      </c>
      <c r="BB24" s="12">
        <f>BB25+BB27+BB29+BB32</f>
        <v>6666.7250000000004</v>
      </c>
      <c r="BC24" s="12">
        <f t="shared" si="1"/>
        <v>20000.175000000003</v>
      </c>
      <c r="BD24" s="12">
        <f t="shared" si="2"/>
        <v>6666.7249999999985</v>
      </c>
      <c r="BE24" s="12">
        <f t="shared" si="22"/>
        <v>0</v>
      </c>
    </row>
    <row r="25" spans="1:58" ht="38.25" hidden="1" customHeight="1">
      <c r="A25" s="11"/>
      <c r="B25" s="24" t="s">
        <v>47</v>
      </c>
      <c r="C25" s="14" t="s">
        <v>56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>
        <f>N25+O25</f>
        <v>0</v>
      </c>
      <c r="Q25" s="12"/>
      <c r="R25" s="12"/>
      <c r="S25" s="12">
        <f>Q25+R25</f>
        <v>0</v>
      </c>
      <c r="T25" s="12"/>
      <c r="U25" s="12"/>
      <c r="V25" s="12">
        <f>T25+U25</f>
        <v>0</v>
      </c>
      <c r="W25" s="12"/>
      <c r="X25" s="12"/>
      <c r="Y25" s="12">
        <f>W25+X25</f>
        <v>0</v>
      </c>
      <c r="Z25" s="12"/>
      <c r="AA25" s="12"/>
      <c r="AB25" s="12">
        <f>Z25+AA25</f>
        <v>0</v>
      </c>
      <c r="AC25" s="12"/>
      <c r="AD25" s="12"/>
      <c r="AE25" s="12">
        <f>AC25+AD25</f>
        <v>0</v>
      </c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>
        <f>AR25+AS25</f>
        <v>0</v>
      </c>
      <c r="AU25" s="12"/>
      <c r="AV25" s="12"/>
      <c r="AW25" s="12"/>
      <c r="AX25" s="12">
        <f t="shared" ref="AX25:AZ28" si="25">AV25+AW25</f>
        <v>0</v>
      </c>
      <c r="AY25" s="12">
        <f t="shared" si="25"/>
        <v>0</v>
      </c>
      <c r="AZ25" s="12">
        <f t="shared" si="25"/>
        <v>0</v>
      </c>
      <c r="BA25" s="12">
        <f t="shared" si="0"/>
        <v>0</v>
      </c>
      <c r="BB25" s="12">
        <f>AZ25+BA25</f>
        <v>0</v>
      </c>
      <c r="BC25" s="12">
        <f t="shared" si="1"/>
        <v>0</v>
      </c>
      <c r="BD25" s="12">
        <f t="shared" si="2"/>
        <v>0</v>
      </c>
      <c r="BE25" s="12"/>
    </row>
    <row r="26" spans="1:58" ht="29.25" hidden="1" customHeight="1">
      <c r="A26" s="11"/>
      <c r="B26" s="23" t="s">
        <v>48</v>
      </c>
      <c r="C26" s="14" t="s">
        <v>56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>
        <f>N26+O26</f>
        <v>0</v>
      </c>
      <c r="Q26" s="12"/>
      <c r="R26" s="12"/>
      <c r="S26" s="12">
        <f>Q26+R26</f>
        <v>0</v>
      </c>
      <c r="T26" s="12"/>
      <c r="U26" s="12"/>
      <c r="V26" s="12">
        <f>T26+U26</f>
        <v>0</v>
      </c>
      <c r="W26" s="12"/>
      <c r="X26" s="12"/>
      <c r="Y26" s="12">
        <f>W26+X26</f>
        <v>0</v>
      </c>
      <c r="Z26" s="12"/>
      <c r="AA26" s="12"/>
      <c r="AB26" s="12">
        <f>Z26+AA26</f>
        <v>0</v>
      </c>
      <c r="AC26" s="12"/>
      <c r="AD26" s="12"/>
      <c r="AE26" s="12">
        <f>AC26+AD26</f>
        <v>0</v>
      </c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>
        <f>AR26+AS26</f>
        <v>0</v>
      </c>
      <c r="AU26" s="12"/>
      <c r="AV26" s="12"/>
      <c r="AW26" s="12"/>
      <c r="AX26" s="12">
        <f t="shared" si="25"/>
        <v>0</v>
      </c>
      <c r="AY26" s="12">
        <f t="shared" si="25"/>
        <v>0</v>
      </c>
      <c r="AZ26" s="12">
        <f t="shared" si="25"/>
        <v>0</v>
      </c>
      <c r="BA26" s="12">
        <f t="shared" si="0"/>
        <v>0</v>
      </c>
      <c r="BB26" s="12">
        <f>AZ26+BA26</f>
        <v>0</v>
      </c>
      <c r="BC26" s="12">
        <f t="shared" si="1"/>
        <v>0</v>
      </c>
      <c r="BD26" s="12">
        <f t="shared" si="2"/>
        <v>0</v>
      </c>
      <c r="BE26" s="12"/>
    </row>
    <row r="27" spans="1:58" ht="32.25" hidden="1" customHeight="1">
      <c r="A27" s="11"/>
      <c r="B27" s="24" t="s">
        <v>49</v>
      </c>
      <c r="C27" s="14" t="s">
        <v>56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>
        <f>N27+O27</f>
        <v>0</v>
      </c>
      <c r="Q27" s="12"/>
      <c r="R27" s="12"/>
      <c r="S27" s="12">
        <f>Q27+R27</f>
        <v>0</v>
      </c>
      <c r="T27" s="12"/>
      <c r="U27" s="12"/>
      <c r="V27" s="12">
        <f>T27+U27</f>
        <v>0</v>
      </c>
      <c r="W27" s="12"/>
      <c r="X27" s="12"/>
      <c r="Y27" s="12">
        <f>W27+X27</f>
        <v>0</v>
      </c>
      <c r="Z27" s="12"/>
      <c r="AA27" s="12"/>
      <c r="AB27" s="12">
        <f>Z27+AA27</f>
        <v>0</v>
      </c>
      <c r="AC27" s="12"/>
      <c r="AD27" s="12"/>
      <c r="AE27" s="12">
        <f>AC27+AD27</f>
        <v>0</v>
      </c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>
        <f>AR27+AS27</f>
        <v>0</v>
      </c>
      <c r="AU27" s="12"/>
      <c r="AV27" s="12"/>
      <c r="AW27" s="12"/>
      <c r="AX27" s="12">
        <f t="shared" si="25"/>
        <v>0</v>
      </c>
      <c r="AY27" s="12">
        <f t="shared" si="25"/>
        <v>0</v>
      </c>
      <c r="AZ27" s="12">
        <f t="shared" si="25"/>
        <v>0</v>
      </c>
      <c r="BA27" s="12">
        <f t="shared" si="0"/>
        <v>0</v>
      </c>
      <c r="BB27" s="12">
        <f>AZ27+BA27</f>
        <v>0</v>
      </c>
      <c r="BC27" s="12">
        <f t="shared" si="1"/>
        <v>0</v>
      </c>
      <c r="BD27" s="12">
        <f t="shared" si="2"/>
        <v>0</v>
      </c>
      <c r="BE27" s="12"/>
    </row>
    <row r="28" spans="1:58" ht="42" hidden="1" customHeight="1">
      <c r="A28" s="11"/>
      <c r="B28" s="23" t="s">
        <v>62</v>
      </c>
      <c r="C28" s="14" t="s">
        <v>56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>
        <f>N28+O28</f>
        <v>0</v>
      </c>
      <c r="Q28" s="12"/>
      <c r="R28" s="12"/>
      <c r="S28" s="12">
        <f>Q28+R28</f>
        <v>0</v>
      </c>
      <c r="T28" s="12"/>
      <c r="U28" s="12"/>
      <c r="V28" s="12">
        <f>T28+U28</f>
        <v>0</v>
      </c>
      <c r="W28" s="12"/>
      <c r="X28" s="12"/>
      <c r="Y28" s="12">
        <f>W28+X28</f>
        <v>0</v>
      </c>
      <c r="Z28" s="12"/>
      <c r="AA28" s="12"/>
      <c r="AB28" s="12">
        <f>Z28+AA28</f>
        <v>0</v>
      </c>
      <c r="AC28" s="12"/>
      <c r="AD28" s="12"/>
      <c r="AE28" s="12">
        <f>AC28+AD28</f>
        <v>0</v>
      </c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>
        <f>AR28+AS28</f>
        <v>0</v>
      </c>
      <c r="AU28" s="12"/>
      <c r="AV28" s="12"/>
      <c r="AW28" s="12"/>
      <c r="AX28" s="12">
        <f t="shared" si="25"/>
        <v>0</v>
      </c>
      <c r="AY28" s="12">
        <f t="shared" si="25"/>
        <v>0</v>
      </c>
      <c r="AZ28" s="12">
        <f t="shared" si="25"/>
        <v>0</v>
      </c>
      <c r="BA28" s="12">
        <f t="shared" si="0"/>
        <v>0</v>
      </c>
      <c r="BB28" s="12">
        <f>AZ28+BA28</f>
        <v>0</v>
      </c>
      <c r="BC28" s="12">
        <f t="shared" si="1"/>
        <v>0</v>
      </c>
      <c r="BD28" s="12">
        <f t="shared" si="2"/>
        <v>0</v>
      </c>
      <c r="BE28" s="12"/>
    </row>
    <row r="29" spans="1:58" ht="18" customHeight="1">
      <c r="A29" s="11"/>
      <c r="B29" s="19" t="s">
        <v>51</v>
      </c>
      <c r="C29" s="14" t="s">
        <v>56</v>
      </c>
      <c r="D29" s="12">
        <f t="shared" ref="D29:AD29" si="26">D30+D31</f>
        <v>0</v>
      </c>
      <c r="E29" s="12">
        <f t="shared" si="26"/>
        <v>0</v>
      </c>
      <c r="F29" s="12">
        <f t="shared" si="26"/>
        <v>0</v>
      </c>
      <c r="G29" s="12">
        <f t="shared" si="26"/>
        <v>0</v>
      </c>
      <c r="H29" s="12"/>
      <c r="I29" s="12">
        <f t="shared" si="26"/>
        <v>0</v>
      </c>
      <c r="J29" s="12">
        <f>J30+J31</f>
        <v>26666.9</v>
      </c>
      <c r="K29" s="12">
        <f>K30+K31</f>
        <v>26666.9</v>
      </c>
      <c r="L29" s="12">
        <f>L30+L31</f>
        <v>26666.9</v>
      </c>
      <c r="M29" s="12">
        <f t="shared" si="26"/>
        <v>0</v>
      </c>
      <c r="N29" s="12">
        <f t="shared" si="26"/>
        <v>5674.65</v>
      </c>
      <c r="O29" s="12">
        <f t="shared" si="26"/>
        <v>5674.65</v>
      </c>
      <c r="P29" s="12">
        <f t="shared" si="26"/>
        <v>11349.3</v>
      </c>
      <c r="Q29" s="12">
        <f t="shared" si="26"/>
        <v>5674.65</v>
      </c>
      <c r="R29" s="12">
        <f t="shared" si="26"/>
        <v>5674.65</v>
      </c>
      <c r="S29" s="12">
        <f t="shared" si="26"/>
        <v>11349.3</v>
      </c>
      <c r="T29" s="12">
        <f t="shared" si="26"/>
        <v>5674.65</v>
      </c>
      <c r="U29" s="12">
        <f t="shared" si="26"/>
        <v>5674.65</v>
      </c>
      <c r="V29" s="12">
        <f t="shared" si="26"/>
        <v>11349.3</v>
      </c>
      <c r="W29" s="12">
        <f t="shared" si="26"/>
        <v>0</v>
      </c>
      <c r="X29" s="12">
        <f t="shared" si="26"/>
        <v>0</v>
      </c>
      <c r="Y29" s="12">
        <f>Y30+Y31</f>
        <v>0</v>
      </c>
      <c r="Z29" s="12">
        <f t="shared" si="26"/>
        <v>0</v>
      </c>
      <c r="AA29" s="12">
        <f t="shared" si="26"/>
        <v>0</v>
      </c>
      <c r="AB29" s="12">
        <f>AB30+AB31</f>
        <v>0</v>
      </c>
      <c r="AC29" s="12">
        <f t="shared" si="26"/>
        <v>0</v>
      </c>
      <c r="AD29" s="12">
        <f t="shared" si="26"/>
        <v>0</v>
      </c>
      <c r="AE29" s="12">
        <f>AE30+AE31</f>
        <v>0</v>
      </c>
      <c r="AF29" s="12">
        <f t="shared" ref="AF29:AU29" si="27">AF30+AF31</f>
        <v>13333.45</v>
      </c>
      <c r="AG29" s="12">
        <f t="shared" si="27"/>
        <v>13333.45</v>
      </c>
      <c r="AH29" s="12">
        <f t="shared" si="27"/>
        <v>26666.9</v>
      </c>
      <c r="AI29" s="12">
        <f t="shared" si="27"/>
        <v>0</v>
      </c>
      <c r="AJ29" s="12">
        <f t="shared" ref="AJ29:AL29" si="28">AJ30+AJ31</f>
        <v>13333.45</v>
      </c>
      <c r="AK29" s="12">
        <f t="shared" si="28"/>
        <v>13333.45</v>
      </c>
      <c r="AL29" s="12">
        <f t="shared" si="28"/>
        <v>26666.9</v>
      </c>
      <c r="AM29" s="12">
        <f t="shared" si="27"/>
        <v>0</v>
      </c>
      <c r="AN29" s="12">
        <f t="shared" ref="AN29:AP29" si="29">AN30+AN31</f>
        <v>13333.45</v>
      </c>
      <c r="AO29" s="12">
        <f t="shared" si="29"/>
        <v>13333.45</v>
      </c>
      <c r="AP29" s="12">
        <f t="shared" si="29"/>
        <v>26666.9</v>
      </c>
      <c r="AQ29" s="12">
        <f t="shared" si="27"/>
        <v>0</v>
      </c>
      <c r="AR29" s="12">
        <f t="shared" si="27"/>
        <v>5674.65</v>
      </c>
      <c r="AS29" s="12">
        <f t="shared" si="27"/>
        <v>13333.45</v>
      </c>
      <c r="AT29" s="12">
        <f t="shared" si="27"/>
        <v>19008.099999999999</v>
      </c>
      <c r="AU29" s="12">
        <f t="shared" si="27"/>
        <v>0</v>
      </c>
      <c r="AV29" s="12">
        <f>AV30+AV31</f>
        <v>13333.45</v>
      </c>
      <c r="AW29" s="12">
        <f>AW30+AW31</f>
        <v>13333.45</v>
      </c>
      <c r="AX29" s="12">
        <f>AX30+AX31</f>
        <v>26666.9</v>
      </c>
      <c r="AY29" s="12">
        <f>AY30+AY31</f>
        <v>6666.7250000000004</v>
      </c>
      <c r="AZ29" s="12">
        <f>AZ30+AZ31</f>
        <v>6666.7250000000004</v>
      </c>
      <c r="BA29" s="12">
        <f t="shared" si="0"/>
        <v>13333.45</v>
      </c>
      <c r="BB29" s="12">
        <f>BB30+BB31</f>
        <v>6666.7250000000004</v>
      </c>
      <c r="BC29" s="12">
        <f t="shared" si="1"/>
        <v>20000.175000000003</v>
      </c>
      <c r="BD29" s="12">
        <f t="shared" si="2"/>
        <v>6666.7249999999985</v>
      </c>
      <c r="BE29" s="12">
        <f>BE30+BE31</f>
        <v>0</v>
      </c>
    </row>
    <row r="30" spans="1:58" ht="42" customHeight="1">
      <c r="A30" s="11"/>
      <c r="B30" s="14" t="s">
        <v>52</v>
      </c>
      <c r="C30" s="14" t="s">
        <v>56</v>
      </c>
      <c r="D30" s="12"/>
      <c r="E30" s="12"/>
      <c r="F30" s="12"/>
      <c r="G30" s="12"/>
      <c r="H30" s="25"/>
      <c r="I30" s="12"/>
      <c r="J30" s="25">
        <v>26666.9</v>
      </c>
      <c r="K30" s="25">
        <v>26666.9</v>
      </c>
      <c r="L30" s="25">
        <v>26666.9</v>
      </c>
      <c r="M30" s="12"/>
      <c r="N30" s="12">
        <f>P30/2</f>
        <v>5674.65</v>
      </c>
      <c r="O30" s="12">
        <f>P30/2</f>
        <v>5674.65</v>
      </c>
      <c r="P30" s="25">
        <v>11349.3</v>
      </c>
      <c r="Q30" s="12">
        <f>S30/2</f>
        <v>5674.65</v>
      </c>
      <c r="R30" s="12">
        <f>S30/2</f>
        <v>5674.65</v>
      </c>
      <c r="S30" s="25">
        <v>11349.3</v>
      </c>
      <c r="T30" s="12">
        <f>V30/2</f>
        <v>5674.65</v>
      </c>
      <c r="U30" s="12">
        <f>V30/2</f>
        <v>5674.65</v>
      </c>
      <c r="V30" s="25">
        <v>11349.3</v>
      </c>
      <c r="W30" s="12"/>
      <c r="X30" s="12"/>
      <c r="Y30" s="12">
        <f>W30+X30</f>
        <v>0</v>
      </c>
      <c r="Z30" s="12"/>
      <c r="AA30" s="12"/>
      <c r="AB30" s="12">
        <f>Z30+AA30</f>
        <v>0</v>
      </c>
      <c r="AC30" s="12"/>
      <c r="AD30" s="12"/>
      <c r="AE30" s="12">
        <f>AC30+AD30</f>
        <v>0</v>
      </c>
      <c r="AF30" s="12">
        <f>AH30/2</f>
        <v>13333.45</v>
      </c>
      <c r="AG30" s="12">
        <f>AF30</f>
        <v>13333.45</v>
      </c>
      <c r="AH30" s="25">
        <v>26666.9</v>
      </c>
      <c r="AI30" s="12"/>
      <c r="AJ30" s="12">
        <f>AL30/2</f>
        <v>13333.45</v>
      </c>
      <c r="AK30" s="12">
        <f>AJ30</f>
        <v>13333.45</v>
      </c>
      <c r="AL30" s="25">
        <v>26666.9</v>
      </c>
      <c r="AM30" s="12"/>
      <c r="AN30" s="12">
        <f>AP30/2</f>
        <v>13333.45</v>
      </c>
      <c r="AO30" s="12">
        <f>AN30</f>
        <v>13333.45</v>
      </c>
      <c r="AP30" s="25">
        <v>26666.9</v>
      </c>
      <c r="AQ30" s="12"/>
      <c r="AR30" s="12">
        <f>5674.65</f>
        <v>5674.65</v>
      </c>
      <c r="AS30" s="12">
        <f>AV30</f>
        <v>13333.45</v>
      </c>
      <c r="AT30" s="12">
        <f>AR30+AS30</f>
        <v>19008.099999999999</v>
      </c>
      <c r="AU30" s="12"/>
      <c r="AV30" s="12">
        <f>K30/2</f>
        <v>13333.45</v>
      </c>
      <c r="AW30" s="12">
        <f>K30/2</f>
        <v>13333.45</v>
      </c>
      <c r="AX30" s="12">
        <f t="shared" ref="AX30:AZ32" si="30">AV30+AW30</f>
        <v>26666.9</v>
      </c>
      <c r="AY30" s="12">
        <f>K30/4</f>
        <v>6666.7250000000004</v>
      </c>
      <c r="AZ30" s="12">
        <f>AY30</f>
        <v>6666.7250000000004</v>
      </c>
      <c r="BA30" s="12">
        <f t="shared" si="0"/>
        <v>13333.45</v>
      </c>
      <c r="BB30" s="12">
        <f>AY30</f>
        <v>6666.7250000000004</v>
      </c>
      <c r="BC30" s="12">
        <f t="shared" si="1"/>
        <v>20000.175000000003</v>
      </c>
      <c r="BD30" s="12">
        <f>AY30</f>
        <v>6666.7250000000004</v>
      </c>
      <c r="BE30" s="12"/>
      <c r="BF30" s="3">
        <f>AP30-L30</f>
        <v>0</v>
      </c>
    </row>
    <row r="31" spans="1:58" ht="26.25" hidden="1" customHeight="1">
      <c r="A31" s="11"/>
      <c r="B31" s="20" t="s">
        <v>63</v>
      </c>
      <c r="C31" s="14" t="s">
        <v>56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>
        <f>W31+X31</f>
        <v>0</v>
      </c>
      <c r="Z31" s="12"/>
      <c r="AA31" s="12"/>
      <c r="AB31" s="12">
        <f>Z31+AA31</f>
        <v>0</v>
      </c>
      <c r="AC31" s="12"/>
      <c r="AD31" s="12"/>
      <c r="AE31" s="12">
        <f>AC31+AD31</f>
        <v>0</v>
      </c>
      <c r="AF31" s="12"/>
      <c r="AG31" s="12"/>
      <c r="AH31" s="12"/>
      <c r="AI31" s="12"/>
      <c r="AJ31" s="12"/>
      <c r="AK31" s="12"/>
      <c r="AL31" s="12">
        <f>AJ31+AK31</f>
        <v>0</v>
      </c>
      <c r="AM31" s="12"/>
      <c r="AN31" s="12"/>
      <c r="AO31" s="12"/>
      <c r="AP31" s="12">
        <f>AN31+AO31</f>
        <v>0</v>
      </c>
      <c r="AQ31" s="12"/>
      <c r="AR31" s="12"/>
      <c r="AS31" s="12"/>
      <c r="AT31" s="12">
        <f>AR31+AS31</f>
        <v>0</v>
      </c>
      <c r="AU31" s="12"/>
      <c r="AV31" s="12"/>
      <c r="AW31" s="12"/>
      <c r="AX31" s="12">
        <f t="shared" si="30"/>
        <v>0</v>
      </c>
      <c r="AY31" s="12">
        <f t="shared" si="30"/>
        <v>0</v>
      </c>
      <c r="AZ31" s="12">
        <f t="shared" si="30"/>
        <v>0</v>
      </c>
      <c r="BA31" s="12">
        <f t="shared" si="0"/>
        <v>0</v>
      </c>
      <c r="BB31" s="12">
        <f>AZ31+BA31</f>
        <v>0</v>
      </c>
      <c r="BC31" s="12">
        <f t="shared" si="1"/>
        <v>0</v>
      </c>
      <c r="BD31" s="12">
        <f t="shared" si="2"/>
        <v>0</v>
      </c>
      <c r="BE31" s="12"/>
    </row>
    <row r="32" spans="1:58" ht="15.75" hidden="1" customHeight="1">
      <c r="A32" s="11"/>
      <c r="B32" s="21" t="s">
        <v>54</v>
      </c>
      <c r="C32" s="14" t="s">
        <v>56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>
        <f>W32+X32</f>
        <v>0</v>
      </c>
      <c r="Z32" s="12"/>
      <c r="AA32" s="12"/>
      <c r="AB32" s="12">
        <f>Z32+AA32</f>
        <v>0</v>
      </c>
      <c r="AC32" s="12"/>
      <c r="AD32" s="12"/>
      <c r="AE32" s="12">
        <f>AC32+AD32</f>
        <v>0</v>
      </c>
      <c r="AF32" s="12"/>
      <c r="AG32" s="12"/>
      <c r="AH32" s="12"/>
      <c r="AI32" s="12"/>
      <c r="AJ32" s="12"/>
      <c r="AK32" s="12"/>
      <c r="AL32" s="12">
        <f>AJ32+AK32</f>
        <v>0</v>
      </c>
      <c r="AM32" s="12"/>
      <c r="AN32" s="12"/>
      <c r="AO32" s="12"/>
      <c r="AP32" s="12">
        <f>AN32+AO32</f>
        <v>0</v>
      </c>
      <c r="AQ32" s="12"/>
      <c r="AR32" s="12"/>
      <c r="AS32" s="12"/>
      <c r="AT32" s="12">
        <f>AR32+AS32</f>
        <v>0</v>
      </c>
      <c r="AU32" s="12"/>
      <c r="AV32" s="12"/>
      <c r="AW32" s="12"/>
      <c r="AX32" s="12">
        <f t="shared" si="30"/>
        <v>0</v>
      </c>
      <c r="AY32" s="12">
        <f t="shared" si="30"/>
        <v>0</v>
      </c>
      <c r="AZ32" s="12">
        <f t="shared" si="30"/>
        <v>0</v>
      </c>
      <c r="BA32" s="12">
        <f t="shared" si="0"/>
        <v>0</v>
      </c>
      <c r="BB32" s="12">
        <f>AZ32+BA32</f>
        <v>0</v>
      </c>
      <c r="BC32" s="12">
        <f t="shared" si="1"/>
        <v>0</v>
      </c>
      <c r="BD32" s="12">
        <f t="shared" si="2"/>
        <v>0</v>
      </c>
      <c r="BE32" s="12"/>
    </row>
    <row r="33" spans="1:57" s="8" customFormat="1" ht="27.75" hidden="1" customHeight="1">
      <c r="A33" s="26">
        <v>4112</v>
      </c>
      <c r="B33" s="27" t="s">
        <v>64</v>
      </c>
      <c r="C33" s="20" t="s">
        <v>56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>
        <f t="shared" si="0"/>
        <v>0</v>
      </c>
      <c r="BB33" s="12"/>
      <c r="BC33" s="12">
        <f t="shared" si="1"/>
        <v>0</v>
      </c>
      <c r="BD33" s="12">
        <f t="shared" si="2"/>
        <v>0</v>
      </c>
      <c r="BE33" s="12"/>
    </row>
    <row r="34" spans="1:57" s="8" customFormat="1" ht="37.5" hidden="1" customHeight="1">
      <c r="A34" s="26">
        <v>4113</v>
      </c>
      <c r="B34" s="27" t="s">
        <v>65</v>
      </c>
      <c r="C34" s="20" t="s">
        <v>56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>
        <f t="shared" si="0"/>
        <v>0</v>
      </c>
      <c r="BB34" s="12"/>
      <c r="BC34" s="12">
        <f t="shared" si="1"/>
        <v>0</v>
      </c>
      <c r="BD34" s="12">
        <f t="shared" si="2"/>
        <v>0</v>
      </c>
      <c r="BE34" s="12"/>
    </row>
    <row r="35" spans="1:57" s="8" customFormat="1" ht="76.5" hidden="1">
      <c r="A35" s="26">
        <v>4114</v>
      </c>
      <c r="B35" s="27" t="s">
        <v>66</v>
      </c>
      <c r="C35" s="20" t="s">
        <v>56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>
        <f t="shared" si="0"/>
        <v>0</v>
      </c>
      <c r="BB35" s="12"/>
      <c r="BC35" s="12">
        <f t="shared" si="1"/>
        <v>0</v>
      </c>
      <c r="BD35" s="12">
        <f t="shared" si="2"/>
        <v>0</v>
      </c>
      <c r="BE35" s="12"/>
    </row>
    <row r="36" spans="1:57" s="8" customFormat="1" hidden="1">
      <c r="A36" s="26">
        <v>4115</v>
      </c>
      <c r="B36" s="27" t="s">
        <v>67</v>
      </c>
      <c r="C36" s="20" t="s">
        <v>56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>
        <f t="shared" si="0"/>
        <v>0</v>
      </c>
      <c r="BB36" s="12"/>
      <c r="BC36" s="12">
        <f t="shared" si="1"/>
        <v>0</v>
      </c>
      <c r="BD36" s="12">
        <f t="shared" si="2"/>
        <v>0</v>
      </c>
      <c r="BE36" s="12"/>
    </row>
    <row r="37" spans="1:57" s="8" customFormat="1" ht="25.5" hidden="1">
      <c r="A37" s="26">
        <v>0</v>
      </c>
      <c r="B37" s="27" t="s">
        <v>68</v>
      </c>
      <c r="C37" s="20" t="s">
        <v>56</v>
      </c>
      <c r="D37" s="12">
        <f t="shared" ref="D37:O37" si="31">+D38</f>
        <v>0</v>
      </c>
      <c r="E37" s="12">
        <f t="shared" si="31"/>
        <v>0</v>
      </c>
      <c r="F37" s="12">
        <f t="shared" si="31"/>
        <v>0</v>
      </c>
      <c r="G37" s="12">
        <f t="shared" si="31"/>
        <v>0</v>
      </c>
      <c r="H37" s="12"/>
      <c r="I37" s="12">
        <f t="shared" si="31"/>
        <v>0</v>
      </c>
      <c r="J37" s="12">
        <f t="shared" si="31"/>
        <v>0</v>
      </c>
      <c r="K37" s="12">
        <f t="shared" si="31"/>
        <v>0</v>
      </c>
      <c r="L37" s="12">
        <f t="shared" si="31"/>
        <v>0</v>
      </c>
      <c r="M37" s="12">
        <f t="shared" si="31"/>
        <v>0</v>
      </c>
      <c r="N37" s="12">
        <f t="shared" si="31"/>
        <v>0</v>
      </c>
      <c r="O37" s="12">
        <f t="shared" si="31"/>
        <v>0</v>
      </c>
      <c r="P37" s="12"/>
      <c r="Q37" s="12">
        <f>+Q38</f>
        <v>0</v>
      </c>
      <c r="R37" s="12">
        <f>+R38</f>
        <v>0</v>
      </c>
      <c r="S37" s="12"/>
      <c r="T37" s="12">
        <f>+T38</f>
        <v>0</v>
      </c>
      <c r="U37" s="12">
        <f>+U38</f>
        <v>0</v>
      </c>
      <c r="V37" s="12"/>
      <c r="W37" s="12">
        <f t="shared" ref="W37:AU37" si="32">+W38</f>
        <v>0</v>
      </c>
      <c r="X37" s="12">
        <f t="shared" si="32"/>
        <v>0</v>
      </c>
      <c r="Y37" s="12">
        <f t="shared" si="32"/>
        <v>0</v>
      </c>
      <c r="Z37" s="12">
        <f t="shared" si="32"/>
        <v>0</v>
      </c>
      <c r="AA37" s="12">
        <f t="shared" si="32"/>
        <v>0</v>
      </c>
      <c r="AB37" s="12">
        <f t="shared" si="32"/>
        <v>0</v>
      </c>
      <c r="AC37" s="12">
        <f t="shared" si="32"/>
        <v>0</v>
      </c>
      <c r="AD37" s="12">
        <f t="shared" si="32"/>
        <v>0</v>
      </c>
      <c r="AE37" s="12">
        <f t="shared" si="32"/>
        <v>0</v>
      </c>
      <c r="AF37" s="12">
        <f t="shared" si="32"/>
        <v>0</v>
      </c>
      <c r="AG37" s="12">
        <f t="shared" si="32"/>
        <v>0</v>
      </c>
      <c r="AH37" s="12">
        <f t="shared" si="32"/>
        <v>0</v>
      </c>
      <c r="AI37" s="12">
        <f t="shared" si="32"/>
        <v>0</v>
      </c>
      <c r="AJ37" s="12">
        <f t="shared" si="32"/>
        <v>0</v>
      </c>
      <c r="AK37" s="12">
        <f t="shared" si="32"/>
        <v>0</v>
      </c>
      <c r="AL37" s="12">
        <f t="shared" si="32"/>
        <v>0</v>
      </c>
      <c r="AM37" s="12">
        <f t="shared" si="32"/>
        <v>0</v>
      </c>
      <c r="AN37" s="12">
        <f t="shared" si="32"/>
        <v>0</v>
      </c>
      <c r="AO37" s="12">
        <f t="shared" si="32"/>
        <v>0</v>
      </c>
      <c r="AP37" s="12">
        <f t="shared" si="32"/>
        <v>0</v>
      </c>
      <c r="AQ37" s="12">
        <f t="shared" si="32"/>
        <v>0</v>
      </c>
      <c r="AR37" s="12">
        <f t="shared" si="32"/>
        <v>0</v>
      </c>
      <c r="AS37" s="12">
        <f t="shared" si="32"/>
        <v>0</v>
      </c>
      <c r="AT37" s="12">
        <f t="shared" si="32"/>
        <v>0</v>
      </c>
      <c r="AU37" s="12">
        <f t="shared" si="32"/>
        <v>0</v>
      </c>
      <c r="AV37" s="12">
        <f>+AV38</f>
        <v>0</v>
      </c>
      <c r="AW37" s="12">
        <f>+AW38</f>
        <v>0</v>
      </c>
      <c r="AX37" s="12">
        <f>+AX38</f>
        <v>0</v>
      </c>
      <c r="AY37" s="12">
        <f>+AY38</f>
        <v>0</v>
      </c>
      <c r="AZ37" s="12">
        <f>+AZ38</f>
        <v>0</v>
      </c>
      <c r="BA37" s="12">
        <f t="shared" si="0"/>
        <v>0</v>
      </c>
      <c r="BB37" s="12">
        <f>+BB38</f>
        <v>0</v>
      </c>
      <c r="BC37" s="12">
        <f t="shared" si="1"/>
        <v>0</v>
      </c>
      <c r="BD37" s="12">
        <f t="shared" si="2"/>
        <v>0</v>
      </c>
      <c r="BE37" s="12">
        <f>+BE38</f>
        <v>0</v>
      </c>
    </row>
    <row r="38" spans="1:57" s="8" customFormat="1" ht="30" hidden="1" customHeight="1">
      <c r="A38" s="26">
        <v>4121</v>
      </c>
      <c r="B38" s="27" t="s">
        <v>68</v>
      </c>
      <c r="C38" s="20" t="s">
        <v>56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>
        <f t="shared" si="0"/>
        <v>0</v>
      </c>
      <c r="BB38" s="12"/>
      <c r="BC38" s="12">
        <f t="shared" si="1"/>
        <v>0</v>
      </c>
      <c r="BD38" s="12">
        <f t="shared" si="2"/>
        <v>0</v>
      </c>
      <c r="BE38" s="12"/>
    </row>
    <row r="39" spans="1:57" s="8" customFormat="1" ht="33" hidden="1" customHeight="1">
      <c r="A39" s="26">
        <v>0</v>
      </c>
      <c r="B39" s="27" t="s">
        <v>69</v>
      </c>
      <c r="C39" s="20" t="s">
        <v>56</v>
      </c>
      <c r="D39" s="12">
        <f t="shared" ref="D39:O39" si="33">+D40</f>
        <v>0</v>
      </c>
      <c r="E39" s="12">
        <f t="shared" si="33"/>
        <v>0</v>
      </c>
      <c r="F39" s="12">
        <f t="shared" si="33"/>
        <v>0</v>
      </c>
      <c r="G39" s="12">
        <f t="shared" si="33"/>
        <v>0</v>
      </c>
      <c r="H39" s="12"/>
      <c r="I39" s="12">
        <f t="shared" si="33"/>
        <v>0</v>
      </c>
      <c r="J39" s="12">
        <f t="shared" si="33"/>
        <v>0</v>
      </c>
      <c r="K39" s="12">
        <f t="shared" si="33"/>
        <v>0</v>
      </c>
      <c r="L39" s="12">
        <f t="shared" si="33"/>
        <v>0</v>
      </c>
      <c r="M39" s="12">
        <f t="shared" si="33"/>
        <v>0</v>
      </c>
      <c r="N39" s="12">
        <f t="shared" si="33"/>
        <v>0</v>
      </c>
      <c r="O39" s="12">
        <f t="shared" si="33"/>
        <v>0</v>
      </c>
      <c r="P39" s="12"/>
      <c r="Q39" s="12">
        <f>+Q40</f>
        <v>0</v>
      </c>
      <c r="R39" s="12">
        <f>+R40</f>
        <v>0</v>
      </c>
      <c r="S39" s="12"/>
      <c r="T39" s="12">
        <f>+T40</f>
        <v>0</v>
      </c>
      <c r="U39" s="12">
        <f>+U40</f>
        <v>0</v>
      </c>
      <c r="V39" s="12"/>
      <c r="W39" s="12">
        <f t="shared" ref="W39:AU39" si="34">+W40</f>
        <v>0</v>
      </c>
      <c r="X39" s="12">
        <f t="shared" si="34"/>
        <v>0</v>
      </c>
      <c r="Y39" s="12">
        <f t="shared" si="34"/>
        <v>0</v>
      </c>
      <c r="Z39" s="12">
        <f t="shared" si="34"/>
        <v>0</v>
      </c>
      <c r="AA39" s="12">
        <f t="shared" si="34"/>
        <v>0</v>
      </c>
      <c r="AB39" s="12">
        <f t="shared" si="34"/>
        <v>0</v>
      </c>
      <c r="AC39" s="12">
        <f t="shared" si="34"/>
        <v>0</v>
      </c>
      <c r="AD39" s="12">
        <f t="shared" si="34"/>
        <v>0</v>
      </c>
      <c r="AE39" s="12">
        <f t="shared" si="34"/>
        <v>0</v>
      </c>
      <c r="AF39" s="12">
        <f t="shared" si="34"/>
        <v>0</v>
      </c>
      <c r="AG39" s="12">
        <f t="shared" si="34"/>
        <v>0</v>
      </c>
      <c r="AH39" s="12">
        <f t="shared" si="34"/>
        <v>0</v>
      </c>
      <c r="AI39" s="12">
        <f t="shared" si="34"/>
        <v>0</v>
      </c>
      <c r="AJ39" s="12">
        <f t="shared" si="34"/>
        <v>0</v>
      </c>
      <c r="AK39" s="12">
        <f t="shared" si="34"/>
        <v>0</v>
      </c>
      <c r="AL39" s="12">
        <f t="shared" si="34"/>
        <v>0</v>
      </c>
      <c r="AM39" s="12">
        <f t="shared" si="34"/>
        <v>0</v>
      </c>
      <c r="AN39" s="12">
        <f t="shared" si="34"/>
        <v>0</v>
      </c>
      <c r="AO39" s="12">
        <f t="shared" si="34"/>
        <v>0</v>
      </c>
      <c r="AP39" s="12">
        <f t="shared" si="34"/>
        <v>0</v>
      </c>
      <c r="AQ39" s="12">
        <f t="shared" si="34"/>
        <v>0</v>
      </c>
      <c r="AR39" s="12">
        <f t="shared" si="34"/>
        <v>0</v>
      </c>
      <c r="AS39" s="12">
        <f t="shared" si="34"/>
        <v>0</v>
      </c>
      <c r="AT39" s="12">
        <f t="shared" si="34"/>
        <v>0</v>
      </c>
      <c r="AU39" s="12">
        <f t="shared" si="34"/>
        <v>0</v>
      </c>
      <c r="AV39" s="12">
        <f>+AV40</f>
        <v>0</v>
      </c>
      <c r="AW39" s="12">
        <f>+AW40</f>
        <v>0</v>
      </c>
      <c r="AX39" s="12">
        <f>+AX40</f>
        <v>0</v>
      </c>
      <c r="AY39" s="12">
        <f>+AY40</f>
        <v>0</v>
      </c>
      <c r="AZ39" s="12">
        <f>+AZ40</f>
        <v>0</v>
      </c>
      <c r="BA39" s="12">
        <f t="shared" si="0"/>
        <v>0</v>
      </c>
      <c r="BB39" s="12">
        <f>+BB40</f>
        <v>0</v>
      </c>
      <c r="BC39" s="12">
        <f t="shared" si="1"/>
        <v>0</v>
      </c>
      <c r="BD39" s="12">
        <f t="shared" si="2"/>
        <v>0</v>
      </c>
      <c r="BE39" s="12">
        <f>+BE40</f>
        <v>0</v>
      </c>
    </row>
    <row r="40" spans="1:57" s="8" customFormat="1" ht="21.75" hidden="1" customHeight="1">
      <c r="A40" s="26">
        <v>4131</v>
      </c>
      <c r="B40" s="27" t="s">
        <v>70</v>
      </c>
      <c r="C40" s="20" t="s">
        <v>56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>
        <f t="shared" si="0"/>
        <v>0</v>
      </c>
      <c r="BB40" s="12"/>
      <c r="BC40" s="12">
        <f t="shared" si="1"/>
        <v>0</v>
      </c>
      <c r="BD40" s="12">
        <f t="shared" si="2"/>
        <v>0</v>
      </c>
      <c r="BE40" s="12"/>
    </row>
    <row r="41" spans="1:57" s="8" customFormat="1" ht="29.25" hidden="1" customHeight="1">
      <c r="A41" s="26">
        <v>0</v>
      </c>
      <c r="B41" s="12" t="s">
        <v>71</v>
      </c>
      <c r="C41" s="20" t="s">
        <v>56</v>
      </c>
      <c r="D41" s="12">
        <f t="shared" ref="D41:BE41" si="35">+D42+D79+D87+D97+D99+D102</f>
        <v>0</v>
      </c>
      <c r="E41" s="12">
        <f t="shared" si="35"/>
        <v>0</v>
      </c>
      <c r="F41" s="12">
        <f t="shared" si="35"/>
        <v>0</v>
      </c>
      <c r="G41" s="12">
        <f t="shared" si="35"/>
        <v>0</v>
      </c>
      <c r="H41" s="12"/>
      <c r="I41" s="12">
        <f t="shared" si="35"/>
        <v>0</v>
      </c>
      <c r="J41" s="12">
        <f>+J42+J79+J87+J97+J99+J102</f>
        <v>0</v>
      </c>
      <c r="K41" s="12">
        <f t="shared" si="35"/>
        <v>0</v>
      </c>
      <c r="L41" s="12">
        <f t="shared" si="35"/>
        <v>0</v>
      </c>
      <c r="M41" s="12">
        <f t="shared" si="35"/>
        <v>0</v>
      </c>
      <c r="N41" s="12">
        <f t="shared" si="35"/>
        <v>0</v>
      </c>
      <c r="O41" s="12">
        <f t="shared" si="35"/>
        <v>0</v>
      </c>
      <c r="P41" s="12">
        <f t="shared" si="35"/>
        <v>0</v>
      </c>
      <c r="Q41" s="12">
        <f t="shared" si="35"/>
        <v>0</v>
      </c>
      <c r="R41" s="12">
        <f t="shared" si="35"/>
        <v>0</v>
      </c>
      <c r="S41" s="12">
        <f t="shared" si="35"/>
        <v>0</v>
      </c>
      <c r="T41" s="12">
        <f t="shared" si="35"/>
        <v>0</v>
      </c>
      <c r="U41" s="12">
        <f t="shared" si="35"/>
        <v>0</v>
      </c>
      <c r="V41" s="12">
        <f t="shared" si="35"/>
        <v>0</v>
      </c>
      <c r="W41" s="12">
        <f t="shared" si="35"/>
        <v>0</v>
      </c>
      <c r="X41" s="12">
        <f t="shared" si="35"/>
        <v>0</v>
      </c>
      <c r="Y41" s="12">
        <f t="shared" si="35"/>
        <v>0</v>
      </c>
      <c r="Z41" s="12">
        <f t="shared" si="35"/>
        <v>0</v>
      </c>
      <c r="AA41" s="12">
        <f t="shared" si="35"/>
        <v>0</v>
      </c>
      <c r="AB41" s="12">
        <f t="shared" si="35"/>
        <v>0</v>
      </c>
      <c r="AC41" s="12">
        <f t="shared" si="35"/>
        <v>0</v>
      </c>
      <c r="AD41" s="12">
        <f t="shared" si="35"/>
        <v>0</v>
      </c>
      <c r="AE41" s="12">
        <f t="shared" si="35"/>
        <v>0</v>
      </c>
      <c r="AF41" s="12">
        <f t="shared" si="35"/>
        <v>0</v>
      </c>
      <c r="AG41" s="12">
        <f t="shared" si="35"/>
        <v>0</v>
      </c>
      <c r="AH41" s="12">
        <f>+AH42+AH79+AH87+AH97+AH99+AH102</f>
        <v>0</v>
      </c>
      <c r="AI41" s="12">
        <f t="shared" si="35"/>
        <v>0</v>
      </c>
      <c r="AJ41" s="12">
        <f t="shared" si="35"/>
        <v>0</v>
      </c>
      <c r="AK41" s="12">
        <f t="shared" si="35"/>
        <v>0</v>
      </c>
      <c r="AL41" s="12">
        <f t="shared" si="35"/>
        <v>0</v>
      </c>
      <c r="AM41" s="12">
        <f t="shared" si="35"/>
        <v>0</v>
      </c>
      <c r="AN41" s="12">
        <f t="shared" si="35"/>
        <v>0</v>
      </c>
      <c r="AO41" s="12">
        <f t="shared" si="35"/>
        <v>0</v>
      </c>
      <c r="AP41" s="12">
        <f t="shared" si="35"/>
        <v>0</v>
      </c>
      <c r="AQ41" s="12">
        <f t="shared" si="35"/>
        <v>0</v>
      </c>
      <c r="AR41" s="12">
        <f t="shared" si="35"/>
        <v>0</v>
      </c>
      <c r="AS41" s="12">
        <f t="shared" si="35"/>
        <v>0</v>
      </c>
      <c r="AT41" s="12">
        <f t="shared" si="35"/>
        <v>0</v>
      </c>
      <c r="AU41" s="12">
        <f t="shared" si="35"/>
        <v>0</v>
      </c>
      <c r="AV41" s="12">
        <f t="shared" si="35"/>
        <v>0</v>
      </c>
      <c r="AW41" s="12">
        <f t="shared" si="35"/>
        <v>0</v>
      </c>
      <c r="AX41" s="12">
        <f t="shared" si="35"/>
        <v>0</v>
      </c>
      <c r="AY41" s="12">
        <f>+AY42+AY79+AY87+AY97+AY99+AY102</f>
        <v>0</v>
      </c>
      <c r="AZ41" s="12">
        <f>+AZ42+AZ79+AZ87+AZ97+AZ99+AZ102</f>
        <v>0</v>
      </c>
      <c r="BA41" s="12">
        <f t="shared" si="0"/>
        <v>0</v>
      </c>
      <c r="BB41" s="12">
        <f>+BB42+BB79+BB87+BB97+BB99+BB102</f>
        <v>0</v>
      </c>
      <c r="BC41" s="12">
        <f t="shared" si="1"/>
        <v>0</v>
      </c>
      <c r="BD41" s="12">
        <f t="shared" si="2"/>
        <v>0</v>
      </c>
      <c r="BE41" s="12">
        <f t="shared" si="35"/>
        <v>0</v>
      </c>
    </row>
    <row r="42" spans="1:57" s="8" customFormat="1" ht="15" hidden="1" customHeight="1">
      <c r="A42" s="26">
        <v>0</v>
      </c>
      <c r="B42" s="12" t="s">
        <v>72</v>
      </c>
      <c r="C42" s="20" t="s">
        <v>56</v>
      </c>
      <c r="D42" s="12">
        <f>+D43+D44+D60+D64+D74+D75+D78</f>
        <v>0</v>
      </c>
      <c r="E42" s="12">
        <f>+E43+E44+E60+E64+E74+E75+E78</f>
        <v>0</v>
      </c>
      <c r="F42" s="12">
        <f>+F43+F44+F60+F64+F74+F75+F78</f>
        <v>0</v>
      </c>
      <c r="G42" s="12">
        <f>+G43+G44+G60+G64+G74+G75+G78</f>
        <v>0</v>
      </c>
      <c r="H42" s="12"/>
      <c r="I42" s="12">
        <f>+I43+I44+I60+I64+I74+I75+I78</f>
        <v>0</v>
      </c>
      <c r="J42" s="12">
        <f>+J43+J44+J60+J64+J74+J75+J78</f>
        <v>0</v>
      </c>
      <c r="K42" s="12">
        <f>+K43+K44+K60+K64+K74+K75+K78</f>
        <v>0</v>
      </c>
      <c r="L42" s="12">
        <f>+L43+L44+L60+L64+L74+L75+L78</f>
        <v>0</v>
      </c>
      <c r="M42" s="12">
        <f t="shared" ref="M42:BE42" si="36">+M43+M44+M60+M64+M74+M75+M78</f>
        <v>0</v>
      </c>
      <c r="N42" s="12">
        <f t="shared" si="36"/>
        <v>0</v>
      </c>
      <c r="O42" s="12">
        <f t="shared" si="36"/>
        <v>0</v>
      </c>
      <c r="P42" s="12">
        <f t="shared" si="36"/>
        <v>0</v>
      </c>
      <c r="Q42" s="12">
        <f t="shared" si="36"/>
        <v>0</v>
      </c>
      <c r="R42" s="12">
        <f t="shared" si="36"/>
        <v>0</v>
      </c>
      <c r="S42" s="12">
        <f t="shared" si="36"/>
        <v>0</v>
      </c>
      <c r="T42" s="12">
        <f t="shared" si="36"/>
        <v>0</v>
      </c>
      <c r="U42" s="12">
        <f t="shared" si="36"/>
        <v>0</v>
      </c>
      <c r="V42" s="12">
        <f t="shared" si="36"/>
        <v>0</v>
      </c>
      <c r="W42" s="12">
        <f t="shared" si="36"/>
        <v>0</v>
      </c>
      <c r="X42" s="12">
        <f t="shared" si="36"/>
        <v>0</v>
      </c>
      <c r="Y42" s="12">
        <f t="shared" si="36"/>
        <v>0</v>
      </c>
      <c r="Z42" s="12">
        <f t="shared" si="36"/>
        <v>0</v>
      </c>
      <c r="AA42" s="12">
        <f t="shared" si="36"/>
        <v>0</v>
      </c>
      <c r="AB42" s="12">
        <f t="shared" si="36"/>
        <v>0</v>
      </c>
      <c r="AC42" s="12">
        <f t="shared" si="36"/>
        <v>0</v>
      </c>
      <c r="AD42" s="12">
        <f t="shared" si="36"/>
        <v>0</v>
      </c>
      <c r="AE42" s="12">
        <f t="shared" si="36"/>
        <v>0</v>
      </c>
      <c r="AF42" s="12">
        <f t="shared" si="36"/>
        <v>0</v>
      </c>
      <c r="AG42" s="12">
        <f t="shared" si="36"/>
        <v>0</v>
      </c>
      <c r="AH42" s="12">
        <f>+AH43+AH44+AH60+AH64+AH74+AH75+AH78</f>
        <v>0</v>
      </c>
      <c r="AI42" s="12">
        <f t="shared" si="36"/>
        <v>0</v>
      </c>
      <c r="AJ42" s="12">
        <f t="shared" si="36"/>
        <v>0</v>
      </c>
      <c r="AK42" s="12">
        <f t="shared" si="36"/>
        <v>0</v>
      </c>
      <c r="AL42" s="12">
        <f t="shared" si="36"/>
        <v>0</v>
      </c>
      <c r="AM42" s="12">
        <f t="shared" si="36"/>
        <v>0</v>
      </c>
      <c r="AN42" s="12">
        <f t="shared" si="36"/>
        <v>0</v>
      </c>
      <c r="AO42" s="12">
        <f t="shared" si="36"/>
        <v>0</v>
      </c>
      <c r="AP42" s="12">
        <f t="shared" si="36"/>
        <v>0</v>
      </c>
      <c r="AQ42" s="12">
        <f t="shared" si="36"/>
        <v>0</v>
      </c>
      <c r="AR42" s="12">
        <f t="shared" si="36"/>
        <v>0</v>
      </c>
      <c r="AS42" s="12">
        <f t="shared" si="36"/>
        <v>0</v>
      </c>
      <c r="AT42" s="12">
        <f t="shared" si="36"/>
        <v>0</v>
      </c>
      <c r="AU42" s="12">
        <f t="shared" si="36"/>
        <v>0</v>
      </c>
      <c r="AV42" s="12">
        <f t="shared" si="36"/>
        <v>0</v>
      </c>
      <c r="AW42" s="12">
        <f t="shared" si="36"/>
        <v>0</v>
      </c>
      <c r="AX42" s="12">
        <f t="shared" si="36"/>
        <v>0</v>
      </c>
      <c r="AY42" s="12">
        <f>+AY43+AY44+AY60+AY64+AY74+AY75+AY78</f>
        <v>0</v>
      </c>
      <c r="AZ42" s="12">
        <f>+AZ43+AZ44+AZ60+AZ64+AZ74+AZ75+AZ78</f>
        <v>0</v>
      </c>
      <c r="BA42" s="12">
        <f t="shared" si="0"/>
        <v>0</v>
      </c>
      <c r="BB42" s="12">
        <f>+BB43+BB44+BB60+BB64+BB74+BB75+BB78</f>
        <v>0</v>
      </c>
      <c r="BC42" s="12">
        <f t="shared" si="1"/>
        <v>0</v>
      </c>
      <c r="BD42" s="12">
        <f t="shared" si="2"/>
        <v>0</v>
      </c>
      <c r="BE42" s="12">
        <f t="shared" si="36"/>
        <v>0</v>
      </c>
    </row>
    <row r="43" spans="1:57" s="8" customFormat="1" ht="24" hidden="1" customHeight="1">
      <c r="A43" s="26">
        <v>4211</v>
      </c>
      <c r="B43" s="12" t="s">
        <v>73</v>
      </c>
      <c r="C43" s="20" t="s">
        <v>56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>
        <f t="shared" si="0"/>
        <v>0</v>
      </c>
      <c r="BB43" s="12"/>
      <c r="BC43" s="12">
        <f t="shared" si="1"/>
        <v>0</v>
      </c>
      <c r="BD43" s="12">
        <f t="shared" si="2"/>
        <v>0</v>
      </c>
      <c r="BE43" s="12"/>
    </row>
    <row r="44" spans="1:57" s="8" customFormat="1" ht="27.75" hidden="1" customHeight="1">
      <c r="A44" s="26">
        <v>4212</v>
      </c>
      <c r="B44" s="12" t="s">
        <v>74</v>
      </c>
      <c r="C44" s="20" t="s">
        <v>56</v>
      </c>
      <c r="D44" s="12">
        <f>D45+D51</f>
        <v>0</v>
      </c>
      <c r="E44" s="12">
        <f>E45+E51</f>
        <v>0</v>
      </c>
      <c r="F44" s="12">
        <f>F45+F51</f>
        <v>0</v>
      </c>
      <c r="G44" s="12">
        <f>G45+G51</f>
        <v>0</v>
      </c>
      <c r="H44" s="12"/>
      <c r="I44" s="12">
        <v>0</v>
      </c>
      <c r="J44" s="12">
        <f>J45+J51</f>
        <v>0</v>
      </c>
      <c r="K44" s="12">
        <f>K45+K51</f>
        <v>0</v>
      </c>
      <c r="L44" s="12">
        <f>L45+L51</f>
        <v>0</v>
      </c>
      <c r="M44" s="12">
        <f t="shared" ref="M44:BE44" si="37">M45+M51</f>
        <v>0</v>
      </c>
      <c r="N44" s="12">
        <f t="shared" si="37"/>
        <v>0</v>
      </c>
      <c r="O44" s="12">
        <f t="shared" si="37"/>
        <v>0</v>
      </c>
      <c r="P44" s="12">
        <f t="shared" si="37"/>
        <v>0</v>
      </c>
      <c r="Q44" s="12">
        <f t="shared" si="37"/>
        <v>0</v>
      </c>
      <c r="R44" s="12">
        <f t="shared" si="37"/>
        <v>0</v>
      </c>
      <c r="S44" s="12">
        <f t="shared" si="37"/>
        <v>0</v>
      </c>
      <c r="T44" s="12">
        <f t="shared" si="37"/>
        <v>0</v>
      </c>
      <c r="U44" s="12">
        <f t="shared" si="37"/>
        <v>0</v>
      </c>
      <c r="V44" s="12">
        <f t="shared" si="37"/>
        <v>0</v>
      </c>
      <c r="W44" s="12">
        <f t="shared" si="37"/>
        <v>0</v>
      </c>
      <c r="X44" s="12">
        <f t="shared" si="37"/>
        <v>0</v>
      </c>
      <c r="Y44" s="12">
        <f t="shared" si="37"/>
        <v>0</v>
      </c>
      <c r="Z44" s="12">
        <f t="shared" si="37"/>
        <v>0</v>
      </c>
      <c r="AA44" s="12">
        <f t="shared" si="37"/>
        <v>0</v>
      </c>
      <c r="AB44" s="12">
        <f t="shared" si="37"/>
        <v>0</v>
      </c>
      <c r="AC44" s="12">
        <f t="shared" si="37"/>
        <v>0</v>
      </c>
      <c r="AD44" s="12">
        <f t="shared" si="37"/>
        <v>0</v>
      </c>
      <c r="AE44" s="12">
        <f t="shared" si="37"/>
        <v>0</v>
      </c>
      <c r="AF44" s="12">
        <f t="shared" si="37"/>
        <v>0</v>
      </c>
      <c r="AG44" s="12">
        <f t="shared" si="37"/>
        <v>0</v>
      </c>
      <c r="AH44" s="12">
        <f>AH45+AH51</f>
        <v>0</v>
      </c>
      <c r="AI44" s="12">
        <f t="shared" si="37"/>
        <v>0</v>
      </c>
      <c r="AJ44" s="12">
        <f t="shared" si="37"/>
        <v>0</v>
      </c>
      <c r="AK44" s="12">
        <f t="shared" si="37"/>
        <v>0</v>
      </c>
      <c r="AL44" s="12">
        <f t="shared" si="37"/>
        <v>0</v>
      </c>
      <c r="AM44" s="12">
        <f t="shared" si="37"/>
        <v>0</v>
      </c>
      <c r="AN44" s="12">
        <f t="shared" si="37"/>
        <v>0</v>
      </c>
      <c r="AO44" s="12">
        <f t="shared" si="37"/>
        <v>0</v>
      </c>
      <c r="AP44" s="12">
        <f t="shared" si="37"/>
        <v>0</v>
      </c>
      <c r="AQ44" s="12">
        <f t="shared" si="37"/>
        <v>0</v>
      </c>
      <c r="AR44" s="12">
        <f t="shared" si="37"/>
        <v>0</v>
      </c>
      <c r="AS44" s="12">
        <f t="shared" si="37"/>
        <v>0</v>
      </c>
      <c r="AT44" s="12">
        <f t="shared" si="37"/>
        <v>0</v>
      </c>
      <c r="AU44" s="12">
        <f t="shared" si="37"/>
        <v>0</v>
      </c>
      <c r="AV44" s="12">
        <f t="shared" si="37"/>
        <v>0</v>
      </c>
      <c r="AW44" s="12">
        <f t="shared" si="37"/>
        <v>0</v>
      </c>
      <c r="AX44" s="12">
        <f t="shared" si="37"/>
        <v>0</v>
      </c>
      <c r="AY44" s="12">
        <f>AY45+AY51</f>
        <v>0</v>
      </c>
      <c r="AZ44" s="12">
        <f>AZ45+AZ51</f>
        <v>0</v>
      </c>
      <c r="BA44" s="12">
        <f t="shared" si="0"/>
        <v>0</v>
      </c>
      <c r="BB44" s="12">
        <f>BB45+BB51</f>
        <v>0</v>
      </c>
      <c r="BC44" s="12">
        <f t="shared" si="1"/>
        <v>0</v>
      </c>
      <c r="BD44" s="12">
        <f t="shared" si="2"/>
        <v>0</v>
      </c>
      <c r="BE44" s="12">
        <f t="shared" si="37"/>
        <v>0</v>
      </c>
    </row>
    <row r="45" spans="1:57" s="8" customFormat="1" ht="27.75" hidden="1" customHeight="1">
      <c r="A45" s="26"/>
      <c r="B45" s="12" t="s">
        <v>75</v>
      </c>
      <c r="C45" s="20" t="s">
        <v>56</v>
      </c>
      <c r="D45" s="12"/>
      <c r="E45" s="12"/>
      <c r="F45" s="12"/>
      <c r="G45" s="12"/>
      <c r="H45" s="12"/>
      <c r="I45" s="12">
        <v>0</v>
      </c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>
        <f t="shared" si="0"/>
        <v>0</v>
      </c>
      <c r="BB45" s="12"/>
      <c r="BC45" s="12">
        <f t="shared" si="1"/>
        <v>0</v>
      </c>
      <c r="BD45" s="12">
        <f t="shared" si="2"/>
        <v>0</v>
      </c>
      <c r="BE45" s="12"/>
    </row>
    <row r="46" spans="1:57" s="8" customFormat="1" ht="21" hidden="1" customHeight="1">
      <c r="A46" s="26"/>
      <c r="B46" s="20" t="s">
        <v>76</v>
      </c>
      <c r="C46" s="20" t="s">
        <v>77</v>
      </c>
      <c r="D46" s="12"/>
      <c r="E46" s="12"/>
      <c r="F46" s="12"/>
      <c r="G46" s="12">
        <v>1409.8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>
        <f t="shared" si="0"/>
        <v>0</v>
      </c>
      <c r="BB46" s="12"/>
      <c r="BC46" s="12">
        <f t="shared" si="1"/>
        <v>0</v>
      </c>
      <c r="BD46" s="12">
        <f t="shared" si="2"/>
        <v>0</v>
      </c>
      <c r="BE46" s="12"/>
    </row>
    <row r="47" spans="1:57" s="8" customFormat="1" ht="22.5" hidden="1" customHeight="1">
      <c r="A47" s="26"/>
      <c r="B47" s="20" t="s">
        <v>78</v>
      </c>
      <c r="C47" s="20" t="s">
        <v>79</v>
      </c>
      <c r="D47" s="12"/>
      <c r="E47" s="12"/>
      <c r="F47" s="12"/>
      <c r="G47" s="12">
        <v>1409.8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>
        <f t="shared" si="0"/>
        <v>0</v>
      </c>
      <c r="BB47" s="12"/>
      <c r="BC47" s="12">
        <f t="shared" si="1"/>
        <v>0</v>
      </c>
      <c r="BD47" s="12">
        <f t="shared" si="2"/>
        <v>0</v>
      </c>
      <c r="BE47" s="12"/>
    </row>
    <row r="48" spans="1:57" s="8" customFormat="1" ht="21.75" hidden="1" customHeight="1">
      <c r="A48" s="26"/>
      <c r="B48" s="20" t="s">
        <v>80</v>
      </c>
      <c r="C48" s="20" t="s">
        <v>79</v>
      </c>
      <c r="D48" s="12"/>
      <c r="E48" s="12"/>
      <c r="F48" s="12"/>
      <c r="G48" s="12">
        <v>1409.8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>
        <f t="shared" si="0"/>
        <v>0</v>
      </c>
      <c r="BB48" s="12"/>
      <c r="BC48" s="12">
        <f t="shared" si="1"/>
        <v>0</v>
      </c>
      <c r="BD48" s="12">
        <f t="shared" si="2"/>
        <v>0</v>
      </c>
      <c r="BE48" s="12"/>
    </row>
    <row r="49" spans="1:57" s="8" customFormat="1" ht="23.25" hidden="1" customHeight="1">
      <c r="A49" s="26"/>
      <c r="B49" s="20" t="s">
        <v>81</v>
      </c>
      <c r="C49" s="20" t="s">
        <v>82</v>
      </c>
      <c r="D49" s="12"/>
      <c r="E49" s="12"/>
      <c r="F49" s="12"/>
      <c r="G49" s="12">
        <v>1409.8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>
        <f t="shared" si="0"/>
        <v>0</v>
      </c>
      <c r="BB49" s="12"/>
      <c r="BC49" s="12">
        <f t="shared" si="1"/>
        <v>0</v>
      </c>
      <c r="BD49" s="12">
        <f t="shared" si="2"/>
        <v>0</v>
      </c>
      <c r="BE49" s="12"/>
    </row>
    <row r="50" spans="1:57" s="8" customFormat="1" ht="27.75" hidden="1" customHeight="1">
      <c r="A50" s="26"/>
      <c r="B50" s="20" t="s">
        <v>83</v>
      </c>
      <c r="C50" s="20" t="s">
        <v>84</v>
      </c>
      <c r="D50" s="12"/>
      <c r="E50" s="12"/>
      <c r="F50" s="12"/>
      <c r="G50" s="12">
        <v>1409.8</v>
      </c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>
        <f t="shared" si="0"/>
        <v>0</v>
      </c>
      <c r="BB50" s="12"/>
      <c r="BC50" s="12">
        <f t="shared" si="1"/>
        <v>0</v>
      </c>
      <c r="BD50" s="12">
        <f t="shared" si="2"/>
        <v>0</v>
      </c>
      <c r="BE50" s="12"/>
    </row>
    <row r="51" spans="1:57" s="8" customFormat="1" ht="31.5" hidden="1" customHeight="1">
      <c r="A51" s="26"/>
      <c r="B51" s="20" t="s">
        <v>85</v>
      </c>
      <c r="C51" s="20" t="s">
        <v>56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>
        <f t="shared" si="0"/>
        <v>0</v>
      </c>
      <c r="BB51" s="12"/>
      <c r="BC51" s="12">
        <f t="shared" si="1"/>
        <v>0</v>
      </c>
      <c r="BD51" s="12">
        <f t="shared" si="2"/>
        <v>0</v>
      </c>
      <c r="BE51" s="12"/>
    </row>
    <row r="52" spans="1:57" s="8" customFormat="1" ht="21" hidden="1" customHeight="1">
      <c r="A52" s="26"/>
      <c r="B52" s="20" t="s">
        <v>86</v>
      </c>
      <c r="C52" s="20" t="s">
        <v>87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>
        <f t="shared" si="0"/>
        <v>0</v>
      </c>
      <c r="BB52" s="12"/>
      <c r="BC52" s="12">
        <f t="shared" si="1"/>
        <v>0</v>
      </c>
      <c r="BD52" s="12">
        <f t="shared" si="2"/>
        <v>0</v>
      </c>
      <c r="BE52" s="12"/>
    </row>
    <row r="53" spans="1:57" s="8" customFormat="1" ht="22.5" hidden="1" customHeight="1">
      <c r="A53" s="26"/>
      <c r="B53" s="20" t="s">
        <v>88</v>
      </c>
      <c r="C53" s="20" t="s">
        <v>89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>
        <f t="shared" si="0"/>
        <v>0</v>
      </c>
      <c r="BB53" s="12"/>
      <c r="BC53" s="12">
        <f t="shared" si="1"/>
        <v>0</v>
      </c>
      <c r="BD53" s="12">
        <f t="shared" si="2"/>
        <v>0</v>
      </c>
      <c r="BE53" s="12"/>
    </row>
    <row r="54" spans="1:57" s="8" customFormat="1" ht="22.5" hidden="1" customHeight="1">
      <c r="A54" s="26"/>
      <c r="B54" s="20" t="s">
        <v>90</v>
      </c>
      <c r="C54" s="20" t="s">
        <v>87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>
        <f t="shared" si="0"/>
        <v>0</v>
      </c>
      <c r="BB54" s="12"/>
      <c r="BC54" s="12">
        <f t="shared" si="1"/>
        <v>0</v>
      </c>
      <c r="BD54" s="12">
        <f t="shared" si="2"/>
        <v>0</v>
      </c>
      <c r="BE54" s="12"/>
    </row>
    <row r="55" spans="1:57" s="8" customFormat="1" ht="27.75" hidden="1" customHeight="1">
      <c r="A55" s="26"/>
      <c r="B55" s="20" t="s">
        <v>91</v>
      </c>
      <c r="C55" s="20" t="s">
        <v>92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>
        <f t="shared" si="0"/>
        <v>0</v>
      </c>
      <c r="BB55" s="12"/>
      <c r="BC55" s="12">
        <f t="shared" si="1"/>
        <v>0</v>
      </c>
      <c r="BD55" s="12">
        <f t="shared" si="2"/>
        <v>0</v>
      </c>
      <c r="BE55" s="12"/>
    </row>
    <row r="56" spans="1:57" s="8" customFormat="1" ht="18" hidden="1" customHeight="1">
      <c r="A56" s="26"/>
      <c r="B56" s="20" t="s">
        <v>93</v>
      </c>
      <c r="C56" s="20" t="s">
        <v>77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>
        <f t="shared" si="0"/>
        <v>0</v>
      </c>
      <c r="BB56" s="12"/>
      <c r="BC56" s="12">
        <f t="shared" si="1"/>
        <v>0</v>
      </c>
      <c r="BD56" s="12">
        <f t="shared" si="2"/>
        <v>0</v>
      </c>
      <c r="BE56" s="12"/>
    </row>
    <row r="57" spans="1:57" s="8" customFormat="1" ht="18.75" hidden="1" customHeight="1">
      <c r="A57" s="26"/>
      <c r="B57" s="20" t="s">
        <v>94</v>
      </c>
      <c r="C57" s="20" t="s">
        <v>77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>
        <f t="shared" si="0"/>
        <v>0</v>
      </c>
      <c r="BB57" s="12"/>
      <c r="BC57" s="12">
        <f t="shared" si="1"/>
        <v>0</v>
      </c>
      <c r="BD57" s="12">
        <f t="shared" si="2"/>
        <v>0</v>
      </c>
      <c r="BE57" s="12"/>
    </row>
    <row r="58" spans="1:57" s="8" customFormat="1" ht="20.25" hidden="1" customHeight="1">
      <c r="A58" s="26"/>
      <c r="B58" s="20" t="s">
        <v>95</v>
      </c>
      <c r="C58" s="20" t="s">
        <v>77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>
        <f t="shared" si="0"/>
        <v>0</v>
      </c>
      <c r="BB58" s="12"/>
      <c r="BC58" s="12">
        <f t="shared" si="1"/>
        <v>0</v>
      </c>
      <c r="BD58" s="12">
        <f t="shared" si="2"/>
        <v>0</v>
      </c>
      <c r="BE58" s="12"/>
    </row>
    <row r="59" spans="1:57" s="8" customFormat="1" ht="21" hidden="1" customHeight="1">
      <c r="A59" s="26"/>
      <c r="B59" s="20" t="s">
        <v>96</v>
      </c>
      <c r="C59" s="20" t="s">
        <v>97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>
        <f t="shared" si="0"/>
        <v>0</v>
      </c>
      <c r="BB59" s="12"/>
      <c r="BC59" s="12">
        <f t="shared" si="1"/>
        <v>0</v>
      </c>
      <c r="BD59" s="12">
        <f t="shared" si="2"/>
        <v>0</v>
      </c>
      <c r="BE59" s="12"/>
    </row>
    <row r="60" spans="1:57" s="8" customFormat="1" ht="24.75" hidden="1" customHeight="1">
      <c r="A60" s="26">
        <v>4213</v>
      </c>
      <c r="B60" s="12" t="s">
        <v>98</v>
      </c>
      <c r="C60" s="20" t="s">
        <v>56</v>
      </c>
      <c r="D60" s="12">
        <f>D61+D63</f>
        <v>0</v>
      </c>
      <c r="E60" s="12">
        <f>E61+E63</f>
        <v>0</v>
      </c>
      <c r="F60" s="12">
        <f>F61+F63</f>
        <v>0</v>
      </c>
      <c r="G60" s="12">
        <f>G61+G63</f>
        <v>0</v>
      </c>
      <c r="H60" s="12"/>
      <c r="I60" s="12">
        <f>I61+I63</f>
        <v>0</v>
      </c>
      <c r="J60" s="12">
        <f>J61+J63</f>
        <v>0</v>
      </c>
      <c r="K60" s="12">
        <f>K61+K63</f>
        <v>0</v>
      </c>
      <c r="L60" s="12">
        <f>L61+L63</f>
        <v>0</v>
      </c>
      <c r="M60" s="12">
        <f t="shared" ref="M60:BE60" si="38">M61+M63</f>
        <v>0</v>
      </c>
      <c r="N60" s="12">
        <f t="shared" si="38"/>
        <v>0</v>
      </c>
      <c r="O60" s="12">
        <f t="shared" si="38"/>
        <v>0</v>
      </c>
      <c r="P60" s="12">
        <f t="shared" si="38"/>
        <v>0</v>
      </c>
      <c r="Q60" s="12">
        <f t="shared" si="38"/>
        <v>0</v>
      </c>
      <c r="R60" s="12">
        <f t="shared" si="38"/>
        <v>0</v>
      </c>
      <c r="S60" s="12">
        <f t="shared" si="38"/>
        <v>0</v>
      </c>
      <c r="T60" s="12">
        <f t="shared" si="38"/>
        <v>0</v>
      </c>
      <c r="U60" s="12">
        <f t="shared" si="38"/>
        <v>0</v>
      </c>
      <c r="V60" s="12">
        <f t="shared" si="38"/>
        <v>0</v>
      </c>
      <c r="W60" s="12">
        <f t="shared" si="38"/>
        <v>0</v>
      </c>
      <c r="X60" s="12">
        <f t="shared" si="38"/>
        <v>0</v>
      </c>
      <c r="Y60" s="12">
        <f t="shared" si="38"/>
        <v>0</v>
      </c>
      <c r="Z60" s="12">
        <f t="shared" si="38"/>
        <v>0</v>
      </c>
      <c r="AA60" s="12">
        <f t="shared" si="38"/>
        <v>0</v>
      </c>
      <c r="AB60" s="12">
        <f t="shared" si="38"/>
        <v>0</v>
      </c>
      <c r="AC60" s="12">
        <f t="shared" si="38"/>
        <v>0</v>
      </c>
      <c r="AD60" s="12">
        <f t="shared" si="38"/>
        <v>0</v>
      </c>
      <c r="AE60" s="12">
        <f t="shared" si="38"/>
        <v>0</v>
      </c>
      <c r="AF60" s="12">
        <f t="shared" si="38"/>
        <v>0</v>
      </c>
      <c r="AG60" s="12">
        <f t="shared" si="38"/>
        <v>0</v>
      </c>
      <c r="AH60" s="12">
        <f>AH61+AH63</f>
        <v>0</v>
      </c>
      <c r="AI60" s="12">
        <f t="shared" si="38"/>
        <v>0</v>
      </c>
      <c r="AJ60" s="12">
        <f t="shared" si="38"/>
        <v>0</v>
      </c>
      <c r="AK60" s="12">
        <f t="shared" si="38"/>
        <v>0</v>
      </c>
      <c r="AL60" s="12">
        <f t="shared" si="38"/>
        <v>0</v>
      </c>
      <c r="AM60" s="12">
        <f t="shared" si="38"/>
        <v>0</v>
      </c>
      <c r="AN60" s="12">
        <f t="shared" si="38"/>
        <v>0</v>
      </c>
      <c r="AO60" s="12">
        <f t="shared" si="38"/>
        <v>0</v>
      </c>
      <c r="AP60" s="12">
        <f t="shared" si="38"/>
        <v>0</v>
      </c>
      <c r="AQ60" s="12">
        <f t="shared" si="38"/>
        <v>0</v>
      </c>
      <c r="AR60" s="12">
        <f t="shared" si="38"/>
        <v>0</v>
      </c>
      <c r="AS60" s="12">
        <f t="shared" si="38"/>
        <v>0</v>
      </c>
      <c r="AT60" s="12">
        <f t="shared" si="38"/>
        <v>0</v>
      </c>
      <c r="AU60" s="12">
        <f t="shared" si="38"/>
        <v>0</v>
      </c>
      <c r="AV60" s="12">
        <f t="shared" si="38"/>
        <v>0</v>
      </c>
      <c r="AW60" s="12">
        <f t="shared" si="38"/>
        <v>0</v>
      </c>
      <c r="AX60" s="12">
        <f t="shared" si="38"/>
        <v>0</v>
      </c>
      <c r="AY60" s="12">
        <f>AY61+AY63</f>
        <v>0</v>
      </c>
      <c r="AZ60" s="12">
        <f>AZ61+AZ63</f>
        <v>0</v>
      </c>
      <c r="BA60" s="12">
        <f t="shared" si="0"/>
        <v>0</v>
      </c>
      <c r="BB60" s="12">
        <f>BB61+BB63</f>
        <v>0</v>
      </c>
      <c r="BC60" s="12">
        <f t="shared" si="1"/>
        <v>0</v>
      </c>
      <c r="BD60" s="12">
        <f t="shared" si="2"/>
        <v>0</v>
      </c>
      <c r="BE60" s="12">
        <f t="shared" si="38"/>
        <v>0</v>
      </c>
    </row>
    <row r="61" spans="1:57" s="8" customFormat="1" ht="22.5" hidden="1" customHeight="1">
      <c r="A61" s="26"/>
      <c r="B61" s="20" t="s">
        <v>99</v>
      </c>
      <c r="C61" s="20" t="s">
        <v>56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>
        <f t="shared" si="0"/>
        <v>0</v>
      </c>
      <c r="BB61" s="12"/>
      <c r="BC61" s="12">
        <f t="shared" si="1"/>
        <v>0</v>
      </c>
      <c r="BD61" s="12">
        <f t="shared" si="2"/>
        <v>0</v>
      </c>
      <c r="BE61" s="12"/>
    </row>
    <row r="62" spans="1:57" s="8" customFormat="1" ht="18.75" hidden="1" customHeight="1">
      <c r="A62" s="26"/>
      <c r="B62" s="20" t="s">
        <v>100</v>
      </c>
      <c r="C62" s="20" t="s">
        <v>87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>
        <f t="shared" si="0"/>
        <v>0</v>
      </c>
      <c r="BB62" s="12"/>
      <c r="BC62" s="12">
        <f t="shared" si="1"/>
        <v>0</v>
      </c>
      <c r="BD62" s="12">
        <f t="shared" si="2"/>
        <v>0</v>
      </c>
      <c r="BE62" s="12"/>
    </row>
    <row r="63" spans="1:57" s="8" customFormat="1" ht="18.75" hidden="1" customHeight="1">
      <c r="A63" s="26"/>
      <c r="B63" s="20" t="s">
        <v>101</v>
      </c>
      <c r="C63" s="20" t="s">
        <v>56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>
        <f t="shared" si="0"/>
        <v>0</v>
      </c>
      <c r="BB63" s="12"/>
      <c r="BC63" s="12">
        <f t="shared" si="1"/>
        <v>0</v>
      </c>
      <c r="BD63" s="12">
        <f t="shared" si="2"/>
        <v>0</v>
      </c>
      <c r="BE63" s="12"/>
    </row>
    <row r="64" spans="1:57" s="8" customFormat="1" ht="24" hidden="1" customHeight="1">
      <c r="A64" s="26">
        <v>4214</v>
      </c>
      <c r="B64" s="12" t="s">
        <v>102</v>
      </c>
      <c r="C64" s="20" t="s">
        <v>56</v>
      </c>
      <c r="D64" s="12">
        <f>D65+D66+D67+D68+D69+D70+D71+D72</f>
        <v>0</v>
      </c>
      <c r="E64" s="12">
        <f>E65+E66+E67+E68+E69+E70+E71+E72</f>
        <v>0</v>
      </c>
      <c r="F64" s="12">
        <f>F65+F66+F67+F68+F69+F70+F71+F72</f>
        <v>0</v>
      </c>
      <c r="G64" s="12">
        <f>G65+G66+G67+G68+G69+G70+G71+G72</f>
        <v>0</v>
      </c>
      <c r="H64" s="12"/>
      <c r="I64" s="12">
        <v>0</v>
      </c>
      <c r="J64" s="12">
        <f>J65+J66+J67+J68+J69+J70+J71+J72</f>
        <v>0</v>
      </c>
      <c r="K64" s="12">
        <f>K65+K66+K67+K68+K69+K70+K71+K72</f>
        <v>0</v>
      </c>
      <c r="L64" s="12">
        <f>L65+L66+L67+L68+L69+L70+L71+L72</f>
        <v>0</v>
      </c>
      <c r="M64" s="12">
        <f t="shared" ref="M64:BE64" si="39">M65+M66+M67+M68+M69+M70+M71+M72</f>
        <v>0</v>
      </c>
      <c r="N64" s="12">
        <f t="shared" si="39"/>
        <v>0</v>
      </c>
      <c r="O64" s="12">
        <f t="shared" si="39"/>
        <v>0</v>
      </c>
      <c r="P64" s="12">
        <f t="shared" si="39"/>
        <v>0</v>
      </c>
      <c r="Q64" s="12">
        <f t="shared" si="39"/>
        <v>0</v>
      </c>
      <c r="R64" s="12">
        <f t="shared" si="39"/>
        <v>0</v>
      </c>
      <c r="S64" s="12">
        <f t="shared" si="39"/>
        <v>0</v>
      </c>
      <c r="T64" s="12">
        <f t="shared" si="39"/>
        <v>0</v>
      </c>
      <c r="U64" s="12">
        <f t="shared" si="39"/>
        <v>0</v>
      </c>
      <c r="V64" s="12">
        <f t="shared" si="39"/>
        <v>0</v>
      </c>
      <c r="W64" s="12">
        <f t="shared" si="39"/>
        <v>0</v>
      </c>
      <c r="X64" s="12">
        <f t="shared" si="39"/>
        <v>0</v>
      </c>
      <c r="Y64" s="12">
        <f t="shared" si="39"/>
        <v>0</v>
      </c>
      <c r="Z64" s="12">
        <f t="shared" si="39"/>
        <v>0</v>
      </c>
      <c r="AA64" s="12">
        <f t="shared" si="39"/>
        <v>0</v>
      </c>
      <c r="AB64" s="12">
        <f t="shared" si="39"/>
        <v>0</v>
      </c>
      <c r="AC64" s="12">
        <f t="shared" si="39"/>
        <v>0</v>
      </c>
      <c r="AD64" s="12">
        <f t="shared" si="39"/>
        <v>0</v>
      </c>
      <c r="AE64" s="12">
        <f t="shared" si="39"/>
        <v>0</v>
      </c>
      <c r="AF64" s="12">
        <f t="shared" si="39"/>
        <v>0</v>
      </c>
      <c r="AG64" s="12">
        <f t="shared" si="39"/>
        <v>0</v>
      </c>
      <c r="AH64" s="12">
        <f>AH65+AH66+AH67+AH68+AH69+AH70+AH71+AH72</f>
        <v>0</v>
      </c>
      <c r="AI64" s="12">
        <f t="shared" si="39"/>
        <v>0</v>
      </c>
      <c r="AJ64" s="12">
        <f t="shared" si="39"/>
        <v>0</v>
      </c>
      <c r="AK64" s="12">
        <f t="shared" si="39"/>
        <v>0</v>
      </c>
      <c r="AL64" s="12">
        <f t="shared" si="39"/>
        <v>0</v>
      </c>
      <c r="AM64" s="12">
        <f t="shared" si="39"/>
        <v>0</v>
      </c>
      <c r="AN64" s="12">
        <f t="shared" si="39"/>
        <v>0</v>
      </c>
      <c r="AO64" s="12">
        <f t="shared" si="39"/>
        <v>0</v>
      </c>
      <c r="AP64" s="12">
        <f t="shared" si="39"/>
        <v>0</v>
      </c>
      <c r="AQ64" s="12">
        <f t="shared" si="39"/>
        <v>0</v>
      </c>
      <c r="AR64" s="12">
        <f t="shared" si="39"/>
        <v>0</v>
      </c>
      <c r="AS64" s="12">
        <f t="shared" si="39"/>
        <v>0</v>
      </c>
      <c r="AT64" s="12">
        <f t="shared" si="39"/>
        <v>0</v>
      </c>
      <c r="AU64" s="12">
        <f t="shared" si="39"/>
        <v>0</v>
      </c>
      <c r="AV64" s="12">
        <f t="shared" si="39"/>
        <v>0</v>
      </c>
      <c r="AW64" s="12">
        <f t="shared" si="39"/>
        <v>0</v>
      </c>
      <c r="AX64" s="12">
        <f t="shared" si="39"/>
        <v>0</v>
      </c>
      <c r="AY64" s="12">
        <f>AY65+AY66+AY67+AY68+AY69+AY70+AY71+AY72</f>
        <v>0</v>
      </c>
      <c r="AZ64" s="12">
        <f>AZ65+AZ66+AZ67+AZ68+AZ69+AZ70+AZ71+AZ72</f>
        <v>0</v>
      </c>
      <c r="BA64" s="12">
        <f t="shared" si="0"/>
        <v>0</v>
      </c>
      <c r="BB64" s="12">
        <f>BB65+BB66+BB67+BB68+BB69+BB70+BB71+BB72</f>
        <v>0</v>
      </c>
      <c r="BC64" s="12">
        <f t="shared" si="1"/>
        <v>0</v>
      </c>
      <c r="BD64" s="12">
        <f t="shared" si="2"/>
        <v>0</v>
      </c>
      <c r="BE64" s="12">
        <f t="shared" si="39"/>
        <v>0</v>
      </c>
    </row>
    <row r="65" spans="1:57" s="8" customFormat="1" ht="24" hidden="1" customHeight="1">
      <c r="A65" s="26"/>
      <c r="B65" s="12" t="s">
        <v>103</v>
      </c>
      <c r="C65" s="20" t="s">
        <v>56</v>
      </c>
      <c r="D65" s="12"/>
      <c r="E65" s="12"/>
      <c r="F65" s="12"/>
      <c r="G65" s="12"/>
      <c r="H65" s="12"/>
      <c r="I65" s="12">
        <v>0</v>
      </c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>
        <f t="shared" si="0"/>
        <v>0</v>
      </c>
      <c r="BB65" s="12"/>
      <c r="BC65" s="12">
        <f t="shared" si="1"/>
        <v>0</v>
      </c>
      <c r="BD65" s="12">
        <f t="shared" si="2"/>
        <v>0</v>
      </c>
      <c r="BE65" s="12"/>
    </row>
    <row r="66" spans="1:57" s="8" customFormat="1" ht="24" hidden="1" customHeight="1">
      <c r="A66" s="26"/>
      <c r="B66" s="12" t="s">
        <v>104</v>
      </c>
      <c r="C66" s="20" t="s">
        <v>56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>
        <f t="shared" si="0"/>
        <v>0</v>
      </c>
      <c r="BB66" s="12"/>
      <c r="BC66" s="12">
        <f t="shared" si="1"/>
        <v>0</v>
      </c>
      <c r="BD66" s="12">
        <f t="shared" si="2"/>
        <v>0</v>
      </c>
      <c r="BE66" s="12"/>
    </row>
    <row r="67" spans="1:57" s="8" customFormat="1" ht="20.25" hidden="1" customHeight="1">
      <c r="A67" s="26"/>
      <c r="B67" s="20" t="s">
        <v>105</v>
      </c>
      <c r="C67" s="20" t="s">
        <v>56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>
        <f t="shared" si="0"/>
        <v>0</v>
      </c>
      <c r="BB67" s="12"/>
      <c r="BC67" s="12">
        <f t="shared" si="1"/>
        <v>0</v>
      </c>
      <c r="BD67" s="12">
        <f t="shared" si="2"/>
        <v>0</v>
      </c>
      <c r="BE67" s="12"/>
    </row>
    <row r="68" spans="1:57" s="8" customFormat="1" ht="20.25" hidden="1" customHeight="1">
      <c r="A68" s="26"/>
      <c r="B68" s="20" t="s">
        <v>106</v>
      </c>
      <c r="C68" s="20" t="s">
        <v>56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>
        <f t="shared" si="0"/>
        <v>0</v>
      </c>
      <c r="BB68" s="12"/>
      <c r="BC68" s="12">
        <f t="shared" si="1"/>
        <v>0</v>
      </c>
      <c r="BD68" s="12">
        <f t="shared" si="2"/>
        <v>0</v>
      </c>
      <c r="BE68" s="12"/>
    </row>
    <row r="69" spans="1:57" s="8" customFormat="1" ht="20.25" hidden="1" customHeight="1">
      <c r="A69" s="26"/>
      <c r="B69" s="20" t="s">
        <v>107</v>
      </c>
      <c r="C69" s="20" t="s">
        <v>56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>
        <f t="shared" si="0"/>
        <v>0</v>
      </c>
      <c r="BB69" s="12"/>
      <c r="BC69" s="12">
        <f t="shared" si="1"/>
        <v>0</v>
      </c>
      <c r="BD69" s="12">
        <f t="shared" si="2"/>
        <v>0</v>
      </c>
      <c r="BE69" s="12"/>
    </row>
    <row r="70" spans="1:57" s="8" customFormat="1" ht="20.25" hidden="1" customHeight="1">
      <c r="A70" s="26"/>
      <c r="B70" s="20" t="s">
        <v>108</v>
      </c>
      <c r="C70" s="20" t="s">
        <v>56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>
        <f t="shared" si="0"/>
        <v>0</v>
      </c>
      <c r="BB70" s="12"/>
      <c r="BC70" s="12">
        <f t="shared" si="1"/>
        <v>0</v>
      </c>
      <c r="BD70" s="12">
        <f t="shared" si="2"/>
        <v>0</v>
      </c>
      <c r="BE70" s="12"/>
    </row>
    <row r="71" spans="1:57" s="8" customFormat="1" ht="21" hidden="1" customHeight="1">
      <c r="A71" s="26"/>
      <c r="B71" s="20" t="s">
        <v>109</v>
      </c>
      <c r="C71" s="20" t="s">
        <v>56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>
        <f t="shared" si="0"/>
        <v>0</v>
      </c>
      <c r="BB71" s="12"/>
      <c r="BC71" s="12">
        <f t="shared" si="1"/>
        <v>0</v>
      </c>
      <c r="BD71" s="12">
        <f t="shared" si="2"/>
        <v>0</v>
      </c>
      <c r="BE71" s="12"/>
    </row>
    <row r="72" spans="1:57" s="8" customFormat="1" ht="21" hidden="1" customHeight="1">
      <c r="A72" s="26"/>
      <c r="B72" s="20" t="s">
        <v>110</v>
      </c>
      <c r="C72" s="20" t="s">
        <v>56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>
        <f t="shared" si="0"/>
        <v>0</v>
      </c>
      <c r="BB72" s="12"/>
      <c r="BC72" s="12">
        <f t="shared" si="1"/>
        <v>0</v>
      </c>
      <c r="BD72" s="12">
        <f t="shared" si="2"/>
        <v>0</v>
      </c>
      <c r="BE72" s="12"/>
    </row>
    <row r="73" spans="1:57" s="8" customFormat="1" ht="20.25" hidden="1" customHeight="1">
      <c r="A73" s="26"/>
      <c r="B73" s="20" t="s">
        <v>111</v>
      </c>
      <c r="C73" s="20" t="s">
        <v>79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>
        <f t="shared" si="0"/>
        <v>0</v>
      </c>
      <c r="BB73" s="12"/>
      <c r="BC73" s="12">
        <f t="shared" si="1"/>
        <v>0</v>
      </c>
      <c r="BD73" s="12">
        <f t="shared" si="2"/>
        <v>0</v>
      </c>
      <c r="BE73" s="12"/>
    </row>
    <row r="74" spans="1:57" s="8" customFormat="1" ht="25.5" hidden="1" customHeight="1">
      <c r="A74" s="26">
        <v>4215</v>
      </c>
      <c r="B74" s="12" t="s">
        <v>112</v>
      </c>
      <c r="C74" s="20" t="s">
        <v>56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>
        <f t="shared" si="0"/>
        <v>0</v>
      </c>
      <c r="BB74" s="12"/>
      <c r="BC74" s="12">
        <f t="shared" si="1"/>
        <v>0</v>
      </c>
      <c r="BD74" s="12">
        <f t="shared" si="2"/>
        <v>0</v>
      </c>
      <c r="BE74" s="12"/>
    </row>
    <row r="75" spans="1:57" s="8" customFormat="1" ht="26.25" hidden="1" customHeight="1">
      <c r="A75" s="26">
        <v>4216</v>
      </c>
      <c r="B75" s="12" t="s">
        <v>113</v>
      </c>
      <c r="C75" s="20" t="s">
        <v>56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>
        <f>P75/2</f>
        <v>0</v>
      </c>
      <c r="O75" s="12">
        <f>P75/2</f>
        <v>0</v>
      </c>
      <c r="P75" s="12"/>
      <c r="Q75" s="12">
        <f>S75/2</f>
        <v>0</v>
      </c>
      <c r="R75" s="12">
        <f>S75/2</f>
        <v>0</v>
      </c>
      <c r="S75" s="12"/>
      <c r="T75" s="12">
        <f>V75/2</f>
        <v>0</v>
      </c>
      <c r="U75" s="12">
        <f>V75/2</f>
        <v>0</v>
      </c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>
        <f t="shared" si="0"/>
        <v>0</v>
      </c>
      <c r="BB75" s="12"/>
      <c r="BC75" s="12">
        <f t="shared" si="1"/>
        <v>0</v>
      </c>
      <c r="BD75" s="12">
        <f t="shared" si="2"/>
        <v>0</v>
      </c>
      <c r="BE75" s="12"/>
    </row>
    <row r="76" spans="1:57" s="8" customFormat="1" ht="23.25" hidden="1" customHeight="1">
      <c r="A76" s="26"/>
      <c r="B76" s="12" t="s">
        <v>114</v>
      </c>
      <c r="C76" s="20" t="s">
        <v>56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>
        <f t="shared" ref="BA76:BA139" si="40">AY76+AZ76</f>
        <v>0</v>
      </c>
      <c r="BB76" s="12"/>
      <c r="BC76" s="12">
        <f t="shared" ref="BC76:BC139" si="41">BA76+BB76</f>
        <v>0</v>
      </c>
      <c r="BD76" s="12">
        <f t="shared" ref="BD76:BD139" si="42">AX76-BC76</f>
        <v>0</v>
      </c>
      <c r="BE76" s="12"/>
    </row>
    <row r="77" spans="1:57" s="8" customFormat="1" ht="23.25" hidden="1" customHeight="1">
      <c r="A77" s="26"/>
      <c r="B77" s="12" t="s">
        <v>115</v>
      </c>
      <c r="C77" s="20" t="s">
        <v>79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>
        <f t="shared" si="40"/>
        <v>0</v>
      </c>
      <c r="BB77" s="12"/>
      <c r="BC77" s="12">
        <f t="shared" si="41"/>
        <v>0</v>
      </c>
      <c r="BD77" s="12">
        <f t="shared" si="42"/>
        <v>0</v>
      </c>
      <c r="BE77" s="12"/>
    </row>
    <row r="78" spans="1:57" s="8" customFormat="1" ht="22.5" hidden="1" customHeight="1">
      <c r="A78" s="26">
        <v>4217</v>
      </c>
      <c r="B78" s="12" t="s">
        <v>116</v>
      </c>
      <c r="C78" s="20" t="s">
        <v>56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>
        <f t="shared" si="40"/>
        <v>0</v>
      </c>
      <c r="BB78" s="12"/>
      <c r="BC78" s="12">
        <f t="shared" si="41"/>
        <v>0</v>
      </c>
      <c r="BD78" s="12">
        <f t="shared" si="42"/>
        <v>0</v>
      </c>
      <c r="BE78" s="12"/>
    </row>
    <row r="79" spans="1:57" s="8" customFormat="1" ht="27.75" hidden="1" customHeight="1">
      <c r="A79" s="26">
        <v>0</v>
      </c>
      <c r="B79" s="12" t="s">
        <v>117</v>
      </c>
      <c r="C79" s="20" t="s">
        <v>56</v>
      </c>
      <c r="D79" s="12">
        <f>+D80+D83+D86</f>
        <v>0</v>
      </c>
      <c r="E79" s="12">
        <f>+E80+E83+E86</f>
        <v>0</v>
      </c>
      <c r="F79" s="12">
        <f>+F80+F83+F86</f>
        <v>0</v>
      </c>
      <c r="G79" s="12">
        <f>+G80+G83+G86</f>
        <v>0</v>
      </c>
      <c r="H79" s="12"/>
      <c r="I79" s="12">
        <f>+I80+I83+I86</f>
        <v>0</v>
      </c>
      <c r="J79" s="12">
        <f>+J80+J83+J86</f>
        <v>0</v>
      </c>
      <c r="K79" s="12">
        <f>+K80+K83+K86</f>
        <v>0</v>
      </c>
      <c r="L79" s="12">
        <f>+L80+L83+L86</f>
        <v>0</v>
      </c>
      <c r="M79" s="12">
        <f t="shared" ref="M79:BE79" si="43">+M80+M83+M86</f>
        <v>0</v>
      </c>
      <c r="N79" s="12">
        <f t="shared" si="43"/>
        <v>0</v>
      </c>
      <c r="O79" s="12">
        <f t="shared" si="43"/>
        <v>0</v>
      </c>
      <c r="P79" s="12">
        <f t="shared" si="43"/>
        <v>0</v>
      </c>
      <c r="Q79" s="12">
        <f t="shared" si="43"/>
        <v>0</v>
      </c>
      <c r="R79" s="12">
        <f t="shared" si="43"/>
        <v>0</v>
      </c>
      <c r="S79" s="12">
        <f t="shared" si="43"/>
        <v>0</v>
      </c>
      <c r="T79" s="12">
        <f t="shared" si="43"/>
        <v>0</v>
      </c>
      <c r="U79" s="12">
        <f t="shared" si="43"/>
        <v>0</v>
      </c>
      <c r="V79" s="12">
        <f t="shared" si="43"/>
        <v>0</v>
      </c>
      <c r="W79" s="12">
        <f t="shared" si="43"/>
        <v>0</v>
      </c>
      <c r="X79" s="12">
        <f t="shared" si="43"/>
        <v>0</v>
      </c>
      <c r="Y79" s="12">
        <f t="shared" si="43"/>
        <v>0</v>
      </c>
      <c r="Z79" s="12">
        <f t="shared" si="43"/>
        <v>0</v>
      </c>
      <c r="AA79" s="12">
        <f t="shared" si="43"/>
        <v>0</v>
      </c>
      <c r="AB79" s="12">
        <f t="shared" si="43"/>
        <v>0</v>
      </c>
      <c r="AC79" s="12">
        <f t="shared" si="43"/>
        <v>0</v>
      </c>
      <c r="AD79" s="12">
        <f t="shared" si="43"/>
        <v>0</v>
      </c>
      <c r="AE79" s="12">
        <f t="shared" si="43"/>
        <v>0</v>
      </c>
      <c r="AF79" s="12">
        <f t="shared" si="43"/>
        <v>0</v>
      </c>
      <c r="AG79" s="12">
        <f t="shared" si="43"/>
        <v>0</v>
      </c>
      <c r="AH79" s="12">
        <f>+AH80+AH83+AH86</f>
        <v>0</v>
      </c>
      <c r="AI79" s="12">
        <f t="shared" si="43"/>
        <v>0</v>
      </c>
      <c r="AJ79" s="12">
        <f t="shared" si="43"/>
        <v>0</v>
      </c>
      <c r="AK79" s="12">
        <f t="shared" si="43"/>
        <v>0</v>
      </c>
      <c r="AL79" s="12">
        <f t="shared" si="43"/>
        <v>0</v>
      </c>
      <c r="AM79" s="12">
        <f t="shared" si="43"/>
        <v>0</v>
      </c>
      <c r="AN79" s="12">
        <f t="shared" si="43"/>
        <v>0</v>
      </c>
      <c r="AO79" s="12">
        <f t="shared" si="43"/>
        <v>0</v>
      </c>
      <c r="AP79" s="12">
        <f t="shared" si="43"/>
        <v>0</v>
      </c>
      <c r="AQ79" s="12">
        <f t="shared" si="43"/>
        <v>0</v>
      </c>
      <c r="AR79" s="12">
        <f t="shared" si="43"/>
        <v>0</v>
      </c>
      <c r="AS79" s="12">
        <f t="shared" si="43"/>
        <v>0</v>
      </c>
      <c r="AT79" s="12">
        <f t="shared" si="43"/>
        <v>0</v>
      </c>
      <c r="AU79" s="12">
        <f t="shared" si="43"/>
        <v>0</v>
      </c>
      <c r="AV79" s="12">
        <f t="shared" si="43"/>
        <v>0</v>
      </c>
      <c r="AW79" s="12">
        <f t="shared" si="43"/>
        <v>0</v>
      </c>
      <c r="AX79" s="12">
        <f t="shared" si="43"/>
        <v>0</v>
      </c>
      <c r="AY79" s="12">
        <f>+AY80+AY83+AY86</f>
        <v>0</v>
      </c>
      <c r="AZ79" s="12">
        <f>+AZ80+AZ83+AZ86</f>
        <v>0</v>
      </c>
      <c r="BA79" s="12">
        <f t="shared" si="40"/>
        <v>0</v>
      </c>
      <c r="BB79" s="12">
        <f>+BB80+BB83+BB86</f>
        <v>0</v>
      </c>
      <c r="BC79" s="12">
        <f t="shared" si="41"/>
        <v>0</v>
      </c>
      <c r="BD79" s="12">
        <f t="shared" si="42"/>
        <v>0</v>
      </c>
      <c r="BE79" s="12">
        <f t="shared" si="43"/>
        <v>0</v>
      </c>
    </row>
    <row r="80" spans="1:57" s="8" customFormat="1" ht="25.5" hidden="1" customHeight="1">
      <c r="A80" s="26">
        <v>4221</v>
      </c>
      <c r="B80" s="12" t="s">
        <v>118</v>
      </c>
      <c r="C80" s="20" t="s">
        <v>56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>
        <f t="shared" si="40"/>
        <v>0</v>
      </c>
      <c r="BB80" s="12"/>
      <c r="BC80" s="12">
        <f t="shared" si="41"/>
        <v>0</v>
      </c>
      <c r="BD80" s="12">
        <f t="shared" si="42"/>
        <v>0</v>
      </c>
      <c r="BE80" s="12"/>
    </row>
    <row r="81" spans="1:57" s="8" customFormat="1" ht="18.75" hidden="1" customHeight="1">
      <c r="A81" s="26"/>
      <c r="B81" s="20" t="s">
        <v>119</v>
      </c>
      <c r="C81" s="20" t="s">
        <v>79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>
        <f t="shared" si="40"/>
        <v>0</v>
      </c>
      <c r="BB81" s="12"/>
      <c r="BC81" s="12">
        <f t="shared" si="41"/>
        <v>0</v>
      </c>
      <c r="BD81" s="12">
        <f t="shared" si="42"/>
        <v>0</v>
      </c>
      <c r="BE81" s="12"/>
    </row>
    <row r="82" spans="1:57" s="8" customFormat="1" ht="17.25" hidden="1" customHeight="1">
      <c r="A82" s="26"/>
      <c r="B82" s="20" t="s">
        <v>120</v>
      </c>
      <c r="C82" s="20" t="s">
        <v>56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>
        <f t="shared" si="40"/>
        <v>0</v>
      </c>
      <c r="BB82" s="12"/>
      <c r="BC82" s="12">
        <f t="shared" si="41"/>
        <v>0</v>
      </c>
      <c r="BD82" s="12">
        <f t="shared" si="42"/>
        <v>0</v>
      </c>
      <c r="BE82" s="12"/>
    </row>
    <row r="83" spans="1:57" s="8" customFormat="1" ht="29.25" hidden="1" customHeight="1">
      <c r="A83" s="26">
        <v>4222</v>
      </c>
      <c r="B83" s="12" t="s">
        <v>121</v>
      </c>
      <c r="C83" s="20" t="s">
        <v>56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>
        <f t="shared" si="40"/>
        <v>0</v>
      </c>
      <c r="BB83" s="12"/>
      <c r="BC83" s="12">
        <f t="shared" si="41"/>
        <v>0</v>
      </c>
      <c r="BD83" s="12">
        <f t="shared" si="42"/>
        <v>0</v>
      </c>
      <c r="BE83" s="12"/>
    </row>
    <row r="84" spans="1:57" s="8" customFormat="1" ht="15" hidden="1" customHeight="1">
      <c r="A84" s="26"/>
      <c r="B84" s="20" t="s">
        <v>119</v>
      </c>
      <c r="C84" s="20" t="s">
        <v>79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>
        <f t="shared" si="40"/>
        <v>0</v>
      </c>
      <c r="BB84" s="12"/>
      <c r="BC84" s="12">
        <f t="shared" si="41"/>
        <v>0</v>
      </c>
      <c r="BD84" s="12">
        <f t="shared" si="42"/>
        <v>0</v>
      </c>
      <c r="BE84" s="12"/>
    </row>
    <row r="85" spans="1:57" s="8" customFormat="1" ht="17.25" hidden="1" customHeight="1">
      <c r="A85" s="26"/>
      <c r="B85" s="20" t="s">
        <v>120</v>
      </c>
      <c r="C85" s="20" t="s">
        <v>56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>
        <f t="shared" si="40"/>
        <v>0</v>
      </c>
      <c r="BB85" s="12"/>
      <c r="BC85" s="12">
        <f t="shared" si="41"/>
        <v>0</v>
      </c>
      <c r="BD85" s="12">
        <f t="shared" si="42"/>
        <v>0</v>
      </c>
      <c r="BE85" s="12"/>
    </row>
    <row r="86" spans="1:57" s="8" customFormat="1" ht="19.5" hidden="1" customHeight="1">
      <c r="A86" s="26">
        <v>4229</v>
      </c>
      <c r="B86" s="12" t="s">
        <v>122</v>
      </c>
      <c r="C86" s="20" t="s">
        <v>56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>
        <f t="shared" si="40"/>
        <v>0</v>
      </c>
      <c r="BB86" s="12"/>
      <c r="BC86" s="12">
        <f t="shared" si="41"/>
        <v>0</v>
      </c>
      <c r="BD86" s="12">
        <f t="shared" si="42"/>
        <v>0</v>
      </c>
      <c r="BE86" s="12"/>
    </row>
    <row r="87" spans="1:57" s="8" customFormat="1" ht="26.25" hidden="1" customHeight="1">
      <c r="A87" s="26">
        <v>0</v>
      </c>
      <c r="B87" s="12" t="s">
        <v>123</v>
      </c>
      <c r="C87" s="20" t="s">
        <v>56</v>
      </c>
      <c r="D87" s="12">
        <f>+D88+D89+D91+D92+D93+D94+D95+D96</f>
        <v>0</v>
      </c>
      <c r="E87" s="12">
        <f>+E88+E89+E91+E92+E93+E94+E95+E96</f>
        <v>0</v>
      </c>
      <c r="F87" s="12">
        <f>+F88+F89+F91+F92+F93+F94+F95+F96</f>
        <v>0</v>
      </c>
      <c r="G87" s="12">
        <f>+G88+G89+G91+G92+G93+G94+G95+G96</f>
        <v>0</v>
      </c>
      <c r="H87" s="12"/>
      <c r="I87" s="12">
        <f>+I88+I89+I91+I92+I93+I94+I95+I96</f>
        <v>0</v>
      </c>
      <c r="J87" s="12">
        <f>+J88+J89+J91+J92+J93+J94+J95+J96</f>
        <v>0</v>
      </c>
      <c r="K87" s="12">
        <f>+K88+K89+K91+K92+K93+K94+K95+K96</f>
        <v>0</v>
      </c>
      <c r="L87" s="12">
        <f>+L88+L89+L91+L92+L93+L94+L95+L96</f>
        <v>0</v>
      </c>
      <c r="M87" s="12">
        <f t="shared" ref="M87:BE87" si="44">+M88+M89+M91+M92+M93+M94+M95+M96</f>
        <v>0</v>
      </c>
      <c r="N87" s="12">
        <f t="shared" si="44"/>
        <v>0</v>
      </c>
      <c r="O87" s="12">
        <f t="shared" si="44"/>
        <v>0</v>
      </c>
      <c r="P87" s="12">
        <f t="shared" si="44"/>
        <v>0</v>
      </c>
      <c r="Q87" s="12">
        <f t="shared" si="44"/>
        <v>0</v>
      </c>
      <c r="R87" s="12">
        <f t="shared" si="44"/>
        <v>0</v>
      </c>
      <c r="S87" s="12">
        <f t="shared" si="44"/>
        <v>0</v>
      </c>
      <c r="T87" s="12">
        <f t="shared" si="44"/>
        <v>0</v>
      </c>
      <c r="U87" s="12">
        <f t="shared" si="44"/>
        <v>0</v>
      </c>
      <c r="V87" s="12">
        <f t="shared" si="44"/>
        <v>0</v>
      </c>
      <c r="W87" s="12">
        <f t="shared" si="44"/>
        <v>0</v>
      </c>
      <c r="X87" s="12">
        <f t="shared" si="44"/>
        <v>0</v>
      </c>
      <c r="Y87" s="12">
        <f t="shared" si="44"/>
        <v>0</v>
      </c>
      <c r="Z87" s="12">
        <f t="shared" si="44"/>
        <v>0</v>
      </c>
      <c r="AA87" s="12">
        <f t="shared" si="44"/>
        <v>0</v>
      </c>
      <c r="AB87" s="12">
        <f t="shared" si="44"/>
        <v>0</v>
      </c>
      <c r="AC87" s="12">
        <f t="shared" si="44"/>
        <v>0</v>
      </c>
      <c r="AD87" s="12">
        <f t="shared" si="44"/>
        <v>0</v>
      </c>
      <c r="AE87" s="12">
        <f t="shared" si="44"/>
        <v>0</v>
      </c>
      <c r="AF87" s="12">
        <f t="shared" si="44"/>
        <v>0</v>
      </c>
      <c r="AG87" s="12">
        <f t="shared" si="44"/>
        <v>0</v>
      </c>
      <c r="AH87" s="12">
        <f>+AH88+AH89+AH91+AH92+AH93+AH94+AH95+AH96</f>
        <v>0</v>
      </c>
      <c r="AI87" s="12">
        <f t="shared" si="44"/>
        <v>0</v>
      </c>
      <c r="AJ87" s="12">
        <f t="shared" si="44"/>
        <v>0</v>
      </c>
      <c r="AK87" s="12">
        <f t="shared" si="44"/>
        <v>0</v>
      </c>
      <c r="AL87" s="12">
        <f t="shared" si="44"/>
        <v>0</v>
      </c>
      <c r="AM87" s="12">
        <f t="shared" si="44"/>
        <v>0</v>
      </c>
      <c r="AN87" s="12">
        <f t="shared" si="44"/>
        <v>0</v>
      </c>
      <c r="AO87" s="12">
        <f t="shared" si="44"/>
        <v>0</v>
      </c>
      <c r="AP87" s="12">
        <f t="shared" si="44"/>
        <v>0</v>
      </c>
      <c r="AQ87" s="12">
        <f t="shared" si="44"/>
        <v>0</v>
      </c>
      <c r="AR87" s="12">
        <f t="shared" si="44"/>
        <v>0</v>
      </c>
      <c r="AS87" s="12">
        <f t="shared" si="44"/>
        <v>0</v>
      </c>
      <c r="AT87" s="12">
        <f t="shared" si="44"/>
        <v>0</v>
      </c>
      <c r="AU87" s="12">
        <f t="shared" si="44"/>
        <v>0</v>
      </c>
      <c r="AV87" s="12">
        <f t="shared" si="44"/>
        <v>0</v>
      </c>
      <c r="AW87" s="12">
        <f t="shared" si="44"/>
        <v>0</v>
      </c>
      <c r="AX87" s="12">
        <f t="shared" si="44"/>
        <v>0</v>
      </c>
      <c r="AY87" s="12">
        <f>+AY88+AY89+AY91+AY92+AY93+AY94+AY95+AY96</f>
        <v>0</v>
      </c>
      <c r="AZ87" s="12">
        <f>+AZ88+AZ89+AZ91+AZ92+AZ93+AZ94+AZ95+AZ96</f>
        <v>0</v>
      </c>
      <c r="BA87" s="12">
        <f t="shared" si="40"/>
        <v>0</v>
      </c>
      <c r="BB87" s="12">
        <f>+BB88+BB89+BB91+BB92+BB93+BB94+BB95+BB96</f>
        <v>0</v>
      </c>
      <c r="BC87" s="12">
        <f t="shared" si="41"/>
        <v>0</v>
      </c>
      <c r="BD87" s="12">
        <f t="shared" si="42"/>
        <v>0</v>
      </c>
      <c r="BE87" s="12">
        <f t="shared" si="44"/>
        <v>0</v>
      </c>
    </row>
    <row r="88" spans="1:57" s="8" customFormat="1" ht="26.25" hidden="1" customHeight="1">
      <c r="A88" s="26">
        <v>4231</v>
      </c>
      <c r="B88" s="12" t="s">
        <v>124</v>
      </c>
      <c r="C88" s="20" t="s">
        <v>56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>
        <f t="shared" si="40"/>
        <v>0</v>
      </c>
      <c r="BB88" s="12"/>
      <c r="BC88" s="12">
        <f t="shared" si="41"/>
        <v>0</v>
      </c>
      <c r="BD88" s="12">
        <f t="shared" si="42"/>
        <v>0</v>
      </c>
      <c r="BE88" s="12"/>
    </row>
    <row r="89" spans="1:57" s="8" customFormat="1" ht="22.5" hidden="1" customHeight="1">
      <c r="A89" s="26">
        <v>4232</v>
      </c>
      <c r="B89" s="12" t="s">
        <v>125</v>
      </c>
      <c r="C89" s="20" t="s">
        <v>56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>
        <f t="shared" si="40"/>
        <v>0</v>
      </c>
      <c r="BB89" s="12"/>
      <c r="BC89" s="12">
        <f t="shared" si="41"/>
        <v>0</v>
      </c>
      <c r="BD89" s="12">
        <f t="shared" si="42"/>
        <v>0</v>
      </c>
      <c r="BE89" s="12"/>
    </row>
    <row r="90" spans="1:57" s="8" customFormat="1" ht="22.5" hidden="1" customHeight="1">
      <c r="A90" s="26"/>
      <c r="B90" s="12" t="s">
        <v>126</v>
      </c>
      <c r="C90" s="12" t="s">
        <v>127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>
        <f t="shared" si="40"/>
        <v>0</v>
      </c>
      <c r="BB90" s="12"/>
      <c r="BC90" s="12">
        <f t="shared" si="41"/>
        <v>0</v>
      </c>
      <c r="BD90" s="12">
        <f t="shared" si="42"/>
        <v>0</v>
      </c>
      <c r="BE90" s="12"/>
    </row>
    <row r="91" spans="1:57" s="8" customFormat="1" ht="29.25" hidden="1" customHeight="1">
      <c r="A91" s="26">
        <v>4233</v>
      </c>
      <c r="B91" s="12" t="s">
        <v>128</v>
      </c>
      <c r="C91" s="20" t="s">
        <v>56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>
        <f t="shared" si="40"/>
        <v>0</v>
      </c>
      <c r="BB91" s="12"/>
      <c r="BC91" s="12">
        <f t="shared" si="41"/>
        <v>0</v>
      </c>
      <c r="BD91" s="12">
        <f t="shared" si="42"/>
        <v>0</v>
      </c>
      <c r="BE91" s="12"/>
    </row>
    <row r="92" spans="1:57" s="8" customFormat="1" ht="19.5" hidden="1" customHeight="1">
      <c r="A92" s="26">
        <v>4234</v>
      </c>
      <c r="B92" s="12" t="s">
        <v>129</v>
      </c>
      <c r="C92" s="20" t="s">
        <v>56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>
        <f t="shared" si="40"/>
        <v>0</v>
      </c>
      <c r="BB92" s="12"/>
      <c r="BC92" s="12">
        <f t="shared" si="41"/>
        <v>0</v>
      </c>
      <c r="BD92" s="12">
        <f t="shared" si="42"/>
        <v>0</v>
      </c>
      <c r="BE92" s="12"/>
    </row>
    <row r="93" spans="1:57" s="8" customFormat="1" ht="23.25" hidden="1" customHeight="1">
      <c r="A93" s="26">
        <v>4235</v>
      </c>
      <c r="B93" s="12" t="s">
        <v>130</v>
      </c>
      <c r="C93" s="20" t="s">
        <v>56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>
        <f t="shared" si="40"/>
        <v>0</v>
      </c>
      <c r="BB93" s="12"/>
      <c r="BC93" s="12">
        <f t="shared" si="41"/>
        <v>0</v>
      </c>
      <c r="BD93" s="12">
        <f t="shared" si="42"/>
        <v>0</v>
      </c>
      <c r="BE93" s="12"/>
    </row>
    <row r="94" spans="1:57" s="8" customFormat="1" ht="27" hidden="1" customHeight="1">
      <c r="A94" s="26">
        <v>4236</v>
      </c>
      <c r="B94" s="12" t="s">
        <v>131</v>
      </c>
      <c r="C94" s="20" t="s">
        <v>56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>
        <f t="shared" si="40"/>
        <v>0</v>
      </c>
      <c r="BB94" s="12"/>
      <c r="BC94" s="12">
        <f t="shared" si="41"/>
        <v>0</v>
      </c>
      <c r="BD94" s="12">
        <f t="shared" si="42"/>
        <v>0</v>
      </c>
      <c r="BE94" s="12"/>
    </row>
    <row r="95" spans="1:57" s="8" customFormat="1" ht="19.5" hidden="1" customHeight="1">
      <c r="A95" s="26">
        <v>4237</v>
      </c>
      <c r="B95" s="12" t="s">
        <v>132</v>
      </c>
      <c r="C95" s="20" t="s">
        <v>56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>
        <f t="shared" si="40"/>
        <v>0</v>
      </c>
      <c r="BB95" s="12"/>
      <c r="BC95" s="12">
        <f t="shared" si="41"/>
        <v>0</v>
      </c>
      <c r="BD95" s="12">
        <f t="shared" si="42"/>
        <v>0</v>
      </c>
      <c r="BE95" s="12"/>
    </row>
    <row r="96" spans="1:57" s="8" customFormat="1" ht="24" hidden="1" customHeight="1">
      <c r="A96" s="26">
        <v>4239</v>
      </c>
      <c r="B96" s="12" t="s">
        <v>133</v>
      </c>
      <c r="C96" s="20" t="s">
        <v>56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>
        <f t="shared" si="40"/>
        <v>0</v>
      </c>
      <c r="BB96" s="12"/>
      <c r="BC96" s="12">
        <f t="shared" si="41"/>
        <v>0</v>
      </c>
      <c r="BD96" s="12">
        <f t="shared" si="42"/>
        <v>0</v>
      </c>
      <c r="BE96" s="12"/>
    </row>
    <row r="97" spans="1:57" s="8" customFormat="1" ht="27" hidden="1" customHeight="1">
      <c r="A97" s="26">
        <v>0</v>
      </c>
      <c r="B97" s="12" t="s">
        <v>134</v>
      </c>
      <c r="C97" s="20" t="s">
        <v>56</v>
      </c>
      <c r="D97" s="12">
        <f t="shared" ref="D97:BE97" si="45">+D98</f>
        <v>0</v>
      </c>
      <c r="E97" s="12">
        <f t="shared" si="45"/>
        <v>0</v>
      </c>
      <c r="F97" s="12">
        <f t="shared" si="45"/>
        <v>0</v>
      </c>
      <c r="G97" s="12">
        <f t="shared" si="45"/>
        <v>0</v>
      </c>
      <c r="H97" s="12"/>
      <c r="I97" s="12">
        <f t="shared" si="45"/>
        <v>0</v>
      </c>
      <c r="J97" s="12">
        <f t="shared" si="45"/>
        <v>0</v>
      </c>
      <c r="K97" s="12">
        <f t="shared" si="45"/>
        <v>0</v>
      </c>
      <c r="L97" s="12">
        <f t="shared" si="45"/>
        <v>0</v>
      </c>
      <c r="M97" s="12">
        <f t="shared" si="45"/>
        <v>0</v>
      </c>
      <c r="N97" s="12">
        <f t="shared" si="45"/>
        <v>0</v>
      </c>
      <c r="O97" s="12">
        <f t="shared" si="45"/>
        <v>0</v>
      </c>
      <c r="P97" s="12">
        <f t="shared" si="45"/>
        <v>0</v>
      </c>
      <c r="Q97" s="12">
        <f t="shared" si="45"/>
        <v>0</v>
      </c>
      <c r="R97" s="12">
        <f t="shared" si="45"/>
        <v>0</v>
      </c>
      <c r="S97" s="12">
        <f t="shared" si="45"/>
        <v>0</v>
      </c>
      <c r="T97" s="12">
        <f t="shared" si="45"/>
        <v>0</v>
      </c>
      <c r="U97" s="12">
        <f t="shared" si="45"/>
        <v>0</v>
      </c>
      <c r="V97" s="12">
        <f t="shared" si="45"/>
        <v>0</v>
      </c>
      <c r="W97" s="12">
        <f t="shared" si="45"/>
        <v>0</v>
      </c>
      <c r="X97" s="12">
        <f t="shared" si="45"/>
        <v>0</v>
      </c>
      <c r="Y97" s="12">
        <f t="shared" si="45"/>
        <v>0</v>
      </c>
      <c r="Z97" s="12">
        <f t="shared" si="45"/>
        <v>0</v>
      </c>
      <c r="AA97" s="12">
        <f t="shared" si="45"/>
        <v>0</v>
      </c>
      <c r="AB97" s="12">
        <f t="shared" si="45"/>
        <v>0</v>
      </c>
      <c r="AC97" s="12">
        <f t="shared" si="45"/>
        <v>0</v>
      </c>
      <c r="AD97" s="12">
        <f t="shared" si="45"/>
        <v>0</v>
      </c>
      <c r="AE97" s="12">
        <f t="shared" si="45"/>
        <v>0</v>
      </c>
      <c r="AF97" s="12">
        <f t="shared" si="45"/>
        <v>0</v>
      </c>
      <c r="AG97" s="12">
        <f t="shared" si="45"/>
        <v>0</v>
      </c>
      <c r="AH97" s="12">
        <f t="shared" si="45"/>
        <v>0</v>
      </c>
      <c r="AI97" s="12">
        <f t="shared" si="45"/>
        <v>0</v>
      </c>
      <c r="AJ97" s="12">
        <f t="shared" si="45"/>
        <v>0</v>
      </c>
      <c r="AK97" s="12">
        <f t="shared" si="45"/>
        <v>0</v>
      </c>
      <c r="AL97" s="12">
        <f t="shared" si="45"/>
        <v>0</v>
      </c>
      <c r="AM97" s="12">
        <f t="shared" si="45"/>
        <v>0</v>
      </c>
      <c r="AN97" s="12">
        <f t="shared" si="45"/>
        <v>0</v>
      </c>
      <c r="AO97" s="12">
        <f t="shared" si="45"/>
        <v>0</v>
      </c>
      <c r="AP97" s="12">
        <f t="shared" si="45"/>
        <v>0</v>
      </c>
      <c r="AQ97" s="12">
        <f t="shared" si="45"/>
        <v>0</v>
      </c>
      <c r="AR97" s="12">
        <f t="shared" si="45"/>
        <v>0</v>
      </c>
      <c r="AS97" s="12">
        <f t="shared" si="45"/>
        <v>0</v>
      </c>
      <c r="AT97" s="12">
        <f t="shared" si="45"/>
        <v>0</v>
      </c>
      <c r="AU97" s="12">
        <f t="shared" si="45"/>
        <v>0</v>
      </c>
      <c r="AV97" s="12">
        <f t="shared" si="45"/>
        <v>0</v>
      </c>
      <c r="AW97" s="12">
        <f t="shared" si="45"/>
        <v>0</v>
      </c>
      <c r="AX97" s="12">
        <f t="shared" si="45"/>
        <v>0</v>
      </c>
      <c r="AY97" s="12">
        <f t="shared" si="45"/>
        <v>0</v>
      </c>
      <c r="AZ97" s="12">
        <f t="shared" si="45"/>
        <v>0</v>
      </c>
      <c r="BA97" s="12">
        <f t="shared" si="40"/>
        <v>0</v>
      </c>
      <c r="BB97" s="12">
        <f t="shared" si="45"/>
        <v>0</v>
      </c>
      <c r="BC97" s="12">
        <f t="shared" si="41"/>
        <v>0</v>
      </c>
      <c r="BD97" s="12">
        <f t="shared" si="42"/>
        <v>0</v>
      </c>
      <c r="BE97" s="12">
        <f t="shared" si="45"/>
        <v>0</v>
      </c>
    </row>
    <row r="98" spans="1:57" s="8" customFormat="1" ht="23.25" hidden="1" customHeight="1">
      <c r="A98" s="26">
        <v>4241</v>
      </c>
      <c r="B98" s="12" t="s">
        <v>135</v>
      </c>
      <c r="C98" s="20" t="s">
        <v>56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>
        <f t="shared" si="40"/>
        <v>0</v>
      </c>
      <c r="BB98" s="12"/>
      <c r="BC98" s="12">
        <f t="shared" si="41"/>
        <v>0</v>
      </c>
      <c r="BD98" s="12">
        <f t="shared" si="42"/>
        <v>0</v>
      </c>
      <c r="BE98" s="12"/>
    </row>
    <row r="99" spans="1:57" s="8" customFormat="1" ht="30.75" hidden="1" customHeight="1">
      <c r="A99" s="26">
        <v>0</v>
      </c>
      <c r="B99" s="12" t="s">
        <v>136</v>
      </c>
      <c r="C99" s="20" t="s">
        <v>56</v>
      </c>
      <c r="D99" s="12">
        <f>+D100+D101</f>
        <v>0</v>
      </c>
      <c r="E99" s="12">
        <f t="shared" ref="E99:BE99" si="46">+E100+E101</f>
        <v>0</v>
      </c>
      <c r="F99" s="12">
        <f t="shared" si="46"/>
        <v>0</v>
      </c>
      <c r="G99" s="12">
        <f t="shared" si="46"/>
        <v>0</v>
      </c>
      <c r="H99" s="12"/>
      <c r="I99" s="12">
        <f>+I100+I101</f>
        <v>0</v>
      </c>
      <c r="J99" s="12">
        <f>+J100+J101</f>
        <v>0</v>
      </c>
      <c r="K99" s="12">
        <f>+K100+K101</f>
        <v>0</v>
      </c>
      <c r="L99" s="12">
        <f>+L100+L101</f>
        <v>0</v>
      </c>
      <c r="M99" s="12">
        <f t="shared" si="46"/>
        <v>0</v>
      </c>
      <c r="N99" s="12">
        <f t="shared" si="46"/>
        <v>0</v>
      </c>
      <c r="O99" s="12">
        <f t="shared" si="46"/>
        <v>0</v>
      </c>
      <c r="P99" s="12">
        <f t="shared" si="46"/>
        <v>0</v>
      </c>
      <c r="Q99" s="12">
        <f t="shared" si="46"/>
        <v>0</v>
      </c>
      <c r="R99" s="12">
        <f t="shared" si="46"/>
        <v>0</v>
      </c>
      <c r="S99" s="12">
        <f t="shared" si="46"/>
        <v>0</v>
      </c>
      <c r="T99" s="12">
        <f t="shared" si="46"/>
        <v>0</v>
      </c>
      <c r="U99" s="12">
        <f t="shared" si="46"/>
        <v>0</v>
      </c>
      <c r="V99" s="12">
        <f t="shared" si="46"/>
        <v>0</v>
      </c>
      <c r="W99" s="12">
        <f t="shared" si="46"/>
        <v>0</v>
      </c>
      <c r="X99" s="12">
        <f t="shared" si="46"/>
        <v>0</v>
      </c>
      <c r="Y99" s="12">
        <f t="shared" si="46"/>
        <v>0</v>
      </c>
      <c r="Z99" s="12">
        <f t="shared" si="46"/>
        <v>0</v>
      </c>
      <c r="AA99" s="12">
        <f t="shared" si="46"/>
        <v>0</v>
      </c>
      <c r="AB99" s="12">
        <f t="shared" si="46"/>
        <v>0</v>
      </c>
      <c r="AC99" s="12">
        <f t="shared" si="46"/>
        <v>0</v>
      </c>
      <c r="AD99" s="12">
        <f t="shared" si="46"/>
        <v>0</v>
      </c>
      <c r="AE99" s="12">
        <f t="shared" si="46"/>
        <v>0</v>
      </c>
      <c r="AF99" s="12">
        <f t="shared" si="46"/>
        <v>0</v>
      </c>
      <c r="AG99" s="12">
        <f t="shared" si="46"/>
        <v>0</v>
      </c>
      <c r="AH99" s="12">
        <f>+AH100+AH101</f>
        <v>0</v>
      </c>
      <c r="AI99" s="12">
        <f t="shared" si="46"/>
        <v>0</v>
      </c>
      <c r="AJ99" s="12">
        <f t="shared" si="46"/>
        <v>0</v>
      </c>
      <c r="AK99" s="12">
        <f t="shared" si="46"/>
        <v>0</v>
      </c>
      <c r="AL99" s="12">
        <f t="shared" si="46"/>
        <v>0</v>
      </c>
      <c r="AM99" s="12">
        <f t="shared" si="46"/>
        <v>0</v>
      </c>
      <c r="AN99" s="12">
        <f t="shared" si="46"/>
        <v>0</v>
      </c>
      <c r="AO99" s="12">
        <f t="shared" si="46"/>
        <v>0</v>
      </c>
      <c r="AP99" s="12">
        <f t="shared" si="46"/>
        <v>0</v>
      </c>
      <c r="AQ99" s="12">
        <f t="shared" si="46"/>
        <v>0</v>
      </c>
      <c r="AR99" s="12">
        <f t="shared" si="46"/>
        <v>0</v>
      </c>
      <c r="AS99" s="12">
        <f t="shared" si="46"/>
        <v>0</v>
      </c>
      <c r="AT99" s="12">
        <f t="shared" si="46"/>
        <v>0</v>
      </c>
      <c r="AU99" s="12">
        <f t="shared" si="46"/>
        <v>0</v>
      </c>
      <c r="AV99" s="12">
        <f t="shared" si="46"/>
        <v>0</v>
      </c>
      <c r="AW99" s="12">
        <f t="shared" si="46"/>
        <v>0</v>
      </c>
      <c r="AX99" s="12">
        <f t="shared" si="46"/>
        <v>0</v>
      </c>
      <c r="AY99" s="12">
        <f>+AY100+AY101</f>
        <v>0</v>
      </c>
      <c r="AZ99" s="12">
        <f>+AZ100+AZ101</f>
        <v>0</v>
      </c>
      <c r="BA99" s="12">
        <f t="shared" si="40"/>
        <v>0</v>
      </c>
      <c r="BB99" s="12">
        <f>+BB100+BB101</f>
        <v>0</v>
      </c>
      <c r="BC99" s="12">
        <f t="shared" si="41"/>
        <v>0</v>
      </c>
      <c r="BD99" s="12">
        <f t="shared" si="42"/>
        <v>0</v>
      </c>
      <c r="BE99" s="12">
        <f t="shared" si="46"/>
        <v>0</v>
      </c>
    </row>
    <row r="100" spans="1:57" s="8" customFormat="1" ht="25.5" hidden="1">
      <c r="A100" s="26">
        <v>4251</v>
      </c>
      <c r="B100" s="12" t="s">
        <v>137</v>
      </c>
      <c r="C100" s="20" t="s">
        <v>56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>
        <f t="shared" si="40"/>
        <v>0</v>
      </c>
      <c r="BB100" s="12"/>
      <c r="BC100" s="12">
        <f t="shared" si="41"/>
        <v>0</v>
      </c>
      <c r="BD100" s="12">
        <f t="shared" si="42"/>
        <v>0</v>
      </c>
      <c r="BE100" s="12"/>
    </row>
    <row r="101" spans="1:57" s="8" customFormat="1" ht="25.5" hidden="1" customHeight="1">
      <c r="A101" s="26">
        <v>4252</v>
      </c>
      <c r="B101" s="12" t="s">
        <v>138</v>
      </c>
      <c r="C101" s="20" t="s">
        <v>56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>
        <f t="shared" si="40"/>
        <v>0</v>
      </c>
      <c r="BB101" s="12"/>
      <c r="BC101" s="12">
        <f t="shared" si="41"/>
        <v>0</v>
      </c>
      <c r="BD101" s="12">
        <f t="shared" si="42"/>
        <v>0</v>
      </c>
      <c r="BE101" s="12"/>
    </row>
    <row r="102" spans="1:57" s="8" customFormat="1" hidden="1">
      <c r="A102" s="26">
        <v>0</v>
      </c>
      <c r="B102" s="12" t="s">
        <v>139</v>
      </c>
      <c r="C102" s="20" t="s">
        <v>56</v>
      </c>
      <c r="D102" s="12">
        <f>+D103+D106+D107+D108+D118+D119+D121+D124</f>
        <v>0</v>
      </c>
      <c r="E102" s="12">
        <f>+E103+E106+E107+E108+E118+E119+E121+E124</f>
        <v>0</v>
      </c>
      <c r="F102" s="12">
        <f>+F103+F106+F107+F108+F118+F119+F121+F124</f>
        <v>0</v>
      </c>
      <c r="G102" s="12">
        <f>+G103+G106+G107+G108+G118+G119+G121+G124</f>
        <v>0</v>
      </c>
      <c r="H102" s="12"/>
      <c r="I102" s="12">
        <f>+I103+I106+I107+I108+I118+I119+I121+I124</f>
        <v>0</v>
      </c>
      <c r="J102" s="12">
        <f>+J103+J106+J107+J108+J118+J119+J121+J124</f>
        <v>0</v>
      </c>
      <c r="K102" s="12">
        <f>+K103+K106+K107+K108+K118+K119+K121+K124</f>
        <v>0</v>
      </c>
      <c r="L102" s="12">
        <f>+L103+L106+L107+L108+L118+L119+L121+L124</f>
        <v>0</v>
      </c>
      <c r="M102" s="12">
        <f t="shared" ref="M102:BE102" si="47">+M103+M106+M107+M108+M118+M119+M121+M124</f>
        <v>0</v>
      </c>
      <c r="N102" s="12">
        <f t="shared" si="47"/>
        <v>0</v>
      </c>
      <c r="O102" s="12">
        <f t="shared" si="47"/>
        <v>0</v>
      </c>
      <c r="P102" s="12">
        <f t="shared" si="47"/>
        <v>0</v>
      </c>
      <c r="Q102" s="12">
        <f t="shared" si="47"/>
        <v>0</v>
      </c>
      <c r="R102" s="12">
        <f t="shared" si="47"/>
        <v>0</v>
      </c>
      <c r="S102" s="12">
        <f t="shared" si="47"/>
        <v>0</v>
      </c>
      <c r="T102" s="12">
        <f t="shared" si="47"/>
        <v>0</v>
      </c>
      <c r="U102" s="12">
        <f t="shared" si="47"/>
        <v>0</v>
      </c>
      <c r="V102" s="12">
        <f t="shared" si="47"/>
        <v>0</v>
      </c>
      <c r="W102" s="12">
        <f t="shared" si="47"/>
        <v>0</v>
      </c>
      <c r="X102" s="12">
        <f t="shared" si="47"/>
        <v>0</v>
      </c>
      <c r="Y102" s="12">
        <f t="shared" si="47"/>
        <v>0</v>
      </c>
      <c r="Z102" s="12">
        <f t="shared" si="47"/>
        <v>0</v>
      </c>
      <c r="AA102" s="12">
        <f t="shared" si="47"/>
        <v>0</v>
      </c>
      <c r="AB102" s="12">
        <f t="shared" si="47"/>
        <v>0</v>
      </c>
      <c r="AC102" s="12">
        <f t="shared" si="47"/>
        <v>0</v>
      </c>
      <c r="AD102" s="12">
        <f t="shared" si="47"/>
        <v>0</v>
      </c>
      <c r="AE102" s="12">
        <f t="shared" si="47"/>
        <v>0</v>
      </c>
      <c r="AF102" s="12">
        <f t="shared" si="47"/>
        <v>0</v>
      </c>
      <c r="AG102" s="12">
        <f t="shared" si="47"/>
        <v>0</v>
      </c>
      <c r="AH102" s="12">
        <f>+AH103+AH106+AH107+AH108+AH118+AH119+AH121+AH124</f>
        <v>0</v>
      </c>
      <c r="AI102" s="12">
        <f t="shared" si="47"/>
        <v>0</v>
      </c>
      <c r="AJ102" s="12">
        <f t="shared" si="47"/>
        <v>0</v>
      </c>
      <c r="AK102" s="12">
        <f t="shared" si="47"/>
        <v>0</v>
      </c>
      <c r="AL102" s="12">
        <f t="shared" si="47"/>
        <v>0</v>
      </c>
      <c r="AM102" s="12">
        <f t="shared" si="47"/>
        <v>0</v>
      </c>
      <c r="AN102" s="12">
        <f t="shared" si="47"/>
        <v>0</v>
      </c>
      <c r="AO102" s="12">
        <f t="shared" si="47"/>
        <v>0</v>
      </c>
      <c r="AP102" s="12">
        <f t="shared" si="47"/>
        <v>0</v>
      </c>
      <c r="AQ102" s="12">
        <f t="shared" si="47"/>
        <v>0</v>
      </c>
      <c r="AR102" s="12">
        <f t="shared" si="47"/>
        <v>0</v>
      </c>
      <c r="AS102" s="12">
        <f t="shared" si="47"/>
        <v>0</v>
      </c>
      <c r="AT102" s="12">
        <f t="shared" si="47"/>
        <v>0</v>
      </c>
      <c r="AU102" s="12">
        <f t="shared" si="47"/>
        <v>0</v>
      </c>
      <c r="AV102" s="12">
        <f t="shared" si="47"/>
        <v>0</v>
      </c>
      <c r="AW102" s="12">
        <f t="shared" si="47"/>
        <v>0</v>
      </c>
      <c r="AX102" s="12">
        <f t="shared" si="47"/>
        <v>0</v>
      </c>
      <c r="AY102" s="12">
        <f>+AY103+AY106+AY107+AY108+AY118+AY119+AY121+AY124</f>
        <v>0</v>
      </c>
      <c r="AZ102" s="12">
        <f>+AZ103+AZ106+AZ107+AZ108+AZ118+AZ119+AZ121+AZ124</f>
        <v>0</v>
      </c>
      <c r="BA102" s="12">
        <f t="shared" si="40"/>
        <v>0</v>
      </c>
      <c r="BB102" s="12">
        <f>+BB103+BB106+BB107+BB108+BB118+BB119+BB121+BB124</f>
        <v>0</v>
      </c>
      <c r="BC102" s="12">
        <f t="shared" si="41"/>
        <v>0</v>
      </c>
      <c r="BD102" s="12">
        <f t="shared" si="42"/>
        <v>0</v>
      </c>
      <c r="BE102" s="12">
        <f t="shared" si="47"/>
        <v>0</v>
      </c>
    </row>
    <row r="103" spans="1:57" s="8" customFormat="1" ht="23.25" hidden="1" customHeight="1">
      <c r="A103" s="26">
        <v>4261</v>
      </c>
      <c r="B103" s="28" t="s">
        <v>140</v>
      </c>
      <c r="C103" s="20" t="s">
        <v>56</v>
      </c>
      <c r="D103" s="20">
        <f>D104+D105</f>
        <v>0</v>
      </c>
      <c r="E103" s="20">
        <f>E104+E105</f>
        <v>0</v>
      </c>
      <c r="F103" s="20">
        <f>F104+F105</f>
        <v>0</v>
      </c>
      <c r="G103" s="20">
        <f>G104+G105</f>
        <v>0</v>
      </c>
      <c r="H103" s="20"/>
      <c r="I103" s="20">
        <f>I104+I105</f>
        <v>0</v>
      </c>
      <c r="J103" s="20">
        <f>J104+J105</f>
        <v>0</v>
      </c>
      <c r="K103" s="20">
        <f>K104+K105</f>
        <v>0</v>
      </c>
      <c r="L103" s="20">
        <f>L104+L105</f>
        <v>0</v>
      </c>
      <c r="M103" s="20">
        <f t="shared" ref="M103:BE103" si="48">M104+M105</f>
        <v>0</v>
      </c>
      <c r="N103" s="20">
        <f t="shared" si="48"/>
        <v>0</v>
      </c>
      <c r="O103" s="20">
        <f t="shared" si="48"/>
        <v>0</v>
      </c>
      <c r="P103" s="20">
        <f t="shared" si="48"/>
        <v>0</v>
      </c>
      <c r="Q103" s="20">
        <f t="shared" si="48"/>
        <v>0</v>
      </c>
      <c r="R103" s="20">
        <f t="shared" si="48"/>
        <v>0</v>
      </c>
      <c r="S103" s="20">
        <f t="shared" si="48"/>
        <v>0</v>
      </c>
      <c r="T103" s="20">
        <f t="shared" si="48"/>
        <v>0</v>
      </c>
      <c r="U103" s="20">
        <f t="shared" si="48"/>
        <v>0</v>
      </c>
      <c r="V103" s="20">
        <f t="shared" si="48"/>
        <v>0</v>
      </c>
      <c r="W103" s="20">
        <f t="shared" si="48"/>
        <v>0</v>
      </c>
      <c r="X103" s="20">
        <f t="shared" si="48"/>
        <v>0</v>
      </c>
      <c r="Y103" s="20">
        <f t="shared" si="48"/>
        <v>0</v>
      </c>
      <c r="Z103" s="20">
        <f t="shared" si="48"/>
        <v>0</v>
      </c>
      <c r="AA103" s="20">
        <f t="shared" si="48"/>
        <v>0</v>
      </c>
      <c r="AB103" s="20">
        <f t="shared" si="48"/>
        <v>0</v>
      </c>
      <c r="AC103" s="20">
        <f t="shared" si="48"/>
        <v>0</v>
      </c>
      <c r="AD103" s="20">
        <f t="shared" si="48"/>
        <v>0</v>
      </c>
      <c r="AE103" s="20">
        <f t="shared" si="48"/>
        <v>0</v>
      </c>
      <c r="AF103" s="20">
        <f t="shared" si="48"/>
        <v>0</v>
      </c>
      <c r="AG103" s="20">
        <f t="shared" si="48"/>
        <v>0</v>
      </c>
      <c r="AH103" s="20">
        <f>AH104+AH105</f>
        <v>0</v>
      </c>
      <c r="AI103" s="20">
        <f t="shared" si="48"/>
        <v>0</v>
      </c>
      <c r="AJ103" s="20">
        <f t="shared" si="48"/>
        <v>0</v>
      </c>
      <c r="AK103" s="20">
        <f t="shared" si="48"/>
        <v>0</v>
      </c>
      <c r="AL103" s="20">
        <f t="shared" si="48"/>
        <v>0</v>
      </c>
      <c r="AM103" s="20">
        <f t="shared" si="48"/>
        <v>0</v>
      </c>
      <c r="AN103" s="20">
        <f t="shared" si="48"/>
        <v>0</v>
      </c>
      <c r="AO103" s="20">
        <f t="shared" si="48"/>
        <v>0</v>
      </c>
      <c r="AP103" s="20">
        <f t="shared" si="48"/>
        <v>0</v>
      </c>
      <c r="AQ103" s="20">
        <f t="shared" si="48"/>
        <v>0</v>
      </c>
      <c r="AR103" s="20">
        <f t="shared" si="48"/>
        <v>0</v>
      </c>
      <c r="AS103" s="20">
        <f t="shared" si="48"/>
        <v>0</v>
      </c>
      <c r="AT103" s="20">
        <f t="shared" si="48"/>
        <v>0</v>
      </c>
      <c r="AU103" s="20">
        <f t="shared" si="48"/>
        <v>0</v>
      </c>
      <c r="AV103" s="20">
        <f t="shared" si="48"/>
        <v>0</v>
      </c>
      <c r="AW103" s="20">
        <f t="shared" si="48"/>
        <v>0</v>
      </c>
      <c r="AX103" s="20">
        <f t="shared" si="48"/>
        <v>0</v>
      </c>
      <c r="AY103" s="20">
        <f>AY104+AY105</f>
        <v>0</v>
      </c>
      <c r="AZ103" s="20">
        <f>AZ104+AZ105</f>
        <v>0</v>
      </c>
      <c r="BA103" s="12">
        <f t="shared" si="40"/>
        <v>0</v>
      </c>
      <c r="BB103" s="20">
        <f>BB104+BB105</f>
        <v>0</v>
      </c>
      <c r="BC103" s="12">
        <f t="shared" si="41"/>
        <v>0</v>
      </c>
      <c r="BD103" s="12">
        <f t="shared" si="42"/>
        <v>0</v>
      </c>
      <c r="BE103" s="20">
        <f t="shared" si="48"/>
        <v>0</v>
      </c>
    </row>
    <row r="104" spans="1:57" s="8" customFormat="1" ht="23.25" hidden="1" customHeight="1">
      <c r="A104" s="26"/>
      <c r="B104" s="12" t="s">
        <v>141</v>
      </c>
      <c r="C104" s="20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>
        <f t="shared" si="40"/>
        <v>0</v>
      </c>
      <c r="BB104" s="12"/>
      <c r="BC104" s="12">
        <f t="shared" si="41"/>
        <v>0</v>
      </c>
      <c r="BD104" s="12">
        <f t="shared" si="42"/>
        <v>0</v>
      </c>
      <c r="BE104" s="12"/>
    </row>
    <row r="105" spans="1:57" s="8" customFormat="1" ht="23.25" hidden="1" customHeight="1">
      <c r="A105" s="26"/>
      <c r="B105" s="12" t="s">
        <v>142</v>
      </c>
      <c r="C105" s="20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>
        <f t="shared" si="40"/>
        <v>0</v>
      </c>
      <c r="BB105" s="12"/>
      <c r="BC105" s="12">
        <f t="shared" si="41"/>
        <v>0</v>
      </c>
      <c r="BD105" s="12">
        <f t="shared" si="42"/>
        <v>0</v>
      </c>
      <c r="BE105" s="12"/>
    </row>
    <row r="106" spans="1:57" s="8" customFormat="1" ht="18" hidden="1" customHeight="1">
      <c r="A106" s="26">
        <v>4262</v>
      </c>
      <c r="B106" s="12" t="s">
        <v>143</v>
      </c>
      <c r="C106" s="20" t="s">
        <v>56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>
        <f t="shared" si="40"/>
        <v>0</v>
      </c>
      <c r="BB106" s="12"/>
      <c r="BC106" s="12">
        <f t="shared" si="41"/>
        <v>0</v>
      </c>
      <c r="BD106" s="12">
        <f t="shared" si="42"/>
        <v>0</v>
      </c>
      <c r="BE106" s="12"/>
    </row>
    <row r="107" spans="1:57" s="8" customFormat="1" ht="38.25" hidden="1">
      <c r="A107" s="26">
        <v>4263</v>
      </c>
      <c r="B107" s="12" t="s">
        <v>144</v>
      </c>
      <c r="C107" s="20" t="s">
        <v>56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>
        <f t="shared" si="40"/>
        <v>0</v>
      </c>
      <c r="BB107" s="12"/>
      <c r="BC107" s="12">
        <f t="shared" si="41"/>
        <v>0</v>
      </c>
      <c r="BD107" s="12">
        <f t="shared" si="42"/>
        <v>0</v>
      </c>
      <c r="BE107" s="12"/>
    </row>
    <row r="108" spans="1:57" s="8" customFormat="1" ht="25.5" hidden="1">
      <c r="A108" s="26">
        <v>4264</v>
      </c>
      <c r="B108" s="12" t="s">
        <v>145</v>
      </c>
      <c r="C108" s="20" t="s">
        <v>56</v>
      </c>
      <c r="D108" s="12">
        <f>D109+D112+D115</f>
        <v>0</v>
      </c>
      <c r="E108" s="12">
        <f>E109+E112+E115</f>
        <v>0</v>
      </c>
      <c r="F108" s="12">
        <f>F109+F112+F115</f>
        <v>0</v>
      </c>
      <c r="G108" s="12">
        <f>G109+G112+G115</f>
        <v>0</v>
      </c>
      <c r="H108" s="12"/>
      <c r="I108" s="12">
        <v>0</v>
      </c>
      <c r="J108" s="12">
        <f>J109+J112+J115</f>
        <v>0</v>
      </c>
      <c r="K108" s="12">
        <f>K109+K112+K115</f>
        <v>0</v>
      </c>
      <c r="L108" s="12">
        <f>L109+L112+L115</f>
        <v>0</v>
      </c>
      <c r="M108" s="12">
        <f t="shared" ref="M108:BE108" si="49">M109+M112+M115</f>
        <v>0</v>
      </c>
      <c r="N108" s="12">
        <f t="shared" si="49"/>
        <v>0</v>
      </c>
      <c r="O108" s="12">
        <f t="shared" si="49"/>
        <v>0</v>
      </c>
      <c r="P108" s="12">
        <f t="shared" si="49"/>
        <v>0</v>
      </c>
      <c r="Q108" s="12">
        <f t="shared" si="49"/>
        <v>0</v>
      </c>
      <c r="R108" s="12">
        <f t="shared" si="49"/>
        <v>0</v>
      </c>
      <c r="S108" s="12">
        <f t="shared" si="49"/>
        <v>0</v>
      </c>
      <c r="T108" s="12">
        <f t="shared" si="49"/>
        <v>0</v>
      </c>
      <c r="U108" s="12">
        <f t="shared" si="49"/>
        <v>0</v>
      </c>
      <c r="V108" s="12">
        <f t="shared" si="49"/>
        <v>0</v>
      </c>
      <c r="W108" s="12">
        <f t="shared" si="49"/>
        <v>0</v>
      </c>
      <c r="X108" s="12">
        <f t="shared" si="49"/>
        <v>0</v>
      </c>
      <c r="Y108" s="12">
        <f t="shared" si="49"/>
        <v>0</v>
      </c>
      <c r="Z108" s="12">
        <f t="shared" si="49"/>
        <v>0</v>
      </c>
      <c r="AA108" s="12">
        <f t="shared" si="49"/>
        <v>0</v>
      </c>
      <c r="AB108" s="12">
        <f t="shared" si="49"/>
        <v>0</v>
      </c>
      <c r="AC108" s="12">
        <f t="shared" si="49"/>
        <v>0</v>
      </c>
      <c r="AD108" s="12">
        <f t="shared" si="49"/>
        <v>0</v>
      </c>
      <c r="AE108" s="12">
        <f t="shared" si="49"/>
        <v>0</v>
      </c>
      <c r="AF108" s="12">
        <f t="shared" si="49"/>
        <v>0</v>
      </c>
      <c r="AG108" s="12">
        <f t="shared" si="49"/>
        <v>0</v>
      </c>
      <c r="AH108" s="12">
        <f>AH109+AH112+AH115</f>
        <v>0</v>
      </c>
      <c r="AI108" s="12">
        <f t="shared" si="49"/>
        <v>0</v>
      </c>
      <c r="AJ108" s="12">
        <f t="shared" si="49"/>
        <v>0</v>
      </c>
      <c r="AK108" s="12">
        <f t="shared" si="49"/>
        <v>0</v>
      </c>
      <c r="AL108" s="12">
        <f t="shared" si="49"/>
        <v>0</v>
      </c>
      <c r="AM108" s="12">
        <f t="shared" si="49"/>
        <v>0</v>
      </c>
      <c r="AN108" s="12">
        <f t="shared" si="49"/>
        <v>0</v>
      </c>
      <c r="AO108" s="12">
        <f t="shared" si="49"/>
        <v>0</v>
      </c>
      <c r="AP108" s="12">
        <f t="shared" si="49"/>
        <v>0</v>
      </c>
      <c r="AQ108" s="12">
        <f t="shared" si="49"/>
        <v>0</v>
      </c>
      <c r="AR108" s="12">
        <f t="shared" si="49"/>
        <v>0</v>
      </c>
      <c r="AS108" s="12">
        <f t="shared" si="49"/>
        <v>0</v>
      </c>
      <c r="AT108" s="12">
        <f t="shared" si="49"/>
        <v>0</v>
      </c>
      <c r="AU108" s="12">
        <f t="shared" si="49"/>
        <v>0</v>
      </c>
      <c r="AV108" s="12">
        <f t="shared" si="49"/>
        <v>0</v>
      </c>
      <c r="AW108" s="12">
        <f t="shared" si="49"/>
        <v>0</v>
      </c>
      <c r="AX108" s="12">
        <f t="shared" si="49"/>
        <v>0</v>
      </c>
      <c r="AY108" s="12">
        <f>AY109+AY112+AY115</f>
        <v>0</v>
      </c>
      <c r="AZ108" s="12">
        <f>AZ109+AZ112+AZ115</f>
        <v>0</v>
      </c>
      <c r="BA108" s="12">
        <f t="shared" si="40"/>
        <v>0</v>
      </c>
      <c r="BB108" s="12">
        <f>BB109+BB112+BB115</f>
        <v>0</v>
      </c>
      <c r="BC108" s="12">
        <f t="shared" si="41"/>
        <v>0</v>
      </c>
      <c r="BD108" s="12">
        <f t="shared" si="42"/>
        <v>0</v>
      </c>
      <c r="BE108" s="12">
        <f t="shared" si="49"/>
        <v>0</v>
      </c>
    </row>
    <row r="109" spans="1:57" s="8" customFormat="1" ht="21" hidden="1" customHeight="1">
      <c r="A109" s="26"/>
      <c r="B109" s="12" t="s">
        <v>146</v>
      </c>
      <c r="C109" s="20" t="s">
        <v>56</v>
      </c>
      <c r="D109" s="12"/>
      <c r="E109" s="12"/>
      <c r="F109" s="12"/>
      <c r="G109" s="12"/>
      <c r="H109" s="12"/>
      <c r="I109" s="12">
        <v>0</v>
      </c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>
        <f t="shared" si="40"/>
        <v>0</v>
      </c>
      <c r="BB109" s="12"/>
      <c r="BC109" s="12">
        <f t="shared" si="41"/>
        <v>0</v>
      </c>
      <c r="BD109" s="12">
        <f t="shared" si="42"/>
        <v>0</v>
      </c>
      <c r="BE109" s="12"/>
    </row>
    <row r="110" spans="1:57" s="8" customFormat="1" ht="21" hidden="1" customHeight="1">
      <c r="A110" s="26"/>
      <c r="B110" s="12" t="s">
        <v>147</v>
      </c>
      <c r="C110" s="20" t="s">
        <v>127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>
        <f t="shared" si="40"/>
        <v>0</v>
      </c>
      <c r="BB110" s="12"/>
      <c r="BC110" s="12">
        <f t="shared" si="41"/>
        <v>0</v>
      </c>
      <c r="BD110" s="12">
        <f t="shared" si="42"/>
        <v>0</v>
      </c>
      <c r="BE110" s="12"/>
    </row>
    <row r="111" spans="1:57" s="8" customFormat="1" ht="21" hidden="1" customHeight="1">
      <c r="A111" s="26"/>
      <c r="B111" s="12" t="s">
        <v>148</v>
      </c>
      <c r="C111" s="20" t="s">
        <v>89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>
        <f t="shared" si="40"/>
        <v>0</v>
      </c>
      <c r="BB111" s="12"/>
      <c r="BC111" s="12">
        <f t="shared" si="41"/>
        <v>0</v>
      </c>
      <c r="BD111" s="12">
        <f t="shared" si="42"/>
        <v>0</v>
      </c>
      <c r="BE111" s="12"/>
    </row>
    <row r="112" spans="1:57" s="8" customFormat="1" ht="21" hidden="1" customHeight="1">
      <c r="A112" s="26"/>
      <c r="B112" s="12" t="s">
        <v>149</v>
      </c>
      <c r="C112" s="20" t="s">
        <v>56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>
        <f t="shared" si="40"/>
        <v>0</v>
      </c>
      <c r="BB112" s="12"/>
      <c r="BC112" s="12">
        <f t="shared" si="41"/>
        <v>0</v>
      </c>
      <c r="BD112" s="12">
        <f t="shared" si="42"/>
        <v>0</v>
      </c>
      <c r="BE112" s="12"/>
    </row>
    <row r="113" spans="1:57" s="8" customFormat="1" ht="21" hidden="1" customHeight="1">
      <c r="A113" s="26"/>
      <c r="B113" s="12" t="s">
        <v>147</v>
      </c>
      <c r="C113" s="20" t="s">
        <v>127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>
        <f t="shared" si="40"/>
        <v>0</v>
      </c>
      <c r="BB113" s="12"/>
      <c r="BC113" s="12">
        <f t="shared" si="41"/>
        <v>0</v>
      </c>
      <c r="BD113" s="12">
        <f t="shared" si="42"/>
        <v>0</v>
      </c>
      <c r="BE113" s="12"/>
    </row>
    <row r="114" spans="1:57" s="8" customFormat="1" ht="21" hidden="1" customHeight="1">
      <c r="A114" s="29"/>
      <c r="B114" s="30" t="s">
        <v>150</v>
      </c>
      <c r="C114" s="20" t="s">
        <v>89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>
        <f t="shared" si="40"/>
        <v>0</v>
      </c>
      <c r="BB114" s="12"/>
      <c r="BC114" s="12">
        <f t="shared" si="41"/>
        <v>0</v>
      </c>
      <c r="BD114" s="12">
        <f t="shared" si="42"/>
        <v>0</v>
      </c>
      <c r="BE114" s="12"/>
    </row>
    <row r="115" spans="1:57" s="8" customFormat="1" ht="21" hidden="1" customHeight="1">
      <c r="A115" s="26"/>
      <c r="B115" s="12" t="s">
        <v>151</v>
      </c>
      <c r="C115" s="20" t="s">
        <v>56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>
        <f t="shared" si="40"/>
        <v>0</v>
      </c>
      <c r="BB115" s="12"/>
      <c r="BC115" s="12">
        <f t="shared" si="41"/>
        <v>0</v>
      </c>
      <c r="BD115" s="12">
        <f t="shared" si="42"/>
        <v>0</v>
      </c>
      <c r="BE115" s="12"/>
    </row>
    <row r="116" spans="1:57" s="8" customFormat="1" ht="21" hidden="1" customHeight="1">
      <c r="A116" s="26"/>
      <c r="B116" s="12" t="s">
        <v>147</v>
      </c>
      <c r="C116" s="20" t="s">
        <v>127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>
        <f t="shared" si="40"/>
        <v>0</v>
      </c>
      <c r="BB116" s="12"/>
      <c r="BC116" s="12">
        <f t="shared" si="41"/>
        <v>0</v>
      </c>
      <c r="BD116" s="12">
        <f t="shared" si="42"/>
        <v>0</v>
      </c>
      <c r="BE116" s="12"/>
    </row>
    <row r="117" spans="1:57" s="8" customFormat="1" ht="23.25" hidden="1" customHeight="1">
      <c r="A117" s="26"/>
      <c r="B117" s="12" t="s">
        <v>86</v>
      </c>
      <c r="C117" s="20" t="s">
        <v>152</v>
      </c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>
        <f t="shared" si="40"/>
        <v>0</v>
      </c>
      <c r="BB117" s="12"/>
      <c r="BC117" s="12">
        <f t="shared" si="41"/>
        <v>0</v>
      </c>
      <c r="BD117" s="12">
        <f t="shared" si="42"/>
        <v>0</v>
      </c>
      <c r="BE117" s="12"/>
    </row>
    <row r="118" spans="1:57" s="8" customFormat="1" ht="28.5" hidden="1" customHeight="1">
      <c r="A118" s="26">
        <v>4265</v>
      </c>
      <c r="B118" s="12" t="s">
        <v>153</v>
      </c>
      <c r="C118" s="20" t="s">
        <v>56</v>
      </c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>
        <f t="shared" si="40"/>
        <v>0</v>
      </c>
      <c r="BB118" s="12"/>
      <c r="BC118" s="12">
        <f t="shared" si="41"/>
        <v>0</v>
      </c>
      <c r="BD118" s="12">
        <f t="shared" si="42"/>
        <v>0</v>
      </c>
      <c r="BE118" s="12"/>
    </row>
    <row r="119" spans="1:57" s="8" customFormat="1" ht="25.5" hidden="1" customHeight="1">
      <c r="A119" s="26">
        <v>4266</v>
      </c>
      <c r="B119" s="12" t="s">
        <v>154</v>
      </c>
      <c r="C119" s="20" t="s">
        <v>56</v>
      </c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>
        <f t="shared" si="40"/>
        <v>0</v>
      </c>
      <c r="BB119" s="12"/>
      <c r="BC119" s="12">
        <f t="shared" si="41"/>
        <v>0</v>
      </c>
      <c r="BD119" s="12">
        <f t="shared" si="42"/>
        <v>0</v>
      </c>
      <c r="BE119" s="12"/>
    </row>
    <row r="120" spans="1:57" s="8" customFormat="1" ht="29.25" hidden="1" customHeight="1">
      <c r="A120" s="26"/>
      <c r="B120" s="20" t="s">
        <v>155</v>
      </c>
      <c r="C120" s="20" t="s">
        <v>156</v>
      </c>
      <c r="D120" s="12" t="e">
        <f t="shared" ref="D120:BE120" si="50">D119/D9/365*1000</f>
        <v>#DIV/0!</v>
      </c>
      <c r="E120" s="12" t="e">
        <f t="shared" si="50"/>
        <v>#DIV/0!</v>
      </c>
      <c r="F120" s="12" t="e">
        <f t="shared" si="50"/>
        <v>#DIV/0!</v>
      </c>
      <c r="G120" s="12" t="e">
        <f t="shared" si="50"/>
        <v>#DIV/0!</v>
      </c>
      <c r="H120" s="12" t="e">
        <f t="shared" si="50"/>
        <v>#DIV/0!</v>
      </c>
      <c r="I120" s="12" t="e">
        <f t="shared" si="50"/>
        <v>#DIV/0!</v>
      </c>
      <c r="J120" s="12"/>
      <c r="K120" s="12">
        <f t="shared" si="50"/>
        <v>0</v>
      </c>
      <c r="L120" s="12">
        <f t="shared" si="50"/>
        <v>0</v>
      </c>
      <c r="M120" s="12" t="e">
        <f t="shared" si="50"/>
        <v>#DIV/0!</v>
      </c>
      <c r="N120" s="12">
        <f t="shared" si="50"/>
        <v>0</v>
      </c>
      <c r="O120" s="12">
        <f t="shared" si="50"/>
        <v>0</v>
      </c>
      <c r="P120" s="12">
        <f t="shared" si="50"/>
        <v>0</v>
      </c>
      <c r="Q120" s="12">
        <f t="shared" si="50"/>
        <v>0</v>
      </c>
      <c r="R120" s="12">
        <f t="shared" si="50"/>
        <v>0</v>
      </c>
      <c r="S120" s="12">
        <f t="shared" si="50"/>
        <v>0</v>
      </c>
      <c r="T120" s="12">
        <f t="shared" si="50"/>
        <v>0</v>
      </c>
      <c r="U120" s="12">
        <f t="shared" si="50"/>
        <v>0</v>
      </c>
      <c r="V120" s="12">
        <f t="shared" si="50"/>
        <v>0</v>
      </c>
      <c r="W120" s="12">
        <f t="shared" si="50"/>
        <v>0</v>
      </c>
      <c r="X120" s="12">
        <f t="shared" si="50"/>
        <v>0</v>
      </c>
      <c r="Y120" s="12">
        <f t="shared" si="50"/>
        <v>0</v>
      </c>
      <c r="Z120" s="12">
        <f t="shared" si="50"/>
        <v>0</v>
      </c>
      <c r="AA120" s="12">
        <f t="shared" si="50"/>
        <v>0</v>
      </c>
      <c r="AB120" s="12">
        <f t="shared" si="50"/>
        <v>0</v>
      </c>
      <c r="AC120" s="12">
        <f t="shared" si="50"/>
        <v>0</v>
      </c>
      <c r="AD120" s="12">
        <f t="shared" si="50"/>
        <v>0</v>
      </c>
      <c r="AE120" s="12">
        <f t="shared" si="50"/>
        <v>0</v>
      </c>
      <c r="AF120" s="12">
        <f t="shared" si="50"/>
        <v>0</v>
      </c>
      <c r="AG120" s="12">
        <f t="shared" si="50"/>
        <v>0</v>
      </c>
      <c r="AH120" s="12">
        <f t="shared" si="50"/>
        <v>0</v>
      </c>
      <c r="AI120" s="12">
        <f t="shared" si="50"/>
        <v>0</v>
      </c>
      <c r="AJ120" s="12">
        <f t="shared" si="50"/>
        <v>0</v>
      </c>
      <c r="AK120" s="12">
        <f t="shared" si="50"/>
        <v>0</v>
      </c>
      <c r="AL120" s="12">
        <f t="shared" si="50"/>
        <v>0</v>
      </c>
      <c r="AM120" s="12">
        <f t="shared" si="50"/>
        <v>0</v>
      </c>
      <c r="AN120" s="12">
        <f t="shared" si="50"/>
        <v>0</v>
      </c>
      <c r="AO120" s="12">
        <f t="shared" si="50"/>
        <v>0</v>
      </c>
      <c r="AP120" s="12">
        <f t="shared" si="50"/>
        <v>0</v>
      </c>
      <c r="AQ120" s="12">
        <f t="shared" si="50"/>
        <v>0</v>
      </c>
      <c r="AR120" s="12">
        <f t="shared" si="50"/>
        <v>0</v>
      </c>
      <c r="AS120" s="12">
        <f t="shared" si="50"/>
        <v>0</v>
      </c>
      <c r="AT120" s="12">
        <f t="shared" si="50"/>
        <v>0</v>
      </c>
      <c r="AU120" s="12">
        <f t="shared" si="50"/>
        <v>0</v>
      </c>
      <c r="AV120" s="12">
        <f t="shared" si="50"/>
        <v>0</v>
      </c>
      <c r="AW120" s="12">
        <f t="shared" si="50"/>
        <v>0</v>
      </c>
      <c r="AX120" s="12">
        <f t="shared" si="50"/>
        <v>0</v>
      </c>
      <c r="AY120" s="12">
        <f>AY119/AY9/365*1000</f>
        <v>0</v>
      </c>
      <c r="AZ120" s="12">
        <f>AZ119/AZ9/365*1000</f>
        <v>0</v>
      </c>
      <c r="BA120" s="12">
        <f t="shared" si="40"/>
        <v>0</v>
      </c>
      <c r="BB120" s="12">
        <f>BB119/BB9/365*1000</f>
        <v>0</v>
      </c>
      <c r="BC120" s="12">
        <f t="shared" si="41"/>
        <v>0</v>
      </c>
      <c r="BD120" s="12">
        <f t="shared" si="42"/>
        <v>0</v>
      </c>
      <c r="BE120" s="12">
        <f t="shared" si="50"/>
        <v>0</v>
      </c>
    </row>
    <row r="121" spans="1:57" s="8" customFormat="1" ht="25.5" hidden="1" customHeight="1">
      <c r="A121" s="26">
        <v>4267</v>
      </c>
      <c r="B121" s="12" t="s">
        <v>157</v>
      </c>
      <c r="C121" s="20" t="s">
        <v>56</v>
      </c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>
        <f t="shared" si="40"/>
        <v>0</v>
      </c>
      <c r="BB121" s="12"/>
      <c r="BC121" s="12">
        <f t="shared" si="41"/>
        <v>0</v>
      </c>
      <c r="BD121" s="12">
        <f t="shared" si="42"/>
        <v>0</v>
      </c>
      <c r="BE121" s="12"/>
    </row>
    <row r="122" spans="1:57" s="8" customFormat="1" ht="20.25" hidden="1" customHeight="1">
      <c r="A122" s="26"/>
      <c r="B122" s="12" t="s">
        <v>158</v>
      </c>
      <c r="C122" s="20" t="s">
        <v>56</v>
      </c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>
        <f t="shared" si="40"/>
        <v>0</v>
      </c>
      <c r="BB122" s="12"/>
      <c r="BC122" s="12">
        <f t="shared" si="41"/>
        <v>0</v>
      </c>
      <c r="BD122" s="12">
        <f t="shared" si="42"/>
        <v>0</v>
      </c>
      <c r="BE122" s="12"/>
    </row>
    <row r="123" spans="1:57" s="8" customFormat="1" ht="25.5" hidden="1">
      <c r="A123" s="26"/>
      <c r="B123" s="20" t="s">
        <v>159</v>
      </c>
      <c r="C123" s="20" t="s">
        <v>156</v>
      </c>
      <c r="D123" s="12" t="e">
        <f t="shared" ref="D123:M123" si="51">D122*1000/365/D9</f>
        <v>#DIV/0!</v>
      </c>
      <c r="E123" s="12" t="e">
        <f t="shared" si="51"/>
        <v>#DIV/0!</v>
      </c>
      <c r="F123" s="12" t="e">
        <f t="shared" si="51"/>
        <v>#DIV/0!</v>
      </c>
      <c r="G123" s="12" t="e">
        <f t="shared" si="51"/>
        <v>#DIV/0!</v>
      </c>
      <c r="H123" s="12" t="e">
        <f t="shared" si="51"/>
        <v>#DIV/0!</v>
      </c>
      <c r="I123" s="12" t="e">
        <f t="shared" si="51"/>
        <v>#DIV/0!</v>
      </c>
      <c r="J123" s="12"/>
      <c r="K123" s="12">
        <f t="shared" si="51"/>
        <v>0</v>
      </c>
      <c r="L123" s="12">
        <f t="shared" si="51"/>
        <v>0</v>
      </c>
      <c r="M123" s="12" t="e">
        <f t="shared" si="51"/>
        <v>#DIV/0!</v>
      </c>
      <c r="N123" s="12">
        <f>N122*1000/365/N9*2</f>
        <v>0</v>
      </c>
      <c r="O123" s="12">
        <f>O122*1000/365/O9*2</f>
        <v>0</v>
      </c>
      <c r="P123" s="12">
        <f>P122*1000/365/P9</f>
        <v>0</v>
      </c>
      <c r="Q123" s="12">
        <f>Q122*1000/365/Q9*2</f>
        <v>0</v>
      </c>
      <c r="R123" s="12">
        <f>R122*1000/365/R9*2</f>
        <v>0</v>
      </c>
      <c r="S123" s="12">
        <f>S122*1000/365/S9</f>
        <v>0</v>
      </c>
      <c r="T123" s="12">
        <f>T122*1000/365/T9*2</f>
        <v>0</v>
      </c>
      <c r="U123" s="12">
        <f>U122*1000/365/U9*2</f>
        <v>0</v>
      </c>
      <c r="V123" s="12">
        <f>V122*1000/365/V9</f>
        <v>0</v>
      </c>
      <c r="W123" s="12">
        <f t="shared" ref="W123:AU123" si="52">W122*1000/365/W9</f>
        <v>0</v>
      </c>
      <c r="X123" s="12">
        <f t="shared" si="52"/>
        <v>0</v>
      </c>
      <c r="Y123" s="12">
        <f t="shared" si="52"/>
        <v>0</v>
      </c>
      <c r="Z123" s="12">
        <f t="shared" si="52"/>
        <v>0</v>
      </c>
      <c r="AA123" s="12">
        <f t="shared" si="52"/>
        <v>0</v>
      </c>
      <c r="AB123" s="12">
        <f t="shared" si="52"/>
        <v>0</v>
      </c>
      <c r="AC123" s="12">
        <f t="shared" si="52"/>
        <v>0</v>
      </c>
      <c r="AD123" s="12">
        <f t="shared" si="52"/>
        <v>0</v>
      </c>
      <c r="AE123" s="12">
        <f t="shared" si="52"/>
        <v>0</v>
      </c>
      <c r="AF123" s="12">
        <f t="shared" si="52"/>
        <v>0</v>
      </c>
      <c r="AG123" s="12">
        <f t="shared" si="52"/>
        <v>0</v>
      </c>
      <c r="AH123" s="12">
        <f t="shared" si="52"/>
        <v>0</v>
      </c>
      <c r="AI123" s="12">
        <f t="shared" si="52"/>
        <v>0</v>
      </c>
      <c r="AJ123" s="12">
        <f t="shared" si="52"/>
        <v>0</v>
      </c>
      <c r="AK123" s="12">
        <f t="shared" si="52"/>
        <v>0</v>
      </c>
      <c r="AL123" s="12">
        <f t="shared" si="52"/>
        <v>0</v>
      </c>
      <c r="AM123" s="12">
        <f t="shared" si="52"/>
        <v>0</v>
      </c>
      <c r="AN123" s="12">
        <f t="shared" si="52"/>
        <v>0</v>
      </c>
      <c r="AO123" s="12">
        <f t="shared" si="52"/>
        <v>0</v>
      </c>
      <c r="AP123" s="12">
        <f t="shared" si="52"/>
        <v>0</v>
      </c>
      <c r="AQ123" s="12">
        <f t="shared" si="52"/>
        <v>0</v>
      </c>
      <c r="AR123" s="12">
        <f t="shared" si="52"/>
        <v>0</v>
      </c>
      <c r="AS123" s="12">
        <f t="shared" si="52"/>
        <v>0</v>
      </c>
      <c r="AT123" s="12">
        <f t="shared" si="52"/>
        <v>0</v>
      </c>
      <c r="AU123" s="12">
        <f t="shared" si="52"/>
        <v>0</v>
      </c>
      <c r="AV123" s="12">
        <f>AV122*1000/365/AV9</f>
        <v>0</v>
      </c>
      <c r="AW123" s="12">
        <f>AW122*1000/365/AW9</f>
        <v>0</v>
      </c>
      <c r="AX123" s="12">
        <f>AX122*1000/365/AX9</f>
        <v>0</v>
      </c>
      <c r="AY123" s="12">
        <f>AY122*1000/365/AY9</f>
        <v>0</v>
      </c>
      <c r="AZ123" s="12">
        <f>AZ122*1000/365/AZ9</f>
        <v>0</v>
      </c>
      <c r="BA123" s="12">
        <f t="shared" si="40"/>
        <v>0</v>
      </c>
      <c r="BB123" s="12">
        <f>BB122*1000/365/BB9</f>
        <v>0</v>
      </c>
      <c r="BC123" s="12">
        <f t="shared" si="41"/>
        <v>0</v>
      </c>
      <c r="BD123" s="12">
        <f t="shared" si="42"/>
        <v>0</v>
      </c>
      <c r="BE123" s="12">
        <f>BE122*1000/365/BE9</f>
        <v>0</v>
      </c>
    </row>
    <row r="124" spans="1:57" s="8" customFormat="1" ht="21.75" hidden="1" customHeight="1">
      <c r="A124" s="26">
        <v>4269</v>
      </c>
      <c r="B124" s="12" t="s">
        <v>160</v>
      </c>
      <c r="C124" s="20" t="s">
        <v>56</v>
      </c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>
        <f t="shared" si="40"/>
        <v>0</v>
      </c>
      <c r="BB124" s="12"/>
      <c r="BC124" s="12">
        <f t="shared" si="41"/>
        <v>0</v>
      </c>
      <c r="BD124" s="12">
        <f t="shared" si="42"/>
        <v>0</v>
      </c>
      <c r="BE124" s="12"/>
    </row>
    <row r="125" spans="1:57" s="8" customFormat="1" hidden="1">
      <c r="A125" s="26">
        <v>0</v>
      </c>
      <c r="B125" s="12" t="s">
        <v>161</v>
      </c>
      <c r="C125" s="20" t="s">
        <v>56</v>
      </c>
      <c r="D125" s="12">
        <f>+D126+D129+D132</f>
        <v>0</v>
      </c>
      <c r="E125" s="12">
        <f>+E126+E129+E132</f>
        <v>0</v>
      </c>
      <c r="F125" s="12">
        <f>+F126+F129+F132</f>
        <v>0</v>
      </c>
      <c r="G125" s="12">
        <f>+G126+G129+G132</f>
        <v>0</v>
      </c>
      <c r="H125" s="12">
        <f t="shared" ref="H125:BE125" si="53">+H126+H129+H132</f>
        <v>0</v>
      </c>
      <c r="I125" s="12">
        <f>+I126+I129+I132</f>
        <v>0</v>
      </c>
      <c r="J125" s="12"/>
      <c r="K125" s="12">
        <f>+K126+K129+K132</f>
        <v>0</v>
      </c>
      <c r="L125" s="12">
        <f>+L126+L129+L132</f>
        <v>0</v>
      </c>
      <c r="M125" s="12">
        <f t="shared" si="53"/>
        <v>0</v>
      </c>
      <c r="N125" s="12">
        <f t="shared" si="53"/>
        <v>0</v>
      </c>
      <c r="O125" s="12">
        <f t="shared" si="53"/>
        <v>0</v>
      </c>
      <c r="P125" s="12">
        <f t="shared" si="53"/>
        <v>0</v>
      </c>
      <c r="Q125" s="12">
        <f t="shared" si="53"/>
        <v>0</v>
      </c>
      <c r="R125" s="12">
        <f t="shared" si="53"/>
        <v>0</v>
      </c>
      <c r="S125" s="12">
        <f t="shared" si="53"/>
        <v>0</v>
      </c>
      <c r="T125" s="12">
        <f t="shared" si="53"/>
        <v>0</v>
      </c>
      <c r="U125" s="12">
        <f t="shared" si="53"/>
        <v>0</v>
      </c>
      <c r="V125" s="12">
        <f t="shared" si="53"/>
        <v>0</v>
      </c>
      <c r="W125" s="12">
        <f t="shared" si="53"/>
        <v>0</v>
      </c>
      <c r="X125" s="12">
        <f t="shared" si="53"/>
        <v>0</v>
      </c>
      <c r="Y125" s="12">
        <f t="shared" si="53"/>
        <v>0</v>
      </c>
      <c r="Z125" s="12">
        <f t="shared" si="53"/>
        <v>0</v>
      </c>
      <c r="AA125" s="12">
        <f t="shared" si="53"/>
        <v>0</v>
      </c>
      <c r="AB125" s="12">
        <f t="shared" si="53"/>
        <v>0</v>
      </c>
      <c r="AC125" s="12">
        <f t="shared" si="53"/>
        <v>0</v>
      </c>
      <c r="AD125" s="12">
        <f t="shared" si="53"/>
        <v>0</v>
      </c>
      <c r="AE125" s="12">
        <f t="shared" si="53"/>
        <v>0</v>
      </c>
      <c r="AF125" s="12">
        <f t="shared" si="53"/>
        <v>0</v>
      </c>
      <c r="AG125" s="12">
        <f t="shared" si="53"/>
        <v>0</v>
      </c>
      <c r="AH125" s="12">
        <f t="shared" si="53"/>
        <v>0</v>
      </c>
      <c r="AI125" s="12">
        <f t="shared" si="53"/>
        <v>0</v>
      </c>
      <c r="AJ125" s="12">
        <f t="shared" si="53"/>
        <v>0</v>
      </c>
      <c r="AK125" s="12">
        <f t="shared" si="53"/>
        <v>0</v>
      </c>
      <c r="AL125" s="12">
        <f t="shared" si="53"/>
        <v>0</v>
      </c>
      <c r="AM125" s="12">
        <f t="shared" si="53"/>
        <v>0</v>
      </c>
      <c r="AN125" s="12">
        <f t="shared" si="53"/>
        <v>0</v>
      </c>
      <c r="AO125" s="12">
        <f t="shared" si="53"/>
        <v>0</v>
      </c>
      <c r="AP125" s="12">
        <f t="shared" si="53"/>
        <v>0</v>
      </c>
      <c r="AQ125" s="12">
        <f t="shared" si="53"/>
        <v>0</v>
      </c>
      <c r="AR125" s="12">
        <f t="shared" si="53"/>
        <v>0</v>
      </c>
      <c r="AS125" s="12">
        <f t="shared" si="53"/>
        <v>0</v>
      </c>
      <c r="AT125" s="12">
        <f t="shared" si="53"/>
        <v>0</v>
      </c>
      <c r="AU125" s="12">
        <f t="shared" si="53"/>
        <v>0</v>
      </c>
      <c r="AV125" s="12">
        <f t="shared" si="53"/>
        <v>0</v>
      </c>
      <c r="AW125" s="12">
        <f t="shared" si="53"/>
        <v>0</v>
      </c>
      <c r="AX125" s="12">
        <f t="shared" si="53"/>
        <v>0</v>
      </c>
      <c r="AY125" s="12">
        <f>+AY126+AY129+AY132</f>
        <v>0</v>
      </c>
      <c r="AZ125" s="12">
        <f>+AZ126+AZ129+AZ132</f>
        <v>0</v>
      </c>
      <c r="BA125" s="12">
        <f t="shared" si="40"/>
        <v>0</v>
      </c>
      <c r="BB125" s="12">
        <f>+BB126+BB129+BB132</f>
        <v>0</v>
      </c>
      <c r="BC125" s="12">
        <f t="shared" si="41"/>
        <v>0</v>
      </c>
      <c r="BD125" s="12">
        <f t="shared" si="42"/>
        <v>0</v>
      </c>
      <c r="BE125" s="12">
        <f t="shared" si="53"/>
        <v>0</v>
      </c>
    </row>
    <row r="126" spans="1:57" s="8" customFormat="1" ht="18" hidden="1" customHeight="1">
      <c r="A126" s="26">
        <v>0</v>
      </c>
      <c r="B126" s="12" t="s">
        <v>162</v>
      </c>
      <c r="C126" s="20" t="s">
        <v>56</v>
      </c>
      <c r="D126" s="12">
        <f>+D127+D128</f>
        <v>0</v>
      </c>
      <c r="E126" s="12">
        <f>+E127+E128</f>
        <v>0</v>
      </c>
      <c r="F126" s="12">
        <f>+F127+F128</f>
        <v>0</v>
      </c>
      <c r="G126" s="12">
        <f>+G127+G128</f>
        <v>0</v>
      </c>
      <c r="H126" s="12">
        <f t="shared" ref="H126:BE126" si="54">+H127+H128</f>
        <v>0</v>
      </c>
      <c r="I126" s="12">
        <f>+I127+I128</f>
        <v>0</v>
      </c>
      <c r="J126" s="12"/>
      <c r="K126" s="12">
        <f>+K127+K128</f>
        <v>0</v>
      </c>
      <c r="L126" s="12">
        <f>+L127+L128</f>
        <v>0</v>
      </c>
      <c r="M126" s="12">
        <f t="shared" si="54"/>
        <v>0</v>
      </c>
      <c r="N126" s="12">
        <f t="shared" si="54"/>
        <v>0</v>
      </c>
      <c r="O126" s="12">
        <f t="shared" si="54"/>
        <v>0</v>
      </c>
      <c r="P126" s="12">
        <f t="shared" si="54"/>
        <v>0</v>
      </c>
      <c r="Q126" s="12">
        <f t="shared" si="54"/>
        <v>0</v>
      </c>
      <c r="R126" s="12">
        <f t="shared" si="54"/>
        <v>0</v>
      </c>
      <c r="S126" s="12">
        <f t="shared" si="54"/>
        <v>0</v>
      </c>
      <c r="T126" s="12">
        <f t="shared" si="54"/>
        <v>0</v>
      </c>
      <c r="U126" s="12">
        <f t="shared" si="54"/>
        <v>0</v>
      </c>
      <c r="V126" s="12">
        <f t="shared" si="54"/>
        <v>0</v>
      </c>
      <c r="W126" s="12">
        <f t="shared" si="54"/>
        <v>0</v>
      </c>
      <c r="X126" s="12">
        <f t="shared" si="54"/>
        <v>0</v>
      </c>
      <c r="Y126" s="12">
        <f t="shared" si="54"/>
        <v>0</v>
      </c>
      <c r="Z126" s="12">
        <f t="shared" si="54"/>
        <v>0</v>
      </c>
      <c r="AA126" s="12">
        <f t="shared" si="54"/>
        <v>0</v>
      </c>
      <c r="AB126" s="12">
        <f t="shared" si="54"/>
        <v>0</v>
      </c>
      <c r="AC126" s="12">
        <f t="shared" si="54"/>
        <v>0</v>
      </c>
      <c r="AD126" s="12">
        <f t="shared" si="54"/>
        <v>0</v>
      </c>
      <c r="AE126" s="12">
        <f t="shared" si="54"/>
        <v>0</v>
      </c>
      <c r="AF126" s="12">
        <f t="shared" si="54"/>
        <v>0</v>
      </c>
      <c r="AG126" s="12">
        <f t="shared" si="54"/>
        <v>0</v>
      </c>
      <c r="AH126" s="12">
        <f t="shared" si="54"/>
        <v>0</v>
      </c>
      <c r="AI126" s="12">
        <f t="shared" si="54"/>
        <v>0</v>
      </c>
      <c r="AJ126" s="12">
        <f t="shared" si="54"/>
        <v>0</v>
      </c>
      <c r="AK126" s="12">
        <f t="shared" si="54"/>
        <v>0</v>
      </c>
      <c r="AL126" s="12">
        <f t="shared" si="54"/>
        <v>0</v>
      </c>
      <c r="AM126" s="12">
        <f t="shared" si="54"/>
        <v>0</v>
      </c>
      <c r="AN126" s="12">
        <f t="shared" si="54"/>
        <v>0</v>
      </c>
      <c r="AO126" s="12">
        <f t="shared" si="54"/>
        <v>0</v>
      </c>
      <c r="AP126" s="12">
        <f t="shared" si="54"/>
        <v>0</v>
      </c>
      <c r="AQ126" s="12">
        <f t="shared" si="54"/>
        <v>0</v>
      </c>
      <c r="AR126" s="12">
        <f t="shared" si="54"/>
        <v>0</v>
      </c>
      <c r="AS126" s="12">
        <f t="shared" si="54"/>
        <v>0</v>
      </c>
      <c r="AT126" s="12">
        <f t="shared" si="54"/>
        <v>0</v>
      </c>
      <c r="AU126" s="12">
        <f t="shared" si="54"/>
        <v>0</v>
      </c>
      <c r="AV126" s="12">
        <f t="shared" si="54"/>
        <v>0</v>
      </c>
      <c r="AW126" s="12">
        <f t="shared" si="54"/>
        <v>0</v>
      </c>
      <c r="AX126" s="12">
        <f t="shared" si="54"/>
        <v>0</v>
      </c>
      <c r="AY126" s="12">
        <f>+AY127+AY128</f>
        <v>0</v>
      </c>
      <c r="AZ126" s="12">
        <f>+AZ127+AZ128</f>
        <v>0</v>
      </c>
      <c r="BA126" s="12">
        <f t="shared" si="40"/>
        <v>0</v>
      </c>
      <c r="BB126" s="12">
        <f>+BB127+BB128</f>
        <v>0</v>
      </c>
      <c r="BC126" s="12">
        <f t="shared" si="41"/>
        <v>0</v>
      </c>
      <c r="BD126" s="12">
        <f t="shared" si="42"/>
        <v>0</v>
      </c>
      <c r="BE126" s="12">
        <f t="shared" si="54"/>
        <v>0</v>
      </c>
    </row>
    <row r="127" spans="1:57" s="8" customFormat="1" ht="25.5" hidden="1">
      <c r="A127" s="26">
        <v>4411</v>
      </c>
      <c r="B127" s="12" t="s">
        <v>163</v>
      </c>
      <c r="C127" s="20" t="s">
        <v>56</v>
      </c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>
        <f t="shared" si="40"/>
        <v>0</v>
      </c>
      <c r="BB127" s="12"/>
      <c r="BC127" s="12">
        <f t="shared" si="41"/>
        <v>0</v>
      </c>
      <c r="BD127" s="12">
        <f t="shared" si="42"/>
        <v>0</v>
      </c>
      <c r="BE127" s="12"/>
    </row>
    <row r="128" spans="1:57" s="8" customFormat="1" ht="17.25" hidden="1" customHeight="1">
      <c r="A128" s="26">
        <v>4412</v>
      </c>
      <c r="B128" s="12" t="s">
        <v>164</v>
      </c>
      <c r="C128" s="20" t="s">
        <v>56</v>
      </c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>
        <f t="shared" si="40"/>
        <v>0</v>
      </c>
      <c r="BB128" s="12"/>
      <c r="BC128" s="12">
        <f t="shared" si="41"/>
        <v>0</v>
      </c>
      <c r="BD128" s="12">
        <f t="shared" si="42"/>
        <v>0</v>
      </c>
      <c r="BE128" s="12"/>
    </row>
    <row r="129" spans="1:57" s="8" customFormat="1" ht="16.5" hidden="1" customHeight="1">
      <c r="A129" s="26">
        <v>0</v>
      </c>
      <c r="B129" s="12" t="s">
        <v>165</v>
      </c>
      <c r="C129" s="20" t="s">
        <v>56</v>
      </c>
      <c r="D129" s="12">
        <f>+D130+D131</f>
        <v>0</v>
      </c>
      <c r="E129" s="12">
        <f>+E130+E131</f>
        <v>0</v>
      </c>
      <c r="F129" s="12">
        <f>+F130+F131</f>
        <v>0</v>
      </c>
      <c r="G129" s="12">
        <f>+G130+G131</f>
        <v>0</v>
      </c>
      <c r="H129" s="12">
        <f t="shared" ref="H129:BE129" si="55">+H130+H131</f>
        <v>0</v>
      </c>
      <c r="I129" s="12">
        <f>+I130+I131</f>
        <v>0</v>
      </c>
      <c r="J129" s="12"/>
      <c r="K129" s="12">
        <f>+K130+K131</f>
        <v>0</v>
      </c>
      <c r="L129" s="12">
        <f>+L130+L131</f>
        <v>0</v>
      </c>
      <c r="M129" s="12">
        <f t="shared" si="55"/>
        <v>0</v>
      </c>
      <c r="N129" s="12">
        <f t="shared" si="55"/>
        <v>0</v>
      </c>
      <c r="O129" s="12">
        <f t="shared" si="55"/>
        <v>0</v>
      </c>
      <c r="P129" s="12">
        <f t="shared" si="55"/>
        <v>0</v>
      </c>
      <c r="Q129" s="12">
        <f t="shared" si="55"/>
        <v>0</v>
      </c>
      <c r="R129" s="12">
        <f t="shared" si="55"/>
        <v>0</v>
      </c>
      <c r="S129" s="12">
        <f t="shared" si="55"/>
        <v>0</v>
      </c>
      <c r="T129" s="12">
        <f t="shared" si="55"/>
        <v>0</v>
      </c>
      <c r="U129" s="12">
        <f t="shared" si="55"/>
        <v>0</v>
      </c>
      <c r="V129" s="12">
        <f t="shared" si="55"/>
        <v>0</v>
      </c>
      <c r="W129" s="12">
        <f t="shared" si="55"/>
        <v>0</v>
      </c>
      <c r="X129" s="12">
        <f t="shared" si="55"/>
        <v>0</v>
      </c>
      <c r="Y129" s="12">
        <f t="shared" si="55"/>
        <v>0</v>
      </c>
      <c r="Z129" s="12">
        <f t="shared" si="55"/>
        <v>0</v>
      </c>
      <c r="AA129" s="12">
        <f t="shared" si="55"/>
        <v>0</v>
      </c>
      <c r="AB129" s="12">
        <f t="shared" si="55"/>
        <v>0</v>
      </c>
      <c r="AC129" s="12">
        <f t="shared" si="55"/>
        <v>0</v>
      </c>
      <c r="AD129" s="12">
        <f t="shared" si="55"/>
        <v>0</v>
      </c>
      <c r="AE129" s="12">
        <f t="shared" si="55"/>
        <v>0</v>
      </c>
      <c r="AF129" s="12">
        <f t="shared" si="55"/>
        <v>0</v>
      </c>
      <c r="AG129" s="12">
        <f t="shared" si="55"/>
        <v>0</v>
      </c>
      <c r="AH129" s="12">
        <f t="shared" si="55"/>
        <v>0</v>
      </c>
      <c r="AI129" s="12">
        <f t="shared" si="55"/>
        <v>0</v>
      </c>
      <c r="AJ129" s="12">
        <f t="shared" si="55"/>
        <v>0</v>
      </c>
      <c r="AK129" s="12">
        <f t="shared" si="55"/>
        <v>0</v>
      </c>
      <c r="AL129" s="12">
        <f t="shared" si="55"/>
        <v>0</v>
      </c>
      <c r="AM129" s="12">
        <f t="shared" si="55"/>
        <v>0</v>
      </c>
      <c r="AN129" s="12">
        <f t="shared" si="55"/>
        <v>0</v>
      </c>
      <c r="AO129" s="12">
        <f t="shared" si="55"/>
        <v>0</v>
      </c>
      <c r="AP129" s="12">
        <f t="shared" si="55"/>
        <v>0</v>
      </c>
      <c r="AQ129" s="12">
        <f t="shared" si="55"/>
        <v>0</v>
      </c>
      <c r="AR129" s="12">
        <f t="shared" si="55"/>
        <v>0</v>
      </c>
      <c r="AS129" s="12">
        <f t="shared" si="55"/>
        <v>0</v>
      </c>
      <c r="AT129" s="12">
        <f t="shared" si="55"/>
        <v>0</v>
      </c>
      <c r="AU129" s="12">
        <f t="shared" si="55"/>
        <v>0</v>
      </c>
      <c r="AV129" s="12">
        <f t="shared" si="55"/>
        <v>0</v>
      </c>
      <c r="AW129" s="12">
        <f t="shared" si="55"/>
        <v>0</v>
      </c>
      <c r="AX129" s="12">
        <f t="shared" si="55"/>
        <v>0</v>
      </c>
      <c r="AY129" s="12">
        <f>+AY130+AY131</f>
        <v>0</v>
      </c>
      <c r="AZ129" s="12">
        <f>+AZ130+AZ131</f>
        <v>0</v>
      </c>
      <c r="BA129" s="12">
        <f t="shared" si="40"/>
        <v>0</v>
      </c>
      <c r="BB129" s="12">
        <f>+BB130+BB131</f>
        <v>0</v>
      </c>
      <c r="BC129" s="12">
        <f t="shared" si="41"/>
        <v>0</v>
      </c>
      <c r="BD129" s="12">
        <f t="shared" si="42"/>
        <v>0</v>
      </c>
      <c r="BE129" s="12">
        <f t="shared" si="55"/>
        <v>0</v>
      </c>
    </row>
    <row r="130" spans="1:57" s="8" customFormat="1" ht="24" hidden="1" customHeight="1">
      <c r="A130" s="26">
        <v>4421</v>
      </c>
      <c r="B130" s="12" t="s">
        <v>166</v>
      </c>
      <c r="C130" s="20" t="s">
        <v>56</v>
      </c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>
        <f t="shared" si="40"/>
        <v>0</v>
      </c>
      <c r="BB130" s="12"/>
      <c r="BC130" s="12">
        <f t="shared" si="41"/>
        <v>0</v>
      </c>
      <c r="BD130" s="12">
        <f t="shared" si="42"/>
        <v>0</v>
      </c>
      <c r="BE130" s="12"/>
    </row>
    <row r="131" spans="1:57" s="8" customFormat="1" ht="27.75" hidden="1" customHeight="1">
      <c r="A131" s="26">
        <v>4422</v>
      </c>
      <c r="B131" s="12" t="s">
        <v>167</v>
      </c>
      <c r="C131" s="20" t="s">
        <v>56</v>
      </c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>
        <f t="shared" si="40"/>
        <v>0</v>
      </c>
      <c r="BB131" s="12"/>
      <c r="BC131" s="12">
        <f t="shared" si="41"/>
        <v>0</v>
      </c>
      <c r="BD131" s="12">
        <f t="shared" si="42"/>
        <v>0</v>
      </c>
      <c r="BE131" s="12"/>
    </row>
    <row r="132" spans="1:57" s="8" customFormat="1" ht="23.25" hidden="1" customHeight="1">
      <c r="A132" s="26">
        <v>0</v>
      </c>
      <c r="B132" s="12" t="s">
        <v>168</v>
      </c>
      <c r="C132" s="20" t="s">
        <v>56</v>
      </c>
      <c r="D132" s="12">
        <f>+D133+D134+D135</f>
        <v>0</v>
      </c>
      <c r="E132" s="12">
        <f>+E133+E134+E135</f>
        <v>0</v>
      </c>
      <c r="F132" s="12">
        <f>+F133+F134+F135</f>
        <v>0</v>
      </c>
      <c r="G132" s="12">
        <f>+G133+G134+G135</f>
        <v>0</v>
      </c>
      <c r="H132" s="12">
        <f t="shared" ref="H132:BE132" si="56">+H133+H134+H135</f>
        <v>0</v>
      </c>
      <c r="I132" s="12">
        <f>+I133+I134+I135</f>
        <v>0</v>
      </c>
      <c r="J132" s="12"/>
      <c r="K132" s="12">
        <f>+K133+K134+K135</f>
        <v>0</v>
      </c>
      <c r="L132" s="12">
        <f>+L133+L134+L135</f>
        <v>0</v>
      </c>
      <c r="M132" s="12">
        <f t="shared" si="56"/>
        <v>0</v>
      </c>
      <c r="N132" s="12">
        <f t="shared" si="56"/>
        <v>0</v>
      </c>
      <c r="O132" s="12">
        <f t="shared" si="56"/>
        <v>0</v>
      </c>
      <c r="P132" s="12">
        <f t="shared" si="56"/>
        <v>0</v>
      </c>
      <c r="Q132" s="12">
        <f t="shared" si="56"/>
        <v>0</v>
      </c>
      <c r="R132" s="12">
        <f t="shared" si="56"/>
        <v>0</v>
      </c>
      <c r="S132" s="12">
        <f t="shared" si="56"/>
        <v>0</v>
      </c>
      <c r="T132" s="12">
        <f t="shared" si="56"/>
        <v>0</v>
      </c>
      <c r="U132" s="12">
        <f t="shared" si="56"/>
        <v>0</v>
      </c>
      <c r="V132" s="12">
        <f t="shared" si="56"/>
        <v>0</v>
      </c>
      <c r="W132" s="12">
        <f t="shared" si="56"/>
        <v>0</v>
      </c>
      <c r="X132" s="12">
        <f t="shared" si="56"/>
        <v>0</v>
      </c>
      <c r="Y132" s="12">
        <f t="shared" si="56"/>
        <v>0</v>
      </c>
      <c r="Z132" s="12">
        <f t="shared" si="56"/>
        <v>0</v>
      </c>
      <c r="AA132" s="12">
        <f t="shared" si="56"/>
        <v>0</v>
      </c>
      <c r="AB132" s="12">
        <f t="shared" si="56"/>
        <v>0</v>
      </c>
      <c r="AC132" s="12">
        <f t="shared" si="56"/>
        <v>0</v>
      </c>
      <c r="AD132" s="12">
        <f t="shared" si="56"/>
        <v>0</v>
      </c>
      <c r="AE132" s="12">
        <f t="shared" si="56"/>
        <v>0</v>
      </c>
      <c r="AF132" s="12">
        <f t="shared" si="56"/>
        <v>0</v>
      </c>
      <c r="AG132" s="12">
        <f t="shared" si="56"/>
        <v>0</v>
      </c>
      <c r="AH132" s="12">
        <f t="shared" si="56"/>
        <v>0</v>
      </c>
      <c r="AI132" s="12">
        <f t="shared" si="56"/>
        <v>0</v>
      </c>
      <c r="AJ132" s="12">
        <f t="shared" si="56"/>
        <v>0</v>
      </c>
      <c r="AK132" s="12">
        <f t="shared" si="56"/>
        <v>0</v>
      </c>
      <c r="AL132" s="12">
        <f t="shared" si="56"/>
        <v>0</v>
      </c>
      <c r="AM132" s="12">
        <f t="shared" si="56"/>
        <v>0</v>
      </c>
      <c r="AN132" s="12">
        <f t="shared" si="56"/>
        <v>0</v>
      </c>
      <c r="AO132" s="12">
        <f t="shared" si="56"/>
        <v>0</v>
      </c>
      <c r="AP132" s="12">
        <f t="shared" si="56"/>
        <v>0</v>
      </c>
      <c r="AQ132" s="12">
        <f t="shared" si="56"/>
        <v>0</v>
      </c>
      <c r="AR132" s="12">
        <f t="shared" si="56"/>
        <v>0</v>
      </c>
      <c r="AS132" s="12">
        <f t="shared" si="56"/>
        <v>0</v>
      </c>
      <c r="AT132" s="12">
        <f t="shared" si="56"/>
        <v>0</v>
      </c>
      <c r="AU132" s="12">
        <f t="shared" si="56"/>
        <v>0</v>
      </c>
      <c r="AV132" s="12">
        <f t="shared" si="56"/>
        <v>0</v>
      </c>
      <c r="AW132" s="12">
        <f t="shared" si="56"/>
        <v>0</v>
      </c>
      <c r="AX132" s="12">
        <f t="shared" si="56"/>
        <v>0</v>
      </c>
      <c r="AY132" s="12">
        <f>+AY133+AY134+AY135</f>
        <v>0</v>
      </c>
      <c r="AZ132" s="12">
        <f>+AZ133+AZ134+AZ135</f>
        <v>0</v>
      </c>
      <c r="BA132" s="12">
        <f t="shared" si="40"/>
        <v>0</v>
      </c>
      <c r="BB132" s="12">
        <f>+BB133+BB134+BB135</f>
        <v>0</v>
      </c>
      <c r="BC132" s="12">
        <f t="shared" si="41"/>
        <v>0</v>
      </c>
      <c r="BD132" s="12">
        <f t="shared" si="42"/>
        <v>0</v>
      </c>
      <c r="BE132" s="12">
        <f t="shared" si="56"/>
        <v>0</v>
      </c>
    </row>
    <row r="133" spans="1:57" s="8" customFormat="1" ht="34.5" hidden="1" customHeight="1">
      <c r="A133" s="26">
        <v>4431</v>
      </c>
      <c r="B133" s="12" t="s">
        <v>169</v>
      </c>
      <c r="C133" s="20" t="s">
        <v>56</v>
      </c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>
        <f t="shared" si="40"/>
        <v>0</v>
      </c>
      <c r="BB133" s="12"/>
      <c r="BC133" s="12">
        <f t="shared" si="41"/>
        <v>0</v>
      </c>
      <c r="BD133" s="12">
        <f t="shared" si="42"/>
        <v>0</v>
      </c>
      <c r="BE133" s="12"/>
    </row>
    <row r="134" spans="1:57" s="8" customFormat="1" hidden="1">
      <c r="A134" s="26">
        <v>4432</v>
      </c>
      <c r="B134" s="12" t="s">
        <v>170</v>
      </c>
      <c r="C134" s="20" t="s">
        <v>56</v>
      </c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>
        <f t="shared" si="40"/>
        <v>0</v>
      </c>
      <c r="BB134" s="12"/>
      <c r="BC134" s="12">
        <f t="shared" si="41"/>
        <v>0</v>
      </c>
      <c r="BD134" s="12">
        <f t="shared" si="42"/>
        <v>0</v>
      </c>
      <c r="BE134" s="12"/>
    </row>
    <row r="135" spans="1:57" s="8" customFormat="1" ht="21" hidden="1" customHeight="1">
      <c r="A135" s="26">
        <v>4433</v>
      </c>
      <c r="B135" s="12" t="s">
        <v>171</v>
      </c>
      <c r="C135" s="20" t="s">
        <v>56</v>
      </c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>
        <f t="shared" si="40"/>
        <v>0</v>
      </c>
      <c r="BB135" s="12"/>
      <c r="BC135" s="12">
        <f t="shared" si="41"/>
        <v>0</v>
      </c>
      <c r="BD135" s="12">
        <f t="shared" si="42"/>
        <v>0</v>
      </c>
      <c r="BE135" s="12"/>
    </row>
    <row r="136" spans="1:57" s="8" customFormat="1" hidden="1">
      <c r="A136" s="26">
        <v>0</v>
      </c>
      <c r="B136" s="12" t="s">
        <v>172</v>
      </c>
      <c r="C136" s="20" t="s">
        <v>56</v>
      </c>
      <c r="D136" s="12">
        <f t="shared" ref="D136:BE136" si="57">+D137+D140</f>
        <v>0</v>
      </c>
      <c r="E136" s="12">
        <f t="shared" si="57"/>
        <v>0</v>
      </c>
      <c r="F136" s="12">
        <f t="shared" si="57"/>
        <v>0</v>
      </c>
      <c r="G136" s="12">
        <f t="shared" si="57"/>
        <v>0</v>
      </c>
      <c r="H136" s="12">
        <f t="shared" si="57"/>
        <v>0</v>
      </c>
      <c r="I136" s="12">
        <f t="shared" si="57"/>
        <v>0</v>
      </c>
      <c r="J136" s="12"/>
      <c r="K136" s="12">
        <f t="shared" si="57"/>
        <v>0</v>
      </c>
      <c r="L136" s="12">
        <f t="shared" si="57"/>
        <v>0</v>
      </c>
      <c r="M136" s="12">
        <f t="shared" si="57"/>
        <v>0</v>
      </c>
      <c r="N136" s="12">
        <f t="shared" si="57"/>
        <v>0</v>
      </c>
      <c r="O136" s="12">
        <f t="shared" si="57"/>
        <v>0</v>
      </c>
      <c r="P136" s="12">
        <f t="shared" si="57"/>
        <v>0</v>
      </c>
      <c r="Q136" s="12">
        <f t="shared" si="57"/>
        <v>0</v>
      </c>
      <c r="R136" s="12">
        <f t="shared" si="57"/>
        <v>0</v>
      </c>
      <c r="S136" s="12">
        <f t="shared" si="57"/>
        <v>0</v>
      </c>
      <c r="T136" s="12">
        <f t="shared" si="57"/>
        <v>0</v>
      </c>
      <c r="U136" s="12">
        <f t="shared" si="57"/>
        <v>0</v>
      </c>
      <c r="V136" s="12">
        <f t="shared" si="57"/>
        <v>0</v>
      </c>
      <c r="W136" s="12">
        <f t="shared" si="57"/>
        <v>0</v>
      </c>
      <c r="X136" s="12">
        <f t="shared" si="57"/>
        <v>0</v>
      </c>
      <c r="Y136" s="12">
        <f t="shared" si="57"/>
        <v>0</v>
      </c>
      <c r="Z136" s="12">
        <f t="shared" si="57"/>
        <v>0</v>
      </c>
      <c r="AA136" s="12">
        <f t="shared" si="57"/>
        <v>0</v>
      </c>
      <c r="AB136" s="12">
        <f t="shared" si="57"/>
        <v>0</v>
      </c>
      <c r="AC136" s="12">
        <f t="shared" si="57"/>
        <v>0</v>
      </c>
      <c r="AD136" s="12">
        <f t="shared" si="57"/>
        <v>0</v>
      </c>
      <c r="AE136" s="12">
        <f t="shared" si="57"/>
        <v>0</v>
      </c>
      <c r="AF136" s="12">
        <f t="shared" si="57"/>
        <v>0</v>
      </c>
      <c r="AG136" s="12">
        <f t="shared" si="57"/>
        <v>0</v>
      </c>
      <c r="AH136" s="12">
        <f t="shared" si="57"/>
        <v>0</v>
      </c>
      <c r="AI136" s="12">
        <f t="shared" si="57"/>
        <v>0</v>
      </c>
      <c r="AJ136" s="12">
        <f t="shared" si="57"/>
        <v>0</v>
      </c>
      <c r="AK136" s="12">
        <f t="shared" si="57"/>
        <v>0</v>
      </c>
      <c r="AL136" s="12">
        <f t="shared" si="57"/>
        <v>0</v>
      </c>
      <c r="AM136" s="12">
        <f t="shared" si="57"/>
        <v>0</v>
      </c>
      <c r="AN136" s="12">
        <f t="shared" si="57"/>
        <v>0</v>
      </c>
      <c r="AO136" s="12">
        <f t="shared" si="57"/>
        <v>0</v>
      </c>
      <c r="AP136" s="12">
        <f t="shared" si="57"/>
        <v>0</v>
      </c>
      <c r="AQ136" s="12">
        <f t="shared" si="57"/>
        <v>0</v>
      </c>
      <c r="AR136" s="12">
        <f t="shared" si="57"/>
        <v>0</v>
      </c>
      <c r="AS136" s="12">
        <f t="shared" si="57"/>
        <v>0</v>
      </c>
      <c r="AT136" s="12">
        <f t="shared" si="57"/>
        <v>0</v>
      </c>
      <c r="AU136" s="12">
        <f t="shared" si="57"/>
        <v>0</v>
      </c>
      <c r="AV136" s="12">
        <f t="shared" si="57"/>
        <v>0</v>
      </c>
      <c r="AW136" s="12">
        <f t="shared" si="57"/>
        <v>0</v>
      </c>
      <c r="AX136" s="12">
        <f t="shared" si="57"/>
        <v>0</v>
      </c>
      <c r="AY136" s="12">
        <f>+AY137+AY140</f>
        <v>0</v>
      </c>
      <c r="AZ136" s="12">
        <f>+AZ137+AZ140</f>
        <v>0</v>
      </c>
      <c r="BA136" s="12">
        <f t="shared" si="40"/>
        <v>0</v>
      </c>
      <c r="BB136" s="12">
        <f>+BB137+BB140</f>
        <v>0</v>
      </c>
      <c r="BC136" s="12">
        <f t="shared" si="41"/>
        <v>0</v>
      </c>
      <c r="BD136" s="12">
        <f t="shared" si="42"/>
        <v>0</v>
      </c>
      <c r="BE136" s="12">
        <f t="shared" si="57"/>
        <v>0</v>
      </c>
    </row>
    <row r="137" spans="1:57" s="8" customFormat="1" ht="30" hidden="1" customHeight="1">
      <c r="A137" s="26">
        <v>0</v>
      </c>
      <c r="B137" s="12" t="s">
        <v>173</v>
      </c>
      <c r="C137" s="20" t="s">
        <v>56</v>
      </c>
      <c r="D137" s="12">
        <f t="shared" ref="D137:BE137" si="58">+D138+D139</f>
        <v>0</v>
      </c>
      <c r="E137" s="12">
        <f t="shared" si="58"/>
        <v>0</v>
      </c>
      <c r="F137" s="12">
        <f t="shared" si="58"/>
        <v>0</v>
      </c>
      <c r="G137" s="12">
        <f t="shared" si="58"/>
        <v>0</v>
      </c>
      <c r="H137" s="12">
        <f t="shared" si="58"/>
        <v>0</v>
      </c>
      <c r="I137" s="12">
        <f t="shared" si="58"/>
        <v>0</v>
      </c>
      <c r="J137" s="12"/>
      <c r="K137" s="12">
        <f t="shared" si="58"/>
        <v>0</v>
      </c>
      <c r="L137" s="12">
        <f t="shared" si="58"/>
        <v>0</v>
      </c>
      <c r="M137" s="12">
        <f t="shared" si="58"/>
        <v>0</v>
      </c>
      <c r="N137" s="12">
        <f t="shared" si="58"/>
        <v>0</v>
      </c>
      <c r="O137" s="12">
        <f t="shared" si="58"/>
        <v>0</v>
      </c>
      <c r="P137" s="12">
        <f t="shared" si="58"/>
        <v>0</v>
      </c>
      <c r="Q137" s="12">
        <f t="shared" si="58"/>
        <v>0</v>
      </c>
      <c r="R137" s="12">
        <f t="shared" si="58"/>
        <v>0</v>
      </c>
      <c r="S137" s="12">
        <f t="shared" si="58"/>
        <v>0</v>
      </c>
      <c r="T137" s="12">
        <f t="shared" si="58"/>
        <v>0</v>
      </c>
      <c r="U137" s="12">
        <f t="shared" si="58"/>
        <v>0</v>
      </c>
      <c r="V137" s="12">
        <f t="shared" si="58"/>
        <v>0</v>
      </c>
      <c r="W137" s="12">
        <f t="shared" si="58"/>
        <v>0</v>
      </c>
      <c r="X137" s="12">
        <f t="shared" si="58"/>
        <v>0</v>
      </c>
      <c r="Y137" s="12">
        <f t="shared" si="58"/>
        <v>0</v>
      </c>
      <c r="Z137" s="12">
        <f t="shared" si="58"/>
        <v>0</v>
      </c>
      <c r="AA137" s="12">
        <f t="shared" si="58"/>
        <v>0</v>
      </c>
      <c r="AB137" s="12">
        <f t="shared" si="58"/>
        <v>0</v>
      </c>
      <c r="AC137" s="12">
        <f t="shared" si="58"/>
        <v>0</v>
      </c>
      <c r="AD137" s="12">
        <f t="shared" si="58"/>
        <v>0</v>
      </c>
      <c r="AE137" s="12">
        <f t="shared" si="58"/>
        <v>0</v>
      </c>
      <c r="AF137" s="12">
        <f t="shared" si="58"/>
        <v>0</v>
      </c>
      <c r="AG137" s="12">
        <f t="shared" si="58"/>
        <v>0</v>
      </c>
      <c r="AH137" s="12">
        <f t="shared" si="58"/>
        <v>0</v>
      </c>
      <c r="AI137" s="12">
        <f t="shared" si="58"/>
        <v>0</v>
      </c>
      <c r="AJ137" s="12">
        <f t="shared" si="58"/>
        <v>0</v>
      </c>
      <c r="AK137" s="12">
        <f t="shared" si="58"/>
        <v>0</v>
      </c>
      <c r="AL137" s="12">
        <f t="shared" si="58"/>
        <v>0</v>
      </c>
      <c r="AM137" s="12">
        <f t="shared" si="58"/>
        <v>0</v>
      </c>
      <c r="AN137" s="12">
        <f t="shared" si="58"/>
        <v>0</v>
      </c>
      <c r="AO137" s="12">
        <f t="shared" si="58"/>
        <v>0</v>
      </c>
      <c r="AP137" s="12">
        <f t="shared" si="58"/>
        <v>0</v>
      </c>
      <c r="AQ137" s="12">
        <f t="shared" si="58"/>
        <v>0</v>
      </c>
      <c r="AR137" s="12">
        <f t="shared" si="58"/>
        <v>0</v>
      </c>
      <c r="AS137" s="12">
        <f t="shared" si="58"/>
        <v>0</v>
      </c>
      <c r="AT137" s="12">
        <f t="shared" si="58"/>
        <v>0</v>
      </c>
      <c r="AU137" s="12">
        <f t="shared" si="58"/>
        <v>0</v>
      </c>
      <c r="AV137" s="12">
        <f t="shared" si="58"/>
        <v>0</v>
      </c>
      <c r="AW137" s="12">
        <f t="shared" si="58"/>
        <v>0</v>
      </c>
      <c r="AX137" s="12">
        <f t="shared" si="58"/>
        <v>0</v>
      </c>
      <c r="AY137" s="12">
        <f>+AY138+AY139</f>
        <v>0</v>
      </c>
      <c r="AZ137" s="12">
        <f>+AZ138+AZ139</f>
        <v>0</v>
      </c>
      <c r="BA137" s="12">
        <f t="shared" si="40"/>
        <v>0</v>
      </c>
      <c r="BB137" s="12">
        <f>+BB138+BB139</f>
        <v>0</v>
      </c>
      <c r="BC137" s="12">
        <f t="shared" si="41"/>
        <v>0</v>
      </c>
      <c r="BD137" s="12">
        <f t="shared" si="42"/>
        <v>0</v>
      </c>
      <c r="BE137" s="12">
        <f t="shared" si="58"/>
        <v>0</v>
      </c>
    </row>
    <row r="138" spans="1:57" s="8" customFormat="1" ht="40.5" hidden="1" customHeight="1">
      <c r="A138" s="26">
        <v>4511</v>
      </c>
      <c r="B138" s="12" t="s">
        <v>174</v>
      </c>
      <c r="C138" s="20" t="s">
        <v>56</v>
      </c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>
        <f t="shared" si="40"/>
        <v>0</v>
      </c>
      <c r="BB138" s="12"/>
      <c r="BC138" s="12">
        <f t="shared" si="41"/>
        <v>0</v>
      </c>
      <c r="BD138" s="12">
        <f t="shared" si="42"/>
        <v>0</v>
      </c>
      <c r="BE138" s="12"/>
    </row>
    <row r="139" spans="1:57" s="8" customFormat="1" ht="26.25" hidden="1" customHeight="1">
      <c r="A139" s="26">
        <v>4512</v>
      </c>
      <c r="B139" s="12" t="s">
        <v>175</v>
      </c>
      <c r="C139" s="20" t="s">
        <v>56</v>
      </c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>
        <f t="shared" si="40"/>
        <v>0</v>
      </c>
      <c r="BB139" s="12"/>
      <c r="BC139" s="12">
        <f t="shared" si="41"/>
        <v>0</v>
      </c>
      <c r="BD139" s="12">
        <f t="shared" si="42"/>
        <v>0</v>
      </c>
      <c r="BE139" s="12"/>
    </row>
    <row r="140" spans="1:57" s="8" customFormat="1" ht="29.25" hidden="1" customHeight="1">
      <c r="A140" s="26">
        <v>0</v>
      </c>
      <c r="B140" s="12" t="s">
        <v>176</v>
      </c>
      <c r="C140" s="20" t="s">
        <v>56</v>
      </c>
      <c r="D140" s="12">
        <f t="shared" ref="D140:BE140" si="59">+D141+D142</f>
        <v>0</v>
      </c>
      <c r="E140" s="12">
        <f t="shared" si="59"/>
        <v>0</v>
      </c>
      <c r="F140" s="12">
        <f t="shared" si="59"/>
        <v>0</v>
      </c>
      <c r="G140" s="12">
        <f t="shared" si="59"/>
        <v>0</v>
      </c>
      <c r="H140" s="12">
        <f t="shared" si="59"/>
        <v>0</v>
      </c>
      <c r="I140" s="12">
        <f t="shared" si="59"/>
        <v>0</v>
      </c>
      <c r="J140" s="12"/>
      <c r="K140" s="12">
        <f t="shared" si="59"/>
        <v>0</v>
      </c>
      <c r="L140" s="12">
        <f t="shared" si="59"/>
        <v>0</v>
      </c>
      <c r="M140" s="12">
        <f t="shared" si="59"/>
        <v>0</v>
      </c>
      <c r="N140" s="12">
        <f t="shared" si="59"/>
        <v>0</v>
      </c>
      <c r="O140" s="12">
        <f t="shared" si="59"/>
        <v>0</v>
      </c>
      <c r="P140" s="12">
        <f t="shared" si="59"/>
        <v>0</v>
      </c>
      <c r="Q140" s="12">
        <f t="shared" si="59"/>
        <v>0</v>
      </c>
      <c r="R140" s="12">
        <f t="shared" si="59"/>
        <v>0</v>
      </c>
      <c r="S140" s="12">
        <f t="shared" si="59"/>
        <v>0</v>
      </c>
      <c r="T140" s="12">
        <f t="shared" si="59"/>
        <v>0</v>
      </c>
      <c r="U140" s="12">
        <f t="shared" si="59"/>
        <v>0</v>
      </c>
      <c r="V140" s="12">
        <f t="shared" si="59"/>
        <v>0</v>
      </c>
      <c r="W140" s="12">
        <f t="shared" si="59"/>
        <v>0</v>
      </c>
      <c r="X140" s="12">
        <f t="shared" si="59"/>
        <v>0</v>
      </c>
      <c r="Y140" s="12">
        <f t="shared" si="59"/>
        <v>0</v>
      </c>
      <c r="Z140" s="12">
        <f t="shared" si="59"/>
        <v>0</v>
      </c>
      <c r="AA140" s="12">
        <f t="shared" si="59"/>
        <v>0</v>
      </c>
      <c r="AB140" s="12">
        <f t="shared" si="59"/>
        <v>0</v>
      </c>
      <c r="AC140" s="12">
        <f t="shared" si="59"/>
        <v>0</v>
      </c>
      <c r="AD140" s="12">
        <f t="shared" si="59"/>
        <v>0</v>
      </c>
      <c r="AE140" s="12">
        <f t="shared" si="59"/>
        <v>0</v>
      </c>
      <c r="AF140" s="12">
        <f t="shared" si="59"/>
        <v>0</v>
      </c>
      <c r="AG140" s="12">
        <f t="shared" si="59"/>
        <v>0</v>
      </c>
      <c r="AH140" s="12">
        <f t="shared" si="59"/>
        <v>0</v>
      </c>
      <c r="AI140" s="12">
        <f t="shared" si="59"/>
        <v>0</v>
      </c>
      <c r="AJ140" s="12">
        <f t="shared" si="59"/>
        <v>0</v>
      </c>
      <c r="AK140" s="12">
        <f t="shared" si="59"/>
        <v>0</v>
      </c>
      <c r="AL140" s="12">
        <f t="shared" si="59"/>
        <v>0</v>
      </c>
      <c r="AM140" s="12">
        <f t="shared" si="59"/>
        <v>0</v>
      </c>
      <c r="AN140" s="12">
        <f t="shared" si="59"/>
        <v>0</v>
      </c>
      <c r="AO140" s="12">
        <f t="shared" si="59"/>
        <v>0</v>
      </c>
      <c r="AP140" s="12">
        <f t="shared" si="59"/>
        <v>0</v>
      </c>
      <c r="AQ140" s="12">
        <f t="shared" si="59"/>
        <v>0</v>
      </c>
      <c r="AR140" s="12">
        <f t="shared" si="59"/>
        <v>0</v>
      </c>
      <c r="AS140" s="12">
        <f t="shared" si="59"/>
        <v>0</v>
      </c>
      <c r="AT140" s="12">
        <f t="shared" si="59"/>
        <v>0</v>
      </c>
      <c r="AU140" s="12">
        <f t="shared" si="59"/>
        <v>0</v>
      </c>
      <c r="AV140" s="12">
        <f t="shared" si="59"/>
        <v>0</v>
      </c>
      <c r="AW140" s="12">
        <f t="shared" si="59"/>
        <v>0</v>
      </c>
      <c r="AX140" s="12">
        <f t="shared" si="59"/>
        <v>0</v>
      </c>
      <c r="AY140" s="12">
        <f>+AY141+AY142</f>
        <v>0</v>
      </c>
      <c r="AZ140" s="12">
        <f>+AZ141+AZ142</f>
        <v>0</v>
      </c>
      <c r="BA140" s="12">
        <f t="shared" ref="BA140:BA203" si="60">AY140+AZ140</f>
        <v>0</v>
      </c>
      <c r="BB140" s="12">
        <f>+BB141+BB142</f>
        <v>0</v>
      </c>
      <c r="BC140" s="12">
        <f t="shared" ref="BC140:BC203" si="61">BA140+BB140</f>
        <v>0</v>
      </c>
      <c r="BD140" s="12">
        <f t="shared" ref="BD140:BD203" si="62">AX140-BC140</f>
        <v>0</v>
      </c>
      <c r="BE140" s="12">
        <f t="shared" si="59"/>
        <v>0</v>
      </c>
    </row>
    <row r="141" spans="1:57" s="8" customFormat="1" ht="38.25" hidden="1">
      <c r="A141" s="26">
        <v>4521</v>
      </c>
      <c r="B141" s="12" t="s">
        <v>177</v>
      </c>
      <c r="C141" s="20" t="s">
        <v>56</v>
      </c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>
        <f t="shared" si="60"/>
        <v>0</v>
      </c>
      <c r="BB141" s="12"/>
      <c r="BC141" s="12">
        <f t="shared" si="61"/>
        <v>0</v>
      </c>
      <c r="BD141" s="12">
        <f t="shared" si="62"/>
        <v>0</v>
      </c>
      <c r="BE141" s="12"/>
    </row>
    <row r="142" spans="1:57" s="8" customFormat="1" ht="38.25" hidden="1">
      <c r="A142" s="26">
        <v>4522</v>
      </c>
      <c r="B142" s="12" t="s">
        <v>178</v>
      </c>
      <c r="C142" s="20" t="s">
        <v>56</v>
      </c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>
        <f t="shared" si="60"/>
        <v>0</v>
      </c>
      <c r="BB142" s="12"/>
      <c r="BC142" s="12">
        <f t="shared" si="61"/>
        <v>0</v>
      </c>
      <c r="BD142" s="12">
        <f t="shared" si="62"/>
        <v>0</v>
      </c>
      <c r="BE142" s="12"/>
    </row>
    <row r="143" spans="1:57" s="8" customFormat="1" hidden="1">
      <c r="A143" s="26">
        <v>0</v>
      </c>
      <c r="B143" s="12" t="s">
        <v>179</v>
      </c>
      <c r="C143" s="20" t="s">
        <v>56</v>
      </c>
      <c r="D143" s="12">
        <f>+D144+D147+D150+D159</f>
        <v>0</v>
      </c>
      <c r="E143" s="12">
        <f>+E144+E147+E150+E159</f>
        <v>0</v>
      </c>
      <c r="F143" s="12">
        <f>+F144+F147+F150+F159</f>
        <v>0</v>
      </c>
      <c r="G143" s="12">
        <f>+G144+G147+G150+G159</f>
        <v>0</v>
      </c>
      <c r="H143" s="12">
        <f t="shared" ref="H143:BE143" si="63">+H144+H147+H150+H159</f>
        <v>0</v>
      </c>
      <c r="I143" s="12">
        <f>+I144+I147+I150+I159</f>
        <v>0</v>
      </c>
      <c r="J143" s="12"/>
      <c r="K143" s="12">
        <f>+K144+K147+K150+K159</f>
        <v>0</v>
      </c>
      <c r="L143" s="12">
        <f>+L144+L147+L150+L159</f>
        <v>0</v>
      </c>
      <c r="M143" s="12">
        <f t="shared" si="63"/>
        <v>0</v>
      </c>
      <c r="N143" s="12">
        <f t="shared" si="63"/>
        <v>0</v>
      </c>
      <c r="O143" s="12">
        <f t="shared" si="63"/>
        <v>0</v>
      </c>
      <c r="P143" s="12">
        <f t="shared" si="63"/>
        <v>0</v>
      </c>
      <c r="Q143" s="12">
        <f t="shared" si="63"/>
        <v>0</v>
      </c>
      <c r="R143" s="12">
        <f t="shared" si="63"/>
        <v>0</v>
      </c>
      <c r="S143" s="12">
        <f t="shared" si="63"/>
        <v>0</v>
      </c>
      <c r="T143" s="12">
        <f t="shared" si="63"/>
        <v>0</v>
      </c>
      <c r="U143" s="12">
        <f t="shared" si="63"/>
        <v>0</v>
      </c>
      <c r="V143" s="12">
        <f t="shared" si="63"/>
        <v>0</v>
      </c>
      <c r="W143" s="12">
        <f t="shared" si="63"/>
        <v>0</v>
      </c>
      <c r="X143" s="12">
        <f t="shared" si="63"/>
        <v>0</v>
      </c>
      <c r="Y143" s="12">
        <f t="shared" si="63"/>
        <v>0</v>
      </c>
      <c r="Z143" s="12">
        <f t="shared" si="63"/>
        <v>0</v>
      </c>
      <c r="AA143" s="12">
        <f t="shared" si="63"/>
        <v>0</v>
      </c>
      <c r="AB143" s="12">
        <f t="shared" si="63"/>
        <v>0</v>
      </c>
      <c r="AC143" s="12">
        <f t="shared" si="63"/>
        <v>0</v>
      </c>
      <c r="AD143" s="12">
        <f t="shared" si="63"/>
        <v>0</v>
      </c>
      <c r="AE143" s="12">
        <f t="shared" si="63"/>
        <v>0</v>
      </c>
      <c r="AF143" s="12">
        <f t="shared" si="63"/>
        <v>0</v>
      </c>
      <c r="AG143" s="12">
        <f t="shared" si="63"/>
        <v>0</v>
      </c>
      <c r="AH143" s="12">
        <f t="shared" si="63"/>
        <v>0</v>
      </c>
      <c r="AI143" s="12">
        <f t="shared" si="63"/>
        <v>0</v>
      </c>
      <c r="AJ143" s="12">
        <f t="shared" si="63"/>
        <v>0</v>
      </c>
      <c r="AK143" s="12">
        <f t="shared" si="63"/>
        <v>0</v>
      </c>
      <c r="AL143" s="12">
        <f t="shared" si="63"/>
        <v>0</v>
      </c>
      <c r="AM143" s="12">
        <f t="shared" si="63"/>
        <v>0</v>
      </c>
      <c r="AN143" s="12">
        <f t="shared" si="63"/>
        <v>0</v>
      </c>
      <c r="AO143" s="12">
        <f t="shared" si="63"/>
        <v>0</v>
      </c>
      <c r="AP143" s="12">
        <f t="shared" si="63"/>
        <v>0</v>
      </c>
      <c r="AQ143" s="12">
        <f t="shared" si="63"/>
        <v>0</v>
      </c>
      <c r="AR143" s="12">
        <f t="shared" si="63"/>
        <v>0</v>
      </c>
      <c r="AS143" s="12">
        <f t="shared" si="63"/>
        <v>0</v>
      </c>
      <c r="AT143" s="12">
        <f t="shared" si="63"/>
        <v>0</v>
      </c>
      <c r="AU143" s="12">
        <f t="shared" si="63"/>
        <v>0</v>
      </c>
      <c r="AV143" s="12">
        <f t="shared" si="63"/>
        <v>0</v>
      </c>
      <c r="AW143" s="12">
        <f t="shared" si="63"/>
        <v>0</v>
      </c>
      <c r="AX143" s="12">
        <f t="shared" si="63"/>
        <v>0</v>
      </c>
      <c r="AY143" s="12">
        <f>+AY144+AY147+AY150+AY159</f>
        <v>0</v>
      </c>
      <c r="AZ143" s="12">
        <f>+AZ144+AZ147+AZ150+AZ159</f>
        <v>0</v>
      </c>
      <c r="BA143" s="12">
        <f t="shared" si="60"/>
        <v>0</v>
      </c>
      <c r="BB143" s="12">
        <f>+BB144+BB147+BB150+BB159</f>
        <v>0</v>
      </c>
      <c r="BC143" s="12">
        <f t="shared" si="61"/>
        <v>0</v>
      </c>
      <c r="BD143" s="12">
        <f t="shared" si="62"/>
        <v>0</v>
      </c>
      <c r="BE143" s="12">
        <f t="shared" si="63"/>
        <v>0</v>
      </c>
    </row>
    <row r="144" spans="1:57" s="8" customFormat="1" ht="25.5" hidden="1">
      <c r="A144" s="26">
        <v>0</v>
      </c>
      <c r="B144" s="12" t="s">
        <v>180</v>
      </c>
      <c r="C144" s="20" t="s">
        <v>56</v>
      </c>
      <c r="D144" s="12">
        <f>+D145+D146</f>
        <v>0</v>
      </c>
      <c r="E144" s="12">
        <f>+E145+E146</f>
        <v>0</v>
      </c>
      <c r="F144" s="12">
        <f>+F145+F146</f>
        <v>0</v>
      </c>
      <c r="G144" s="12">
        <f>+G145+G146</f>
        <v>0</v>
      </c>
      <c r="H144" s="12">
        <f t="shared" ref="H144:BE144" si="64">+H145+H146</f>
        <v>0</v>
      </c>
      <c r="I144" s="12">
        <f>+I145+I146</f>
        <v>0</v>
      </c>
      <c r="J144" s="12"/>
      <c r="K144" s="12">
        <f>+K145+K146</f>
        <v>0</v>
      </c>
      <c r="L144" s="12">
        <f>+L145+L146</f>
        <v>0</v>
      </c>
      <c r="M144" s="12">
        <f t="shared" si="64"/>
        <v>0</v>
      </c>
      <c r="N144" s="12">
        <f t="shared" si="64"/>
        <v>0</v>
      </c>
      <c r="O144" s="12">
        <f t="shared" si="64"/>
        <v>0</v>
      </c>
      <c r="P144" s="12">
        <f t="shared" si="64"/>
        <v>0</v>
      </c>
      <c r="Q144" s="12">
        <f t="shared" si="64"/>
        <v>0</v>
      </c>
      <c r="R144" s="12">
        <f t="shared" si="64"/>
        <v>0</v>
      </c>
      <c r="S144" s="12">
        <f t="shared" si="64"/>
        <v>0</v>
      </c>
      <c r="T144" s="12">
        <f t="shared" si="64"/>
        <v>0</v>
      </c>
      <c r="U144" s="12">
        <f t="shared" si="64"/>
        <v>0</v>
      </c>
      <c r="V144" s="12">
        <f t="shared" si="64"/>
        <v>0</v>
      </c>
      <c r="W144" s="12">
        <f t="shared" si="64"/>
        <v>0</v>
      </c>
      <c r="X144" s="12">
        <f t="shared" si="64"/>
        <v>0</v>
      </c>
      <c r="Y144" s="12">
        <f t="shared" si="64"/>
        <v>0</v>
      </c>
      <c r="Z144" s="12">
        <f t="shared" si="64"/>
        <v>0</v>
      </c>
      <c r="AA144" s="12">
        <f t="shared" si="64"/>
        <v>0</v>
      </c>
      <c r="AB144" s="12">
        <f t="shared" si="64"/>
        <v>0</v>
      </c>
      <c r="AC144" s="12">
        <f t="shared" si="64"/>
        <v>0</v>
      </c>
      <c r="AD144" s="12">
        <f t="shared" si="64"/>
        <v>0</v>
      </c>
      <c r="AE144" s="12">
        <f t="shared" si="64"/>
        <v>0</v>
      </c>
      <c r="AF144" s="12">
        <f t="shared" si="64"/>
        <v>0</v>
      </c>
      <c r="AG144" s="12">
        <f t="shared" si="64"/>
        <v>0</v>
      </c>
      <c r="AH144" s="12">
        <f t="shared" si="64"/>
        <v>0</v>
      </c>
      <c r="AI144" s="12">
        <f t="shared" si="64"/>
        <v>0</v>
      </c>
      <c r="AJ144" s="12">
        <f t="shared" si="64"/>
        <v>0</v>
      </c>
      <c r="AK144" s="12">
        <f t="shared" si="64"/>
        <v>0</v>
      </c>
      <c r="AL144" s="12">
        <f t="shared" si="64"/>
        <v>0</v>
      </c>
      <c r="AM144" s="12">
        <f t="shared" si="64"/>
        <v>0</v>
      </c>
      <c r="AN144" s="12">
        <f t="shared" si="64"/>
        <v>0</v>
      </c>
      <c r="AO144" s="12">
        <f t="shared" si="64"/>
        <v>0</v>
      </c>
      <c r="AP144" s="12">
        <f t="shared" si="64"/>
        <v>0</v>
      </c>
      <c r="AQ144" s="12">
        <f t="shared" si="64"/>
        <v>0</v>
      </c>
      <c r="AR144" s="12">
        <f t="shared" si="64"/>
        <v>0</v>
      </c>
      <c r="AS144" s="12">
        <f t="shared" si="64"/>
        <v>0</v>
      </c>
      <c r="AT144" s="12">
        <f t="shared" si="64"/>
        <v>0</v>
      </c>
      <c r="AU144" s="12">
        <f t="shared" si="64"/>
        <v>0</v>
      </c>
      <c r="AV144" s="12">
        <f t="shared" si="64"/>
        <v>0</v>
      </c>
      <c r="AW144" s="12">
        <f t="shared" si="64"/>
        <v>0</v>
      </c>
      <c r="AX144" s="12">
        <f t="shared" si="64"/>
        <v>0</v>
      </c>
      <c r="AY144" s="12">
        <f>+AY145+AY146</f>
        <v>0</v>
      </c>
      <c r="AZ144" s="12">
        <f>+AZ145+AZ146</f>
        <v>0</v>
      </c>
      <c r="BA144" s="12">
        <f t="shared" si="60"/>
        <v>0</v>
      </c>
      <c r="BB144" s="12">
        <f>+BB145+BB146</f>
        <v>0</v>
      </c>
      <c r="BC144" s="12">
        <f t="shared" si="61"/>
        <v>0</v>
      </c>
      <c r="BD144" s="12">
        <f t="shared" si="62"/>
        <v>0</v>
      </c>
      <c r="BE144" s="12">
        <f t="shared" si="64"/>
        <v>0</v>
      </c>
    </row>
    <row r="145" spans="1:57" s="8" customFormat="1" ht="39" hidden="1" customHeight="1">
      <c r="A145" s="26">
        <v>4611</v>
      </c>
      <c r="B145" s="12" t="s">
        <v>181</v>
      </c>
      <c r="C145" s="20" t="s">
        <v>56</v>
      </c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>
        <f t="shared" si="60"/>
        <v>0</v>
      </c>
      <c r="BB145" s="12"/>
      <c r="BC145" s="12">
        <f t="shared" si="61"/>
        <v>0</v>
      </c>
      <c r="BD145" s="12">
        <f t="shared" si="62"/>
        <v>0</v>
      </c>
      <c r="BE145" s="12"/>
    </row>
    <row r="146" spans="1:57" s="8" customFormat="1" ht="33" hidden="1" customHeight="1">
      <c r="A146" s="26">
        <v>4612</v>
      </c>
      <c r="B146" s="12" t="s">
        <v>182</v>
      </c>
      <c r="C146" s="20" t="s">
        <v>56</v>
      </c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>
        <f t="shared" si="60"/>
        <v>0</v>
      </c>
      <c r="BB146" s="12"/>
      <c r="BC146" s="12">
        <f t="shared" si="61"/>
        <v>0</v>
      </c>
      <c r="BD146" s="12">
        <f t="shared" si="62"/>
        <v>0</v>
      </c>
      <c r="BE146" s="12"/>
    </row>
    <row r="147" spans="1:57" s="8" customFormat="1" ht="33.75" hidden="1" customHeight="1">
      <c r="A147" s="26">
        <v>0</v>
      </c>
      <c r="B147" s="12" t="s">
        <v>183</v>
      </c>
      <c r="C147" s="20" t="s">
        <v>56</v>
      </c>
      <c r="D147" s="12">
        <f>+D148+D149</f>
        <v>0</v>
      </c>
      <c r="E147" s="12">
        <f>+E148+E149</f>
        <v>0</v>
      </c>
      <c r="F147" s="12">
        <f>+F148+F149</f>
        <v>0</v>
      </c>
      <c r="G147" s="12">
        <f>+G148+G149</f>
        <v>0</v>
      </c>
      <c r="H147" s="12">
        <f t="shared" ref="H147:BE147" si="65">+H148+H149</f>
        <v>0</v>
      </c>
      <c r="I147" s="12">
        <f>+I148+I149</f>
        <v>0</v>
      </c>
      <c r="J147" s="12"/>
      <c r="K147" s="12">
        <f>+K148+K149</f>
        <v>0</v>
      </c>
      <c r="L147" s="12">
        <f>+L148+L149</f>
        <v>0</v>
      </c>
      <c r="M147" s="12">
        <f t="shared" si="65"/>
        <v>0</v>
      </c>
      <c r="N147" s="12">
        <f t="shared" si="65"/>
        <v>0</v>
      </c>
      <c r="O147" s="12">
        <f t="shared" si="65"/>
        <v>0</v>
      </c>
      <c r="P147" s="12">
        <f t="shared" si="65"/>
        <v>0</v>
      </c>
      <c r="Q147" s="12">
        <f t="shared" si="65"/>
        <v>0</v>
      </c>
      <c r="R147" s="12">
        <f t="shared" si="65"/>
        <v>0</v>
      </c>
      <c r="S147" s="12">
        <f t="shared" si="65"/>
        <v>0</v>
      </c>
      <c r="T147" s="12">
        <f t="shared" si="65"/>
        <v>0</v>
      </c>
      <c r="U147" s="12">
        <f t="shared" si="65"/>
        <v>0</v>
      </c>
      <c r="V147" s="12">
        <f t="shared" si="65"/>
        <v>0</v>
      </c>
      <c r="W147" s="12">
        <f t="shared" si="65"/>
        <v>0</v>
      </c>
      <c r="X147" s="12">
        <f t="shared" si="65"/>
        <v>0</v>
      </c>
      <c r="Y147" s="12">
        <f t="shared" si="65"/>
        <v>0</v>
      </c>
      <c r="Z147" s="12">
        <f t="shared" si="65"/>
        <v>0</v>
      </c>
      <c r="AA147" s="12">
        <f t="shared" si="65"/>
        <v>0</v>
      </c>
      <c r="AB147" s="12">
        <f t="shared" si="65"/>
        <v>0</v>
      </c>
      <c r="AC147" s="12">
        <f t="shared" si="65"/>
        <v>0</v>
      </c>
      <c r="AD147" s="12">
        <f t="shared" si="65"/>
        <v>0</v>
      </c>
      <c r="AE147" s="12">
        <f t="shared" si="65"/>
        <v>0</v>
      </c>
      <c r="AF147" s="12">
        <f t="shared" si="65"/>
        <v>0</v>
      </c>
      <c r="AG147" s="12">
        <f t="shared" si="65"/>
        <v>0</v>
      </c>
      <c r="AH147" s="12">
        <f t="shared" si="65"/>
        <v>0</v>
      </c>
      <c r="AI147" s="12">
        <f t="shared" si="65"/>
        <v>0</v>
      </c>
      <c r="AJ147" s="12">
        <f t="shared" si="65"/>
        <v>0</v>
      </c>
      <c r="AK147" s="12">
        <f t="shared" si="65"/>
        <v>0</v>
      </c>
      <c r="AL147" s="12">
        <f t="shared" si="65"/>
        <v>0</v>
      </c>
      <c r="AM147" s="12">
        <f t="shared" si="65"/>
        <v>0</v>
      </c>
      <c r="AN147" s="12">
        <f t="shared" si="65"/>
        <v>0</v>
      </c>
      <c r="AO147" s="12">
        <f t="shared" si="65"/>
        <v>0</v>
      </c>
      <c r="AP147" s="12">
        <f t="shared" si="65"/>
        <v>0</v>
      </c>
      <c r="AQ147" s="12">
        <f t="shared" si="65"/>
        <v>0</v>
      </c>
      <c r="AR147" s="12">
        <f t="shared" si="65"/>
        <v>0</v>
      </c>
      <c r="AS147" s="12">
        <f t="shared" si="65"/>
        <v>0</v>
      </c>
      <c r="AT147" s="12">
        <f t="shared" si="65"/>
        <v>0</v>
      </c>
      <c r="AU147" s="12">
        <f t="shared" si="65"/>
        <v>0</v>
      </c>
      <c r="AV147" s="12">
        <f t="shared" si="65"/>
        <v>0</v>
      </c>
      <c r="AW147" s="12">
        <f t="shared" si="65"/>
        <v>0</v>
      </c>
      <c r="AX147" s="12">
        <f t="shared" si="65"/>
        <v>0</v>
      </c>
      <c r="AY147" s="12">
        <f>+AY148+AY149</f>
        <v>0</v>
      </c>
      <c r="AZ147" s="12">
        <f>+AZ148+AZ149</f>
        <v>0</v>
      </c>
      <c r="BA147" s="12">
        <f t="shared" si="60"/>
        <v>0</v>
      </c>
      <c r="BB147" s="12">
        <f>+BB148+BB149</f>
        <v>0</v>
      </c>
      <c r="BC147" s="12">
        <f t="shared" si="61"/>
        <v>0</v>
      </c>
      <c r="BD147" s="12">
        <f t="shared" si="62"/>
        <v>0</v>
      </c>
      <c r="BE147" s="12">
        <f t="shared" si="65"/>
        <v>0</v>
      </c>
    </row>
    <row r="148" spans="1:57" s="8" customFormat="1" ht="30" hidden="1" customHeight="1">
      <c r="A148" s="26">
        <v>4621</v>
      </c>
      <c r="B148" s="12" t="s">
        <v>184</v>
      </c>
      <c r="C148" s="20" t="s">
        <v>56</v>
      </c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>
        <f t="shared" si="60"/>
        <v>0</v>
      </c>
      <c r="BB148" s="12"/>
      <c r="BC148" s="12">
        <f t="shared" si="61"/>
        <v>0</v>
      </c>
      <c r="BD148" s="12">
        <f t="shared" si="62"/>
        <v>0</v>
      </c>
      <c r="BE148" s="12"/>
    </row>
    <row r="149" spans="1:57" s="8" customFormat="1" ht="28.5" hidden="1" customHeight="1">
      <c r="A149" s="26">
        <v>4622</v>
      </c>
      <c r="B149" s="12" t="s">
        <v>185</v>
      </c>
      <c r="C149" s="20" t="s">
        <v>56</v>
      </c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>
        <f t="shared" si="60"/>
        <v>0</v>
      </c>
      <c r="BB149" s="12"/>
      <c r="BC149" s="12">
        <f t="shared" si="61"/>
        <v>0</v>
      </c>
      <c r="BD149" s="12">
        <f t="shared" si="62"/>
        <v>0</v>
      </c>
      <c r="BE149" s="12"/>
    </row>
    <row r="150" spans="1:57" s="8" customFormat="1" ht="31.5" hidden="1" customHeight="1">
      <c r="A150" s="26">
        <v>0</v>
      </c>
      <c r="B150" s="12" t="s">
        <v>186</v>
      </c>
      <c r="C150" s="20" t="s">
        <v>56</v>
      </c>
      <c r="D150" s="12">
        <f>D151+D152+D153+D154+D155+D156+D157+D158</f>
        <v>0</v>
      </c>
      <c r="E150" s="12">
        <f>E151+E152+E153+E154+E155+E156+E157+E158</f>
        <v>0</v>
      </c>
      <c r="F150" s="12">
        <f>F151+F152+F153+F154+F155+F156+F157+F158</f>
        <v>0</v>
      </c>
      <c r="G150" s="12">
        <f>G151+G152+G153+G154+G155+G156+G157+G158</f>
        <v>0</v>
      </c>
      <c r="H150" s="12">
        <f t="shared" ref="H150:BE150" si="66">H151+H152+H153+H154+H155+H156+H157+H158</f>
        <v>0</v>
      </c>
      <c r="I150" s="12">
        <f>I151+I152+I153+I154+I155+I156+I157+I158</f>
        <v>0</v>
      </c>
      <c r="J150" s="12"/>
      <c r="K150" s="12">
        <f>K151+K152+K153+K154+K155+K156+K157+K158</f>
        <v>0</v>
      </c>
      <c r="L150" s="12">
        <f>L151+L152+L153+L154+L155+L156+L157+L158</f>
        <v>0</v>
      </c>
      <c r="M150" s="12">
        <f t="shared" si="66"/>
        <v>0</v>
      </c>
      <c r="N150" s="12">
        <f t="shared" si="66"/>
        <v>0</v>
      </c>
      <c r="O150" s="12">
        <f t="shared" si="66"/>
        <v>0</v>
      </c>
      <c r="P150" s="12">
        <f t="shared" si="66"/>
        <v>0</v>
      </c>
      <c r="Q150" s="12">
        <f t="shared" si="66"/>
        <v>0</v>
      </c>
      <c r="R150" s="12">
        <f t="shared" si="66"/>
        <v>0</v>
      </c>
      <c r="S150" s="12">
        <f t="shared" si="66"/>
        <v>0</v>
      </c>
      <c r="T150" s="12">
        <f t="shared" si="66"/>
        <v>0</v>
      </c>
      <c r="U150" s="12">
        <f t="shared" si="66"/>
        <v>0</v>
      </c>
      <c r="V150" s="12">
        <f t="shared" si="66"/>
        <v>0</v>
      </c>
      <c r="W150" s="12">
        <f t="shared" si="66"/>
        <v>0</v>
      </c>
      <c r="X150" s="12">
        <f t="shared" si="66"/>
        <v>0</v>
      </c>
      <c r="Y150" s="12">
        <f t="shared" si="66"/>
        <v>0</v>
      </c>
      <c r="Z150" s="12">
        <f t="shared" si="66"/>
        <v>0</v>
      </c>
      <c r="AA150" s="12">
        <f t="shared" si="66"/>
        <v>0</v>
      </c>
      <c r="AB150" s="12">
        <f t="shared" si="66"/>
        <v>0</v>
      </c>
      <c r="AC150" s="12">
        <f t="shared" si="66"/>
        <v>0</v>
      </c>
      <c r="AD150" s="12">
        <f t="shared" si="66"/>
        <v>0</v>
      </c>
      <c r="AE150" s="12">
        <f t="shared" si="66"/>
        <v>0</v>
      </c>
      <c r="AF150" s="12">
        <f t="shared" si="66"/>
        <v>0</v>
      </c>
      <c r="AG150" s="12">
        <f t="shared" si="66"/>
        <v>0</v>
      </c>
      <c r="AH150" s="12">
        <f t="shared" si="66"/>
        <v>0</v>
      </c>
      <c r="AI150" s="12">
        <f t="shared" si="66"/>
        <v>0</v>
      </c>
      <c r="AJ150" s="12">
        <f t="shared" si="66"/>
        <v>0</v>
      </c>
      <c r="AK150" s="12">
        <f t="shared" si="66"/>
        <v>0</v>
      </c>
      <c r="AL150" s="12">
        <f t="shared" si="66"/>
        <v>0</v>
      </c>
      <c r="AM150" s="12">
        <f t="shared" si="66"/>
        <v>0</v>
      </c>
      <c r="AN150" s="12">
        <f t="shared" si="66"/>
        <v>0</v>
      </c>
      <c r="AO150" s="12">
        <f t="shared" si="66"/>
        <v>0</v>
      </c>
      <c r="AP150" s="12">
        <f t="shared" si="66"/>
        <v>0</v>
      </c>
      <c r="AQ150" s="12">
        <f t="shared" si="66"/>
        <v>0</v>
      </c>
      <c r="AR150" s="12">
        <f t="shared" si="66"/>
        <v>0</v>
      </c>
      <c r="AS150" s="12">
        <f t="shared" si="66"/>
        <v>0</v>
      </c>
      <c r="AT150" s="12">
        <f t="shared" si="66"/>
        <v>0</v>
      </c>
      <c r="AU150" s="12">
        <f t="shared" si="66"/>
        <v>0</v>
      </c>
      <c r="AV150" s="12">
        <f t="shared" si="66"/>
        <v>0</v>
      </c>
      <c r="AW150" s="12">
        <f t="shared" si="66"/>
        <v>0</v>
      </c>
      <c r="AX150" s="12">
        <f t="shared" si="66"/>
        <v>0</v>
      </c>
      <c r="AY150" s="12">
        <f>AY151+AY152+AY153+AY154+AY155+AY156+AY157+AY158</f>
        <v>0</v>
      </c>
      <c r="AZ150" s="12">
        <f>AZ151+AZ152+AZ153+AZ154+AZ155+AZ156+AZ157+AZ158</f>
        <v>0</v>
      </c>
      <c r="BA150" s="12">
        <f t="shared" si="60"/>
        <v>0</v>
      </c>
      <c r="BB150" s="12">
        <f>BB151+BB152+BB153+BB154+BB155+BB156+BB157+BB158</f>
        <v>0</v>
      </c>
      <c r="BC150" s="12">
        <f t="shared" si="61"/>
        <v>0</v>
      </c>
      <c r="BD150" s="12">
        <f t="shared" si="62"/>
        <v>0</v>
      </c>
      <c r="BE150" s="12">
        <f t="shared" si="66"/>
        <v>0</v>
      </c>
    </row>
    <row r="151" spans="1:57" s="8" customFormat="1" ht="38.25" hidden="1">
      <c r="A151" s="26">
        <v>4631</v>
      </c>
      <c r="B151" s="12" t="s">
        <v>187</v>
      </c>
      <c r="C151" s="20" t="s">
        <v>56</v>
      </c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>
        <f t="shared" si="60"/>
        <v>0</v>
      </c>
      <c r="BB151" s="12"/>
      <c r="BC151" s="12">
        <f t="shared" si="61"/>
        <v>0</v>
      </c>
      <c r="BD151" s="12">
        <f t="shared" si="62"/>
        <v>0</v>
      </c>
      <c r="BE151" s="12"/>
    </row>
    <row r="152" spans="1:57" s="8" customFormat="1" ht="25.5" hidden="1">
      <c r="A152" s="26">
        <v>4632</v>
      </c>
      <c r="B152" s="12" t="s">
        <v>188</v>
      </c>
      <c r="C152" s="20" t="s">
        <v>56</v>
      </c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>
        <f t="shared" si="60"/>
        <v>0</v>
      </c>
      <c r="BB152" s="12"/>
      <c r="BC152" s="12">
        <f t="shared" si="61"/>
        <v>0</v>
      </c>
      <c r="BD152" s="12">
        <f t="shared" si="62"/>
        <v>0</v>
      </c>
      <c r="BE152" s="12"/>
    </row>
    <row r="153" spans="1:57" s="8" customFormat="1" ht="39" hidden="1" customHeight="1">
      <c r="A153" s="26">
        <v>4633</v>
      </c>
      <c r="B153" s="12" t="s">
        <v>189</v>
      </c>
      <c r="C153" s="20" t="s">
        <v>56</v>
      </c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>
        <f t="shared" si="60"/>
        <v>0</v>
      </c>
      <c r="BB153" s="12"/>
      <c r="BC153" s="12">
        <f t="shared" si="61"/>
        <v>0</v>
      </c>
      <c r="BD153" s="12">
        <f t="shared" si="62"/>
        <v>0</v>
      </c>
      <c r="BE153" s="12"/>
    </row>
    <row r="154" spans="1:57" s="8" customFormat="1" ht="42.75" hidden="1" customHeight="1">
      <c r="A154" s="26">
        <v>4634</v>
      </c>
      <c r="B154" s="12" t="s">
        <v>190</v>
      </c>
      <c r="C154" s="20" t="s">
        <v>56</v>
      </c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>
        <f t="shared" si="60"/>
        <v>0</v>
      </c>
      <c r="BB154" s="12"/>
      <c r="BC154" s="12">
        <f t="shared" si="61"/>
        <v>0</v>
      </c>
      <c r="BD154" s="12">
        <f t="shared" si="62"/>
        <v>0</v>
      </c>
      <c r="BE154" s="12"/>
    </row>
    <row r="155" spans="1:57" s="8" customFormat="1" ht="27.75" hidden="1" customHeight="1">
      <c r="A155" s="26">
        <v>4635</v>
      </c>
      <c r="B155" s="12" t="s">
        <v>191</v>
      </c>
      <c r="C155" s="20" t="s">
        <v>56</v>
      </c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>
        <f t="shared" si="60"/>
        <v>0</v>
      </c>
      <c r="BB155" s="12"/>
      <c r="BC155" s="12">
        <f t="shared" si="61"/>
        <v>0</v>
      </c>
      <c r="BD155" s="12">
        <f t="shared" si="62"/>
        <v>0</v>
      </c>
      <c r="BE155" s="12"/>
    </row>
    <row r="156" spans="1:57" s="8" customFormat="1" ht="40.5" hidden="1" customHeight="1">
      <c r="A156" s="26">
        <v>4637</v>
      </c>
      <c r="B156" s="12" t="s">
        <v>192</v>
      </c>
      <c r="C156" s="20" t="s">
        <v>56</v>
      </c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>
        <f t="shared" si="60"/>
        <v>0</v>
      </c>
      <c r="BB156" s="12"/>
      <c r="BC156" s="12">
        <f t="shared" si="61"/>
        <v>0</v>
      </c>
      <c r="BD156" s="12">
        <f t="shared" si="62"/>
        <v>0</v>
      </c>
      <c r="BE156" s="12"/>
    </row>
    <row r="157" spans="1:57" s="8" customFormat="1" ht="40.5" hidden="1" customHeight="1">
      <c r="A157" s="26">
        <v>4638</v>
      </c>
      <c r="B157" s="22" t="s">
        <v>193</v>
      </c>
      <c r="C157" s="20" t="s">
        <v>56</v>
      </c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>
        <f t="shared" si="60"/>
        <v>0</v>
      </c>
      <c r="BB157" s="12"/>
      <c r="BC157" s="12">
        <f t="shared" si="61"/>
        <v>0</v>
      </c>
      <c r="BD157" s="12">
        <f t="shared" si="62"/>
        <v>0</v>
      </c>
      <c r="BE157" s="12"/>
    </row>
    <row r="158" spans="1:57" s="8" customFormat="1" ht="24.75" hidden="1" customHeight="1">
      <c r="A158" s="26">
        <v>4639</v>
      </c>
      <c r="B158" s="31" t="s">
        <v>194</v>
      </c>
      <c r="C158" s="20" t="s">
        <v>56</v>
      </c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>
        <f t="shared" si="60"/>
        <v>0</v>
      </c>
      <c r="BB158" s="12"/>
      <c r="BC158" s="12">
        <f t="shared" si="61"/>
        <v>0</v>
      </c>
      <c r="BD158" s="12">
        <f t="shared" si="62"/>
        <v>0</v>
      </c>
      <c r="BE158" s="12"/>
    </row>
    <row r="159" spans="1:57" s="8" customFormat="1" ht="35.25" hidden="1" customHeight="1">
      <c r="A159" s="26">
        <v>0</v>
      </c>
      <c r="B159" s="12" t="s">
        <v>195</v>
      </c>
      <c r="C159" s="20" t="s">
        <v>56</v>
      </c>
      <c r="D159" s="12">
        <f>D160+D161+D162+D163</f>
        <v>0</v>
      </c>
      <c r="E159" s="12">
        <f>E160+E161+E162+E163</f>
        <v>0</v>
      </c>
      <c r="F159" s="12">
        <f>F160+F161+F162+F163</f>
        <v>0</v>
      </c>
      <c r="G159" s="12">
        <f>G160+G161+G162+G163</f>
        <v>0</v>
      </c>
      <c r="H159" s="12">
        <f t="shared" ref="H159:BE159" si="67">H160+H161+H162+H163</f>
        <v>0</v>
      </c>
      <c r="I159" s="12">
        <f>I160+I161+I162+I163</f>
        <v>0</v>
      </c>
      <c r="J159" s="12"/>
      <c r="K159" s="12">
        <f>K160+K161+K162+K163</f>
        <v>0</v>
      </c>
      <c r="L159" s="12">
        <f>L160+L161+L162+L163</f>
        <v>0</v>
      </c>
      <c r="M159" s="12">
        <f t="shared" si="67"/>
        <v>0</v>
      </c>
      <c r="N159" s="12">
        <f t="shared" si="67"/>
        <v>0</v>
      </c>
      <c r="O159" s="12">
        <f t="shared" si="67"/>
        <v>0</v>
      </c>
      <c r="P159" s="12">
        <f t="shared" si="67"/>
        <v>0</v>
      </c>
      <c r="Q159" s="12">
        <f t="shared" si="67"/>
        <v>0</v>
      </c>
      <c r="R159" s="12">
        <f t="shared" si="67"/>
        <v>0</v>
      </c>
      <c r="S159" s="12">
        <f t="shared" si="67"/>
        <v>0</v>
      </c>
      <c r="T159" s="12">
        <f t="shared" si="67"/>
        <v>0</v>
      </c>
      <c r="U159" s="12">
        <f t="shared" si="67"/>
        <v>0</v>
      </c>
      <c r="V159" s="12">
        <f t="shared" si="67"/>
        <v>0</v>
      </c>
      <c r="W159" s="12">
        <f t="shared" si="67"/>
        <v>0</v>
      </c>
      <c r="X159" s="12">
        <f t="shared" si="67"/>
        <v>0</v>
      </c>
      <c r="Y159" s="12">
        <f t="shared" si="67"/>
        <v>0</v>
      </c>
      <c r="Z159" s="12">
        <f t="shared" si="67"/>
        <v>0</v>
      </c>
      <c r="AA159" s="12">
        <f t="shared" si="67"/>
        <v>0</v>
      </c>
      <c r="AB159" s="12">
        <f t="shared" si="67"/>
        <v>0</v>
      </c>
      <c r="AC159" s="12">
        <f t="shared" si="67"/>
        <v>0</v>
      </c>
      <c r="AD159" s="12">
        <f t="shared" si="67"/>
        <v>0</v>
      </c>
      <c r="AE159" s="12">
        <f t="shared" si="67"/>
        <v>0</v>
      </c>
      <c r="AF159" s="12">
        <f t="shared" si="67"/>
        <v>0</v>
      </c>
      <c r="AG159" s="12">
        <f t="shared" si="67"/>
        <v>0</v>
      </c>
      <c r="AH159" s="12">
        <f t="shared" si="67"/>
        <v>0</v>
      </c>
      <c r="AI159" s="12">
        <f t="shared" si="67"/>
        <v>0</v>
      </c>
      <c r="AJ159" s="12">
        <f t="shared" si="67"/>
        <v>0</v>
      </c>
      <c r="AK159" s="12">
        <f t="shared" si="67"/>
        <v>0</v>
      </c>
      <c r="AL159" s="12">
        <f t="shared" si="67"/>
        <v>0</v>
      </c>
      <c r="AM159" s="12">
        <f t="shared" si="67"/>
        <v>0</v>
      </c>
      <c r="AN159" s="12">
        <f t="shared" si="67"/>
        <v>0</v>
      </c>
      <c r="AO159" s="12">
        <f t="shared" si="67"/>
        <v>0</v>
      </c>
      <c r="AP159" s="12">
        <f t="shared" si="67"/>
        <v>0</v>
      </c>
      <c r="AQ159" s="12">
        <f t="shared" si="67"/>
        <v>0</v>
      </c>
      <c r="AR159" s="12">
        <f t="shared" si="67"/>
        <v>0</v>
      </c>
      <c r="AS159" s="12">
        <f t="shared" si="67"/>
        <v>0</v>
      </c>
      <c r="AT159" s="12">
        <f t="shared" si="67"/>
        <v>0</v>
      </c>
      <c r="AU159" s="12">
        <f t="shared" si="67"/>
        <v>0</v>
      </c>
      <c r="AV159" s="12">
        <f t="shared" si="67"/>
        <v>0</v>
      </c>
      <c r="AW159" s="12">
        <f t="shared" si="67"/>
        <v>0</v>
      </c>
      <c r="AX159" s="12">
        <f t="shared" si="67"/>
        <v>0</v>
      </c>
      <c r="AY159" s="12">
        <f>AY160+AY161+AY162+AY163</f>
        <v>0</v>
      </c>
      <c r="AZ159" s="12">
        <f>AZ160+AZ161+AZ162+AZ163</f>
        <v>0</v>
      </c>
      <c r="BA159" s="12">
        <f t="shared" si="60"/>
        <v>0</v>
      </c>
      <c r="BB159" s="12">
        <f>BB160+BB161+BB162+BB163</f>
        <v>0</v>
      </c>
      <c r="BC159" s="12">
        <f t="shared" si="61"/>
        <v>0</v>
      </c>
      <c r="BD159" s="12">
        <f t="shared" si="62"/>
        <v>0</v>
      </c>
      <c r="BE159" s="12">
        <f t="shared" si="67"/>
        <v>0</v>
      </c>
    </row>
    <row r="160" spans="1:57" s="8" customFormat="1" ht="36" hidden="1" customHeight="1">
      <c r="A160" s="26">
        <v>4651</v>
      </c>
      <c r="B160" s="12" t="s">
        <v>196</v>
      </c>
      <c r="C160" s="20" t="s">
        <v>56</v>
      </c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>
        <f t="shared" si="60"/>
        <v>0</v>
      </c>
      <c r="BB160" s="12"/>
      <c r="BC160" s="12">
        <f t="shared" si="61"/>
        <v>0</v>
      </c>
      <c r="BD160" s="12">
        <f t="shared" si="62"/>
        <v>0</v>
      </c>
      <c r="BE160" s="12"/>
    </row>
    <row r="161" spans="1:57" s="8" customFormat="1" ht="34.5" hidden="1" customHeight="1">
      <c r="A161" s="26">
        <v>4652</v>
      </c>
      <c r="B161" s="12" t="s">
        <v>197</v>
      </c>
      <c r="C161" s="20" t="s">
        <v>56</v>
      </c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>
        <f t="shared" si="60"/>
        <v>0</v>
      </c>
      <c r="BB161" s="12"/>
      <c r="BC161" s="12">
        <f t="shared" si="61"/>
        <v>0</v>
      </c>
      <c r="BD161" s="12">
        <f t="shared" si="62"/>
        <v>0</v>
      </c>
      <c r="BE161" s="12"/>
    </row>
    <row r="162" spans="1:57" s="8" customFormat="1" ht="29.25" hidden="1" customHeight="1">
      <c r="A162" s="26">
        <v>4653</v>
      </c>
      <c r="B162" s="12" t="s">
        <v>198</v>
      </c>
      <c r="C162" s="20" t="s">
        <v>56</v>
      </c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>
        <f t="shared" si="60"/>
        <v>0</v>
      </c>
      <c r="BB162" s="12"/>
      <c r="BC162" s="12">
        <f t="shared" si="61"/>
        <v>0</v>
      </c>
      <c r="BD162" s="12">
        <f t="shared" si="62"/>
        <v>0</v>
      </c>
      <c r="BE162" s="12"/>
    </row>
    <row r="163" spans="1:57" s="8" customFormat="1" ht="41.25" hidden="1" customHeight="1">
      <c r="A163" s="26">
        <v>4655</v>
      </c>
      <c r="B163" s="12" t="s">
        <v>199</v>
      </c>
      <c r="C163" s="20" t="s">
        <v>56</v>
      </c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>
        <f t="shared" si="60"/>
        <v>0</v>
      </c>
      <c r="BB163" s="12"/>
      <c r="BC163" s="12">
        <f t="shared" si="61"/>
        <v>0</v>
      </c>
      <c r="BD163" s="12">
        <f t="shared" si="62"/>
        <v>0</v>
      </c>
      <c r="BE163" s="12"/>
    </row>
    <row r="164" spans="1:57" s="8" customFormat="1" ht="41.25" hidden="1" customHeight="1">
      <c r="A164" s="26">
        <v>4656</v>
      </c>
      <c r="B164" s="12" t="s">
        <v>200</v>
      </c>
      <c r="C164" s="20" t="s">
        <v>56</v>
      </c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>
        <f t="shared" si="60"/>
        <v>0</v>
      </c>
      <c r="BB164" s="12"/>
      <c r="BC164" s="12">
        <f t="shared" si="61"/>
        <v>0</v>
      </c>
      <c r="BD164" s="12">
        <f t="shared" si="62"/>
        <v>0</v>
      </c>
      <c r="BE164" s="12"/>
    </row>
    <row r="165" spans="1:57" s="8" customFormat="1" ht="24" hidden="1" customHeight="1">
      <c r="A165" s="26">
        <v>4657</v>
      </c>
      <c r="B165" s="12" t="s">
        <v>201</v>
      </c>
      <c r="C165" s="20" t="s">
        <v>56</v>
      </c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>
        <f t="shared" si="60"/>
        <v>0</v>
      </c>
      <c r="BB165" s="12"/>
      <c r="BC165" s="12">
        <f t="shared" si="61"/>
        <v>0</v>
      </c>
      <c r="BD165" s="12">
        <f t="shared" si="62"/>
        <v>0</v>
      </c>
      <c r="BE165" s="12"/>
    </row>
    <row r="166" spans="1:57" s="8" customFormat="1" ht="25.5" hidden="1">
      <c r="A166" s="26">
        <v>0</v>
      </c>
      <c r="B166" s="12" t="s">
        <v>202</v>
      </c>
      <c r="C166" s="20" t="s">
        <v>56</v>
      </c>
      <c r="D166" s="12">
        <f>+D167+D170</f>
        <v>0</v>
      </c>
      <c r="E166" s="12">
        <f>+E167+E170</f>
        <v>0</v>
      </c>
      <c r="F166" s="12">
        <f>+F167+F170</f>
        <v>0</v>
      </c>
      <c r="G166" s="12">
        <f>+G167+G170</f>
        <v>0</v>
      </c>
      <c r="H166" s="12">
        <f t="shared" ref="H166:BE166" si="68">+H167+H170</f>
        <v>0</v>
      </c>
      <c r="I166" s="12">
        <f>+I167+I170</f>
        <v>0</v>
      </c>
      <c r="J166" s="12"/>
      <c r="K166" s="12">
        <f>+K167+K170</f>
        <v>0</v>
      </c>
      <c r="L166" s="12">
        <f>+L167+L170</f>
        <v>0</v>
      </c>
      <c r="M166" s="12">
        <f t="shared" si="68"/>
        <v>0</v>
      </c>
      <c r="N166" s="12">
        <f t="shared" si="68"/>
        <v>0</v>
      </c>
      <c r="O166" s="12">
        <f t="shared" si="68"/>
        <v>0</v>
      </c>
      <c r="P166" s="12">
        <f t="shared" si="68"/>
        <v>0</v>
      </c>
      <c r="Q166" s="12">
        <f t="shared" si="68"/>
        <v>0</v>
      </c>
      <c r="R166" s="12">
        <f t="shared" si="68"/>
        <v>0</v>
      </c>
      <c r="S166" s="12">
        <f t="shared" si="68"/>
        <v>0</v>
      </c>
      <c r="T166" s="12">
        <f t="shared" si="68"/>
        <v>0</v>
      </c>
      <c r="U166" s="12">
        <f t="shared" si="68"/>
        <v>0</v>
      </c>
      <c r="V166" s="12">
        <f t="shared" si="68"/>
        <v>0</v>
      </c>
      <c r="W166" s="12">
        <f t="shared" si="68"/>
        <v>0</v>
      </c>
      <c r="X166" s="12">
        <f t="shared" si="68"/>
        <v>0</v>
      </c>
      <c r="Y166" s="12">
        <f t="shared" si="68"/>
        <v>0</v>
      </c>
      <c r="Z166" s="12">
        <f t="shared" si="68"/>
        <v>0</v>
      </c>
      <c r="AA166" s="12">
        <f t="shared" si="68"/>
        <v>0</v>
      </c>
      <c r="AB166" s="12">
        <f t="shared" si="68"/>
        <v>0</v>
      </c>
      <c r="AC166" s="12">
        <f t="shared" si="68"/>
        <v>0</v>
      </c>
      <c r="AD166" s="12">
        <f t="shared" si="68"/>
        <v>0</v>
      </c>
      <c r="AE166" s="12">
        <f t="shared" si="68"/>
        <v>0</v>
      </c>
      <c r="AF166" s="12">
        <f t="shared" si="68"/>
        <v>0</v>
      </c>
      <c r="AG166" s="12">
        <f t="shared" si="68"/>
        <v>0</v>
      </c>
      <c r="AH166" s="12">
        <f t="shared" si="68"/>
        <v>0</v>
      </c>
      <c r="AI166" s="12">
        <f t="shared" si="68"/>
        <v>0</v>
      </c>
      <c r="AJ166" s="12">
        <f t="shared" si="68"/>
        <v>0</v>
      </c>
      <c r="AK166" s="12">
        <f t="shared" si="68"/>
        <v>0</v>
      </c>
      <c r="AL166" s="12">
        <f t="shared" si="68"/>
        <v>0</v>
      </c>
      <c r="AM166" s="12">
        <f t="shared" si="68"/>
        <v>0</v>
      </c>
      <c r="AN166" s="12">
        <f t="shared" si="68"/>
        <v>0</v>
      </c>
      <c r="AO166" s="12">
        <f t="shared" si="68"/>
        <v>0</v>
      </c>
      <c r="AP166" s="12">
        <f t="shared" si="68"/>
        <v>0</v>
      </c>
      <c r="AQ166" s="12">
        <f t="shared" si="68"/>
        <v>0</v>
      </c>
      <c r="AR166" s="12">
        <f t="shared" si="68"/>
        <v>0</v>
      </c>
      <c r="AS166" s="12">
        <f t="shared" si="68"/>
        <v>0</v>
      </c>
      <c r="AT166" s="12">
        <f t="shared" si="68"/>
        <v>0</v>
      </c>
      <c r="AU166" s="12">
        <f t="shared" si="68"/>
        <v>0</v>
      </c>
      <c r="AV166" s="12">
        <f t="shared" si="68"/>
        <v>0</v>
      </c>
      <c r="AW166" s="12">
        <f t="shared" si="68"/>
        <v>0</v>
      </c>
      <c r="AX166" s="12">
        <f t="shared" si="68"/>
        <v>0</v>
      </c>
      <c r="AY166" s="12">
        <f>+AY167+AY170</f>
        <v>0</v>
      </c>
      <c r="AZ166" s="12">
        <f>+AZ167+AZ170</f>
        <v>0</v>
      </c>
      <c r="BA166" s="12">
        <f t="shared" si="60"/>
        <v>0</v>
      </c>
      <c r="BB166" s="12">
        <f>+BB167+BB170</f>
        <v>0</v>
      </c>
      <c r="BC166" s="12">
        <f t="shared" si="61"/>
        <v>0</v>
      </c>
      <c r="BD166" s="12">
        <f t="shared" si="62"/>
        <v>0</v>
      </c>
      <c r="BE166" s="12">
        <f t="shared" si="68"/>
        <v>0</v>
      </c>
    </row>
    <row r="167" spans="1:57" s="8" customFormat="1" ht="31.5" hidden="1" customHeight="1">
      <c r="A167" s="26">
        <v>0</v>
      </c>
      <c r="B167" s="12" t="s">
        <v>203</v>
      </c>
      <c r="C167" s="20" t="s">
        <v>56</v>
      </c>
      <c r="D167" s="12">
        <f>+D168+D169</f>
        <v>0</v>
      </c>
      <c r="E167" s="12">
        <f>+E168+E169</f>
        <v>0</v>
      </c>
      <c r="F167" s="12">
        <f>+F168+F169</f>
        <v>0</v>
      </c>
      <c r="G167" s="12">
        <f>+G168+G169</f>
        <v>0</v>
      </c>
      <c r="H167" s="12">
        <f t="shared" ref="H167:BE167" si="69">+H168+H169</f>
        <v>0</v>
      </c>
      <c r="I167" s="12">
        <f>+I168+I169</f>
        <v>0</v>
      </c>
      <c r="J167" s="12"/>
      <c r="K167" s="12">
        <f>+K168+K169</f>
        <v>0</v>
      </c>
      <c r="L167" s="12">
        <f>+L168+L169</f>
        <v>0</v>
      </c>
      <c r="M167" s="12">
        <f t="shared" si="69"/>
        <v>0</v>
      </c>
      <c r="N167" s="12">
        <f t="shared" si="69"/>
        <v>0</v>
      </c>
      <c r="O167" s="12">
        <f t="shared" si="69"/>
        <v>0</v>
      </c>
      <c r="P167" s="12">
        <f t="shared" si="69"/>
        <v>0</v>
      </c>
      <c r="Q167" s="12">
        <f t="shared" si="69"/>
        <v>0</v>
      </c>
      <c r="R167" s="12">
        <f t="shared" si="69"/>
        <v>0</v>
      </c>
      <c r="S167" s="12">
        <f t="shared" si="69"/>
        <v>0</v>
      </c>
      <c r="T167" s="12">
        <f t="shared" si="69"/>
        <v>0</v>
      </c>
      <c r="U167" s="12">
        <f t="shared" si="69"/>
        <v>0</v>
      </c>
      <c r="V167" s="12">
        <f t="shared" si="69"/>
        <v>0</v>
      </c>
      <c r="W167" s="12">
        <f t="shared" si="69"/>
        <v>0</v>
      </c>
      <c r="X167" s="12">
        <f t="shared" si="69"/>
        <v>0</v>
      </c>
      <c r="Y167" s="12">
        <f t="shared" si="69"/>
        <v>0</v>
      </c>
      <c r="Z167" s="12">
        <f t="shared" si="69"/>
        <v>0</v>
      </c>
      <c r="AA167" s="12">
        <f t="shared" si="69"/>
        <v>0</v>
      </c>
      <c r="AB167" s="12">
        <f t="shared" si="69"/>
        <v>0</v>
      </c>
      <c r="AC167" s="12">
        <f t="shared" si="69"/>
        <v>0</v>
      </c>
      <c r="AD167" s="12">
        <f t="shared" si="69"/>
        <v>0</v>
      </c>
      <c r="AE167" s="12">
        <f t="shared" si="69"/>
        <v>0</v>
      </c>
      <c r="AF167" s="12">
        <f t="shared" si="69"/>
        <v>0</v>
      </c>
      <c r="AG167" s="12">
        <f t="shared" si="69"/>
        <v>0</v>
      </c>
      <c r="AH167" s="12">
        <f t="shared" si="69"/>
        <v>0</v>
      </c>
      <c r="AI167" s="12">
        <f t="shared" si="69"/>
        <v>0</v>
      </c>
      <c r="AJ167" s="12">
        <f t="shared" si="69"/>
        <v>0</v>
      </c>
      <c r="AK167" s="12">
        <f t="shared" si="69"/>
        <v>0</v>
      </c>
      <c r="AL167" s="12">
        <f t="shared" si="69"/>
        <v>0</v>
      </c>
      <c r="AM167" s="12">
        <f t="shared" si="69"/>
        <v>0</v>
      </c>
      <c r="AN167" s="12">
        <f t="shared" si="69"/>
        <v>0</v>
      </c>
      <c r="AO167" s="12">
        <f t="shared" si="69"/>
        <v>0</v>
      </c>
      <c r="AP167" s="12">
        <f t="shared" si="69"/>
        <v>0</v>
      </c>
      <c r="AQ167" s="12">
        <f t="shared" si="69"/>
        <v>0</v>
      </c>
      <c r="AR167" s="12">
        <f t="shared" si="69"/>
        <v>0</v>
      </c>
      <c r="AS167" s="12">
        <f t="shared" si="69"/>
        <v>0</v>
      </c>
      <c r="AT167" s="12">
        <f t="shared" si="69"/>
        <v>0</v>
      </c>
      <c r="AU167" s="12">
        <f t="shared" si="69"/>
        <v>0</v>
      </c>
      <c r="AV167" s="12">
        <f t="shared" si="69"/>
        <v>0</v>
      </c>
      <c r="AW167" s="12">
        <f t="shared" si="69"/>
        <v>0</v>
      </c>
      <c r="AX167" s="12">
        <f t="shared" si="69"/>
        <v>0</v>
      </c>
      <c r="AY167" s="12">
        <f>+AY168+AY169</f>
        <v>0</v>
      </c>
      <c r="AZ167" s="12">
        <f>+AZ168+AZ169</f>
        <v>0</v>
      </c>
      <c r="BA167" s="12">
        <f t="shared" si="60"/>
        <v>0</v>
      </c>
      <c r="BB167" s="12">
        <f>+BB168+BB169</f>
        <v>0</v>
      </c>
      <c r="BC167" s="12">
        <f t="shared" si="61"/>
        <v>0</v>
      </c>
      <c r="BD167" s="12">
        <f t="shared" si="62"/>
        <v>0</v>
      </c>
      <c r="BE167" s="12">
        <f t="shared" si="69"/>
        <v>0</v>
      </c>
    </row>
    <row r="168" spans="1:57" s="8" customFormat="1" ht="39" hidden="1" customHeight="1">
      <c r="A168" s="26">
        <v>4711</v>
      </c>
      <c r="B168" s="12" t="s">
        <v>204</v>
      </c>
      <c r="C168" s="20" t="s">
        <v>56</v>
      </c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>
        <f t="shared" si="60"/>
        <v>0</v>
      </c>
      <c r="BB168" s="12"/>
      <c r="BC168" s="12">
        <f t="shared" si="61"/>
        <v>0</v>
      </c>
      <c r="BD168" s="12">
        <f t="shared" si="62"/>
        <v>0</v>
      </c>
      <c r="BE168" s="12"/>
    </row>
    <row r="169" spans="1:57" s="8" customFormat="1" ht="38.25" hidden="1">
      <c r="A169" s="26">
        <v>4712</v>
      </c>
      <c r="B169" s="12" t="s">
        <v>205</v>
      </c>
      <c r="C169" s="20" t="s">
        <v>56</v>
      </c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>
        <f t="shared" si="60"/>
        <v>0</v>
      </c>
      <c r="BB169" s="12"/>
      <c r="BC169" s="12">
        <f t="shared" si="61"/>
        <v>0</v>
      </c>
      <c r="BD169" s="12">
        <f t="shared" si="62"/>
        <v>0</v>
      </c>
      <c r="BE169" s="12"/>
    </row>
    <row r="170" spans="1:57" s="8" customFormat="1" ht="38.25" hidden="1">
      <c r="A170" s="26">
        <v>0</v>
      </c>
      <c r="B170" s="12" t="s">
        <v>206</v>
      </c>
      <c r="C170" s="20" t="s">
        <v>56</v>
      </c>
      <c r="D170" s="12">
        <f t="shared" ref="D170:BE170" si="70">+D171+D172+D173+D175+D176+D177+D178+D179+D180+D182</f>
        <v>0</v>
      </c>
      <c r="E170" s="12">
        <f t="shared" si="70"/>
        <v>0</v>
      </c>
      <c r="F170" s="12">
        <f t="shared" si="70"/>
        <v>0</v>
      </c>
      <c r="G170" s="12">
        <f t="shared" si="70"/>
        <v>0</v>
      </c>
      <c r="H170" s="12">
        <f t="shared" si="70"/>
        <v>0</v>
      </c>
      <c r="I170" s="12">
        <f t="shared" si="70"/>
        <v>0</v>
      </c>
      <c r="J170" s="12"/>
      <c r="K170" s="12">
        <f t="shared" si="70"/>
        <v>0</v>
      </c>
      <c r="L170" s="12">
        <f t="shared" si="70"/>
        <v>0</v>
      </c>
      <c r="M170" s="12">
        <f t="shared" si="70"/>
        <v>0</v>
      </c>
      <c r="N170" s="12">
        <f t="shared" si="70"/>
        <v>0</v>
      </c>
      <c r="O170" s="12">
        <f t="shared" si="70"/>
        <v>0</v>
      </c>
      <c r="P170" s="12">
        <f t="shared" si="70"/>
        <v>0</v>
      </c>
      <c r="Q170" s="12">
        <f t="shared" si="70"/>
        <v>0</v>
      </c>
      <c r="R170" s="12">
        <f t="shared" si="70"/>
        <v>0</v>
      </c>
      <c r="S170" s="12">
        <f t="shared" si="70"/>
        <v>0</v>
      </c>
      <c r="T170" s="12">
        <f t="shared" si="70"/>
        <v>0</v>
      </c>
      <c r="U170" s="12">
        <f t="shared" si="70"/>
        <v>0</v>
      </c>
      <c r="V170" s="12">
        <f t="shared" si="70"/>
        <v>0</v>
      </c>
      <c r="W170" s="12">
        <f t="shared" si="70"/>
        <v>0</v>
      </c>
      <c r="X170" s="12">
        <f t="shared" si="70"/>
        <v>0</v>
      </c>
      <c r="Y170" s="12">
        <f t="shared" si="70"/>
        <v>0</v>
      </c>
      <c r="Z170" s="12">
        <f t="shared" si="70"/>
        <v>0</v>
      </c>
      <c r="AA170" s="12">
        <f t="shared" si="70"/>
        <v>0</v>
      </c>
      <c r="AB170" s="12">
        <f t="shared" si="70"/>
        <v>0</v>
      </c>
      <c r="AC170" s="12">
        <f t="shared" si="70"/>
        <v>0</v>
      </c>
      <c r="AD170" s="12">
        <f t="shared" si="70"/>
        <v>0</v>
      </c>
      <c r="AE170" s="12">
        <f t="shared" si="70"/>
        <v>0</v>
      </c>
      <c r="AF170" s="12">
        <f t="shared" si="70"/>
        <v>0</v>
      </c>
      <c r="AG170" s="12">
        <f t="shared" si="70"/>
        <v>0</v>
      </c>
      <c r="AH170" s="12">
        <f t="shared" si="70"/>
        <v>0</v>
      </c>
      <c r="AI170" s="12">
        <f t="shared" si="70"/>
        <v>0</v>
      </c>
      <c r="AJ170" s="12">
        <f t="shared" si="70"/>
        <v>0</v>
      </c>
      <c r="AK170" s="12">
        <f t="shared" si="70"/>
        <v>0</v>
      </c>
      <c r="AL170" s="12">
        <f t="shared" si="70"/>
        <v>0</v>
      </c>
      <c r="AM170" s="12">
        <f t="shared" si="70"/>
        <v>0</v>
      </c>
      <c r="AN170" s="12">
        <f t="shared" si="70"/>
        <v>0</v>
      </c>
      <c r="AO170" s="12">
        <f t="shared" si="70"/>
        <v>0</v>
      </c>
      <c r="AP170" s="12">
        <f t="shared" si="70"/>
        <v>0</v>
      </c>
      <c r="AQ170" s="12">
        <f t="shared" si="70"/>
        <v>0</v>
      </c>
      <c r="AR170" s="12">
        <f t="shared" si="70"/>
        <v>0</v>
      </c>
      <c r="AS170" s="12">
        <f t="shared" si="70"/>
        <v>0</v>
      </c>
      <c r="AT170" s="12">
        <f t="shared" si="70"/>
        <v>0</v>
      </c>
      <c r="AU170" s="12">
        <f t="shared" si="70"/>
        <v>0</v>
      </c>
      <c r="AV170" s="12">
        <f t="shared" si="70"/>
        <v>0</v>
      </c>
      <c r="AW170" s="12">
        <f t="shared" si="70"/>
        <v>0</v>
      </c>
      <c r="AX170" s="12">
        <f t="shared" si="70"/>
        <v>0</v>
      </c>
      <c r="AY170" s="12">
        <f>+AY171+AY172+AY173+AY175+AY176+AY177+AY178+AY179+AY180+AY182</f>
        <v>0</v>
      </c>
      <c r="AZ170" s="12">
        <f>+AZ171+AZ172+AZ173+AZ175+AZ176+AZ177+AZ178+AZ179+AZ180+AZ182</f>
        <v>0</v>
      </c>
      <c r="BA170" s="12">
        <f t="shared" si="60"/>
        <v>0</v>
      </c>
      <c r="BB170" s="12">
        <f>+BB171+BB172+BB173+BB175+BB176+BB177+BB178+BB179+BB180+BB182</f>
        <v>0</v>
      </c>
      <c r="BC170" s="12">
        <f t="shared" si="61"/>
        <v>0</v>
      </c>
      <c r="BD170" s="12">
        <f t="shared" si="62"/>
        <v>0</v>
      </c>
      <c r="BE170" s="12">
        <f t="shared" si="70"/>
        <v>0</v>
      </c>
    </row>
    <row r="171" spans="1:57" s="8" customFormat="1" ht="38.25" hidden="1">
      <c r="A171" s="26">
        <v>4721</v>
      </c>
      <c r="B171" s="12" t="s">
        <v>207</v>
      </c>
      <c r="C171" s="20" t="s">
        <v>56</v>
      </c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>
        <f t="shared" si="60"/>
        <v>0</v>
      </c>
      <c r="BB171" s="12"/>
      <c r="BC171" s="12">
        <f t="shared" si="61"/>
        <v>0</v>
      </c>
      <c r="BD171" s="12">
        <f t="shared" si="62"/>
        <v>0</v>
      </c>
      <c r="BE171" s="12"/>
    </row>
    <row r="172" spans="1:57" s="8" customFormat="1" ht="21.75" hidden="1" customHeight="1">
      <c r="A172" s="26">
        <v>4722</v>
      </c>
      <c r="B172" s="12" t="s">
        <v>208</v>
      </c>
      <c r="C172" s="20" t="s">
        <v>56</v>
      </c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>
        <f t="shared" si="60"/>
        <v>0</v>
      </c>
      <c r="BB172" s="12"/>
      <c r="BC172" s="12">
        <f t="shared" si="61"/>
        <v>0</v>
      </c>
      <c r="BD172" s="12">
        <f t="shared" si="62"/>
        <v>0</v>
      </c>
      <c r="BE172" s="12"/>
    </row>
    <row r="173" spans="1:57" s="8" customFormat="1" ht="32.25" hidden="1" customHeight="1">
      <c r="A173" s="26">
        <v>4723</v>
      </c>
      <c r="B173" s="12" t="s">
        <v>209</v>
      </c>
      <c r="C173" s="20" t="s">
        <v>56</v>
      </c>
      <c r="D173" s="32">
        <f>D174</f>
        <v>0</v>
      </c>
      <c r="E173" s="32">
        <f>E174</f>
        <v>0</v>
      </c>
      <c r="F173" s="32">
        <f>F174</f>
        <v>0</v>
      </c>
      <c r="G173" s="32">
        <f>G174</f>
        <v>0</v>
      </c>
      <c r="H173" s="32">
        <f t="shared" ref="H173:BE173" si="71">H174</f>
        <v>0</v>
      </c>
      <c r="I173" s="32">
        <f t="shared" si="71"/>
        <v>0</v>
      </c>
      <c r="J173" s="32"/>
      <c r="K173" s="32">
        <f t="shared" si="71"/>
        <v>0</v>
      </c>
      <c r="L173" s="32">
        <f t="shared" si="71"/>
        <v>0</v>
      </c>
      <c r="M173" s="32">
        <f t="shared" si="71"/>
        <v>0</v>
      </c>
      <c r="N173" s="32">
        <f t="shared" si="71"/>
        <v>0</v>
      </c>
      <c r="O173" s="32">
        <f t="shared" si="71"/>
        <v>0</v>
      </c>
      <c r="P173" s="32">
        <f t="shared" si="71"/>
        <v>0</v>
      </c>
      <c r="Q173" s="32">
        <f t="shared" si="71"/>
        <v>0</v>
      </c>
      <c r="R173" s="32">
        <f t="shared" si="71"/>
        <v>0</v>
      </c>
      <c r="S173" s="32">
        <f t="shared" si="71"/>
        <v>0</v>
      </c>
      <c r="T173" s="32">
        <f t="shared" si="71"/>
        <v>0</v>
      </c>
      <c r="U173" s="32">
        <f t="shared" si="71"/>
        <v>0</v>
      </c>
      <c r="V173" s="32">
        <f t="shared" si="71"/>
        <v>0</v>
      </c>
      <c r="W173" s="32">
        <f t="shared" si="71"/>
        <v>0</v>
      </c>
      <c r="X173" s="32">
        <f t="shared" si="71"/>
        <v>0</v>
      </c>
      <c r="Y173" s="32">
        <f t="shared" si="71"/>
        <v>0</v>
      </c>
      <c r="Z173" s="32">
        <f t="shared" si="71"/>
        <v>0</v>
      </c>
      <c r="AA173" s="32">
        <f t="shared" si="71"/>
        <v>0</v>
      </c>
      <c r="AB173" s="32">
        <f t="shared" si="71"/>
        <v>0</v>
      </c>
      <c r="AC173" s="32">
        <f t="shared" si="71"/>
        <v>0</v>
      </c>
      <c r="AD173" s="32">
        <f t="shared" si="71"/>
        <v>0</v>
      </c>
      <c r="AE173" s="32">
        <f t="shared" si="71"/>
        <v>0</v>
      </c>
      <c r="AF173" s="32">
        <f t="shared" si="71"/>
        <v>0</v>
      </c>
      <c r="AG173" s="32">
        <f t="shared" si="71"/>
        <v>0</v>
      </c>
      <c r="AH173" s="32">
        <f t="shared" si="71"/>
        <v>0</v>
      </c>
      <c r="AI173" s="32">
        <f t="shared" si="71"/>
        <v>0</v>
      </c>
      <c r="AJ173" s="32">
        <f t="shared" si="71"/>
        <v>0</v>
      </c>
      <c r="AK173" s="32">
        <f t="shared" si="71"/>
        <v>0</v>
      </c>
      <c r="AL173" s="32">
        <f t="shared" si="71"/>
        <v>0</v>
      </c>
      <c r="AM173" s="32">
        <f t="shared" si="71"/>
        <v>0</v>
      </c>
      <c r="AN173" s="32">
        <f t="shared" si="71"/>
        <v>0</v>
      </c>
      <c r="AO173" s="32">
        <f t="shared" si="71"/>
        <v>0</v>
      </c>
      <c r="AP173" s="32">
        <f t="shared" si="71"/>
        <v>0</v>
      </c>
      <c r="AQ173" s="32">
        <f t="shared" si="71"/>
        <v>0</v>
      </c>
      <c r="AR173" s="32">
        <f t="shared" si="71"/>
        <v>0</v>
      </c>
      <c r="AS173" s="32">
        <f t="shared" si="71"/>
        <v>0</v>
      </c>
      <c r="AT173" s="32">
        <f t="shared" si="71"/>
        <v>0</v>
      </c>
      <c r="AU173" s="32">
        <f t="shared" si="71"/>
        <v>0</v>
      </c>
      <c r="AV173" s="32">
        <f t="shared" si="71"/>
        <v>0</v>
      </c>
      <c r="AW173" s="32">
        <f t="shared" si="71"/>
        <v>0</v>
      </c>
      <c r="AX173" s="32">
        <f t="shared" si="71"/>
        <v>0</v>
      </c>
      <c r="AY173" s="32">
        <f t="shared" si="71"/>
        <v>0</v>
      </c>
      <c r="AZ173" s="32">
        <f t="shared" si="71"/>
        <v>0</v>
      </c>
      <c r="BA173" s="12">
        <f t="shared" si="60"/>
        <v>0</v>
      </c>
      <c r="BB173" s="32">
        <f t="shared" si="71"/>
        <v>0</v>
      </c>
      <c r="BC173" s="12">
        <f t="shared" si="61"/>
        <v>0</v>
      </c>
      <c r="BD173" s="12">
        <f t="shared" si="62"/>
        <v>0</v>
      </c>
      <c r="BE173" s="32">
        <f t="shared" si="71"/>
        <v>0</v>
      </c>
    </row>
    <row r="174" spans="1:57" s="8" customFormat="1" ht="38.25" hidden="1">
      <c r="A174" s="26"/>
      <c r="B174" s="23" t="s">
        <v>210</v>
      </c>
      <c r="C174" s="20" t="s">
        <v>56</v>
      </c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12">
        <f t="shared" si="60"/>
        <v>0</v>
      </c>
      <c r="BB174" s="32"/>
      <c r="BC174" s="12">
        <f t="shared" si="61"/>
        <v>0</v>
      </c>
      <c r="BD174" s="12">
        <f t="shared" si="62"/>
        <v>0</v>
      </c>
      <c r="BE174" s="32"/>
    </row>
    <row r="175" spans="1:57" s="8" customFormat="1" ht="24" hidden="1" customHeight="1">
      <c r="A175" s="26">
        <v>4724</v>
      </c>
      <c r="B175" s="12" t="s">
        <v>211</v>
      </c>
      <c r="C175" s="20" t="s">
        <v>56</v>
      </c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>
        <f t="shared" si="60"/>
        <v>0</v>
      </c>
      <c r="BB175" s="12"/>
      <c r="BC175" s="12">
        <f t="shared" si="61"/>
        <v>0</v>
      </c>
      <c r="BD175" s="12">
        <f t="shared" si="62"/>
        <v>0</v>
      </c>
      <c r="BE175" s="12"/>
    </row>
    <row r="176" spans="1:57" s="8" customFormat="1" ht="38.25" hidden="1">
      <c r="A176" s="26">
        <v>4725</v>
      </c>
      <c r="B176" s="12" t="s">
        <v>212</v>
      </c>
      <c r="C176" s="20" t="s">
        <v>56</v>
      </c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>
        <f t="shared" si="60"/>
        <v>0</v>
      </c>
      <c r="BB176" s="12"/>
      <c r="BC176" s="12">
        <f t="shared" si="61"/>
        <v>0</v>
      </c>
      <c r="BD176" s="12">
        <f t="shared" si="62"/>
        <v>0</v>
      </c>
      <c r="BE176" s="12"/>
    </row>
    <row r="177" spans="1:57" s="8" customFormat="1" ht="30.75" hidden="1" customHeight="1">
      <c r="A177" s="26">
        <v>4726</v>
      </c>
      <c r="B177" s="12" t="s">
        <v>213</v>
      </c>
      <c r="C177" s="20" t="s">
        <v>56</v>
      </c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>
        <f t="shared" si="60"/>
        <v>0</v>
      </c>
      <c r="BB177" s="12"/>
      <c r="BC177" s="12">
        <f t="shared" si="61"/>
        <v>0</v>
      </c>
      <c r="BD177" s="12">
        <f t="shared" si="62"/>
        <v>0</v>
      </c>
      <c r="BE177" s="12"/>
    </row>
    <row r="178" spans="1:57" s="8" customFormat="1" ht="33" hidden="1" customHeight="1">
      <c r="A178" s="26">
        <v>4727</v>
      </c>
      <c r="B178" s="12" t="s">
        <v>214</v>
      </c>
      <c r="C178" s="20" t="s">
        <v>56</v>
      </c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>
        <f t="shared" si="60"/>
        <v>0</v>
      </c>
      <c r="BB178" s="12"/>
      <c r="BC178" s="12">
        <f t="shared" si="61"/>
        <v>0</v>
      </c>
      <c r="BD178" s="12">
        <f t="shared" si="62"/>
        <v>0</v>
      </c>
      <c r="BE178" s="12"/>
    </row>
    <row r="179" spans="1:57" s="8" customFormat="1" ht="27.75" hidden="1" customHeight="1">
      <c r="A179" s="26">
        <v>4728</v>
      </c>
      <c r="B179" s="12" t="s">
        <v>215</v>
      </c>
      <c r="C179" s="20" t="s">
        <v>56</v>
      </c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>
        <f t="shared" si="60"/>
        <v>0</v>
      </c>
      <c r="BB179" s="12"/>
      <c r="BC179" s="12">
        <f t="shared" si="61"/>
        <v>0</v>
      </c>
      <c r="BD179" s="12">
        <f t="shared" si="62"/>
        <v>0</v>
      </c>
      <c r="BE179" s="12"/>
    </row>
    <row r="180" spans="1:57" s="8" customFormat="1" ht="21" hidden="1" customHeight="1">
      <c r="A180" s="26">
        <v>4729</v>
      </c>
      <c r="B180" s="12" t="s">
        <v>216</v>
      </c>
      <c r="C180" s="20" t="s">
        <v>56</v>
      </c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>
        <f t="shared" si="60"/>
        <v>0</v>
      </c>
      <c r="BB180" s="12"/>
      <c r="BC180" s="12">
        <f t="shared" si="61"/>
        <v>0</v>
      </c>
      <c r="BD180" s="12">
        <f t="shared" si="62"/>
        <v>0</v>
      </c>
      <c r="BE180" s="12"/>
    </row>
    <row r="181" spans="1:57" s="8" customFormat="1" hidden="1">
      <c r="A181" s="26">
        <v>0</v>
      </c>
      <c r="B181" s="22" t="s">
        <v>217</v>
      </c>
      <c r="C181" s="20" t="s">
        <v>56</v>
      </c>
      <c r="D181" s="12">
        <f t="shared" ref="D181:BE181" si="72">D182</f>
        <v>0</v>
      </c>
      <c r="E181" s="12">
        <f t="shared" si="72"/>
        <v>0</v>
      </c>
      <c r="F181" s="12">
        <f t="shared" si="72"/>
        <v>0</v>
      </c>
      <c r="G181" s="12">
        <f t="shared" si="72"/>
        <v>0</v>
      </c>
      <c r="H181" s="12">
        <f t="shared" si="72"/>
        <v>0</v>
      </c>
      <c r="I181" s="12">
        <f t="shared" si="72"/>
        <v>0</v>
      </c>
      <c r="J181" s="12"/>
      <c r="K181" s="12">
        <f t="shared" si="72"/>
        <v>0</v>
      </c>
      <c r="L181" s="12">
        <f t="shared" si="72"/>
        <v>0</v>
      </c>
      <c r="M181" s="12">
        <f t="shared" si="72"/>
        <v>0</v>
      </c>
      <c r="N181" s="12">
        <f t="shared" si="72"/>
        <v>0</v>
      </c>
      <c r="O181" s="12">
        <f t="shared" si="72"/>
        <v>0</v>
      </c>
      <c r="P181" s="12">
        <f t="shared" si="72"/>
        <v>0</v>
      </c>
      <c r="Q181" s="12">
        <f t="shared" si="72"/>
        <v>0</v>
      </c>
      <c r="R181" s="12">
        <f t="shared" si="72"/>
        <v>0</v>
      </c>
      <c r="S181" s="12">
        <f t="shared" si="72"/>
        <v>0</v>
      </c>
      <c r="T181" s="12">
        <f t="shared" si="72"/>
        <v>0</v>
      </c>
      <c r="U181" s="12">
        <f t="shared" si="72"/>
        <v>0</v>
      </c>
      <c r="V181" s="12">
        <f t="shared" si="72"/>
        <v>0</v>
      </c>
      <c r="W181" s="12">
        <f t="shared" si="72"/>
        <v>0</v>
      </c>
      <c r="X181" s="12">
        <f t="shared" si="72"/>
        <v>0</v>
      </c>
      <c r="Y181" s="12">
        <f t="shared" si="72"/>
        <v>0</v>
      </c>
      <c r="Z181" s="12">
        <f t="shared" si="72"/>
        <v>0</v>
      </c>
      <c r="AA181" s="12">
        <f t="shared" si="72"/>
        <v>0</v>
      </c>
      <c r="AB181" s="12">
        <f t="shared" si="72"/>
        <v>0</v>
      </c>
      <c r="AC181" s="12">
        <f t="shared" si="72"/>
        <v>0</v>
      </c>
      <c r="AD181" s="12">
        <f t="shared" si="72"/>
        <v>0</v>
      </c>
      <c r="AE181" s="12">
        <f t="shared" si="72"/>
        <v>0</v>
      </c>
      <c r="AF181" s="12">
        <f t="shared" si="72"/>
        <v>0</v>
      </c>
      <c r="AG181" s="12">
        <f t="shared" si="72"/>
        <v>0</v>
      </c>
      <c r="AH181" s="12">
        <f t="shared" si="72"/>
        <v>0</v>
      </c>
      <c r="AI181" s="12">
        <f t="shared" si="72"/>
        <v>0</v>
      </c>
      <c r="AJ181" s="12">
        <f t="shared" si="72"/>
        <v>0</v>
      </c>
      <c r="AK181" s="12">
        <f t="shared" si="72"/>
        <v>0</v>
      </c>
      <c r="AL181" s="12">
        <f t="shared" si="72"/>
        <v>0</v>
      </c>
      <c r="AM181" s="12">
        <f t="shared" si="72"/>
        <v>0</v>
      </c>
      <c r="AN181" s="12">
        <f t="shared" si="72"/>
        <v>0</v>
      </c>
      <c r="AO181" s="12">
        <f t="shared" si="72"/>
        <v>0</v>
      </c>
      <c r="AP181" s="12">
        <f t="shared" si="72"/>
        <v>0</v>
      </c>
      <c r="AQ181" s="12">
        <f t="shared" si="72"/>
        <v>0</v>
      </c>
      <c r="AR181" s="12">
        <f t="shared" si="72"/>
        <v>0</v>
      </c>
      <c r="AS181" s="12">
        <f t="shared" si="72"/>
        <v>0</v>
      </c>
      <c r="AT181" s="12">
        <f t="shared" si="72"/>
        <v>0</v>
      </c>
      <c r="AU181" s="12">
        <f t="shared" si="72"/>
        <v>0</v>
      </c>
      <c r="AV181" s="12">
        <f t="shared" si="72"/>
        <v>0</v>
      </c>
      <c r="AW181" s="12">
        <f t="shared" si="72"/>
        <v>0</v>
      </c>
      <c r="AX181" s="12">
        <f t="shared" si="72"/>
        <v>0</v>
      </c>
      <c r="AY181" s="12">
        <f t="shared" si="72"/>
        <v>0</v>
      </c>
      <c r="AZ181" s="12">
        <f t="shared" si="72"/>
        <v>0</v>
      </c>
      <c r="BA181" s="12">
        <f t="shared" si="60"/>
        <v>0</v>
      </c>
      <c r="BB181" s="12">
        <f t="shared" si="72"/>
        <v>0</v>
      </c>
      <c r="BC181" s="12">
        <f t="shared" si="61"/>
        <v>0</v>
      </c>
      <c r="BD181" s="12">
        <f t="shared" si="62"/>
        <v>0</v>
      </c>
      <c r="BE181" s="12">
        <f t="shared" si="72"/>
        <v>0</v>
      </c>
    </row>
    <row r="182" spans="1:57" s="8" customFormat="1" hidden="1">
      <c r="A182" s="26">
        <v>4741</v>
      </c>
      <c r="B182" s="22" t="s">
        <v>217</v>
      </c>
      <c r="C182" s="20" t="s">
        <v>56</v>
      </c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>
        <f t="shared" si="60"/>
        <v>0</v>
      </c>
      <c r="BB182" s="12"/>
      <c r="BC182" s="12">
        <f t="shared" si="61"/>
        <v>0</v>
      </c>
      <c r="BD182" s="12">
        <f t="shared" si="62"/>
        <v>0</v>
      </c>
      <c r="BE182" s="12"/>
    </row>
    <row r="183" spans="1:57" s="8" customFormat="1" ht="78" hidden="1" customHeight="1">
      <c r="A183" s="33" t="s">
        <v>218</v>
      </c>
      <c r="B183" s="34" t="s">
        <v>219</v>
      </c>
      <c r="C183" s="20" t="s">
        <v>56</v>
      </c>
      <c r="D183" s="12">
        <f>D184+D185+D186+D187</f>
        <v>0</v>
      </c>
      <c r="E183" s="12">
        <f>E184+E185+E186+E187</f>
        <v>0</v>
      </c>
      <c r="F183" s="12">
        <f>F184+F185+F186+F187</f>
        <v>0</v>
      </c>
      <c r="G183" s="12">
        <f>G184+G185+G186+G187</f>
        <v>0</v>
      </c>
      <c r="H183" s="12">
        <f t="shared" ref="H183:BE183" si="73">H184+H185+H186+H187</f>
        <v>0</v>
      </c>
      <c r="I183" s="12">
        <f>I184+I185+I186+I187</f>
        <v>0</v>
      </c>
      <c r="J183" s="12"/>
      <c r="K183" s="12">
        <f>K184+K185+K186+K187</f>
        <v>0</v>
      </c>
      <c r="L183" s="12">
        <f>L184+L185+L186+L187</f>
        <v>0</v>
      </c>
      <c r="M183" s="12">
        <f t="shared" si="73"/>
        <v>0</v>
      </c>
      <c r="N183" s="12">
        <f t="shared" si="73"/>
        <v>0</v>
      </c>
      <c r="O183" s="12">
        <f t="shared" si="73"/>
        <v>0</v>
      </c>
      <c r="P183" s="12">
        <f t="shared" si="73"/>
        <v>0</v>
      </c>
      <c r="Q183" s="12">
        <f t="shared" si="73"/>
        <v>0</v>
      </c>
      <c r="R183" s="12">
        <f t="shared" si="73"/>
        <v>0</v>
      </c>
      <c r="S183" s="12">
        <f t="shared" si="73"/>
        <v>0</v>
      </c>
      <c r="T183" s="12">
        <f t="shared" si="73"/>
        <v>0</v>
      </c>
      <c r="U183" s="12">
        <f t="shared" si="73"/>
        <v>0</v>
      </c>
      <c r="V183" s="12">
        <f t="shared" si="73"/>
        <v>0</v>
      </c>
      <c r="W183" s="12">
        <f t="shared" si="73"/>
        <v>0</v>
      </c>
      <c r="X183" s="12">
        <f t="shared" si="73"/>
        <v>0</v>
      </c>
      <c r="Y183" s="12">
        <f t="shared" si="73"/>
        <v>0</v>
      </c>
      <c r="Z183" s="12">
        <f t="shared" si="73"/>
        <v>0</v>
      </c>
      <c r="AA183" s="12">
        <f t="shared" si="73"/>
        <v>0</v>
      </c>
      <c r="AB183" s="12">
        <f t="shared" si="73"/>
        <v>0</v>
      </c>
      <c r="AC183" s="12">
        <f t="shared" si="73"/>
        <v>0</v>
      </c>
      <c r="AD183" s="12">
        <f t="shared" si="73"/>
        <v>0</v>
      </c>
      <c r="AE183" s="12">
        <f t="shared" si="73"/>
        <v>0</v>
      </c>
      <c r="AF183" s="12">
        <f t="shared" si="73"/>
        <v>0</v>
      </c>
      <c r="AG183" s="12">
        <f t="shared" si="73"/>
        <v>0</v>
      </c>
      <c r="AH183" s="12">
        <f t="shared" si="73"/>
        <v>0</v>
      </c>
      <c r="AI183" s="12">
        <f t="shared" si="73"/>
        <v>0</v>
      </c>
      <c r="AJ183" s="12">
        <f t="shared" si="73"/>
        <v>0</v>
      </c>
      <c r="AK183" s="12">
        <f t="shared" si="73"/>
        <v>0</v>
      </c>
      <c r="AL183" s="12">
        <f t="shared" si="73"/>
        <v>0</v>
      </c>
      <c r="AM183" s="12">
        <f t="shared" si="73"/>
        <v>0</v>
      </c>
      <c r="AN183" s="12">
        <f t="shared" si="73"/>
        <v>0</v>
      </c>
      <c r="AO183" s="12">
        <f t="shared" si="73"/>
        <v>0</v>
      </c>
      <c r="AP183" s="12">
        <f t="shared" si="73"/>
        <v>0</v>
      </c>
      <c r="AQ183" s="12">
        <f t="shared" si="73"/>
        <v>0</v>
      </c>
      <c r="AR183" s="12">
        <f t="shared" si="73"/>
        <v>0</v>
      </c>
      <c r="AS183" s="12">
        <f t="shared" si="73"/>
        <v>0</v>
      </c>
      <c r="AT183" s="12">
        <f t="shared" si="73"/>
        <v>0</v>
      </c>
      <c r="AU183" s="12">
        <f t="shared" si="73"/>
        <v>0</v>
      </c>
      <c r="AV183" s="12">
        <f t="shared" si="73"/>
        <v>0</v>
      </c>
      <c r="AW183" s="12">
        <f t="shared" si="73"/>
        <v>0</v>
      </c>
      <c r="AX183" s="12">
        <f t="shared" si="73"/>
        <v>0</v>
      </c>
      <c r="AY183" s="12">
        <f>AY184+AY185+AY186+AY187</f>
        <v>0</v>
      </c>
      <c r="AZ183" s="12">
        <f>AZ184+AZ185+AZ186+AZ187</f>
        <v>0</v>
      </c>
      <c r="BA183" s="12">
        <f t="shared" si="60"/>
        <v>0</v>
      </c>
      <c r="BB183" s="12">
        <f>BB184+BB185+BB186+BB187</f>
        <v>0</v>
      </c>
      <c r="BC183" s="12">
        <f t="shared" si="61"/>
        <v>0</v>
      </c>
      <c r="BD183" s="12">
        <f t="shared" si="62"/>
        <v>0</v>
      </c>
      <c r="BE183" s="12">
        <f t="shared" si="73"/>
        <v>0</v>
      </c>
    </row>
    <row r="184" spans="1:57" s="8" customFormat="1" ht="24.75" hidden="1" customHeight="1">
      <c r="A184" s="33" t="s">
        <v>220</v>
      </c>
      <c r="B184" s="34" t="s">
        <v>221</v>
      </c>
      <c r="C184" s="20" t="s">
        <v>56</v>
      </c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>
        <f t="shared" si="60"/>
        <v>0</v>
      </c>
      <c r="BB184" s="12"/>
      <c r="BC184" s="12">
        <f t="shared" si="61"/>
        <v>0</v>
      </c>
      <c r="BD184" s="12">
        <f t="shared" si="62"/>
        <v>0</v>
      </c>
      <c r="BE184" s="12"/>
    </row>
    <row r="185" spans="1:57" s="8" customFormat="1" ht="27.75" hidden="1" customHeight="1">
      <c r="A185" s="33" t="s">
        <v>222</v>
      </c>
      <c r="B185" s="34" t="s">
        <v>223</v>
      </c>
      <c r="C185" s="20" t="s">
        <v>56</v>
      </c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>
        <f t="shared" si="60"/>
        <v>0</v>
      </c>
      <c r="BB185" s="12"/>
      <c r="BC185" s="12">
        <f t="shared" si="61"/>
        <v>0</v>
      </c>
      <c r="BD185" s="12">
        <f t="shared" si="62"/>
        <v>0</v>
      </c>
      <c r="BE185" s="12"/>
    </row>
    <row r="186" spans="1:57" s="8" customFormat="1" ht="24.75" hidden="1" customHeight="1">
      <c r="A186" s="33" t="s">
        <v>224</v>
      </c>
      <c r="B186" s="34" t="s">
        <v>225</v>
      </c>
      <c r="C186" s="20" t="s">
        <v>56</v>
      </c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>
        <f t="shared" si="60"/>
        <v>0</v>
      </c>
      <c r="BB186" s="12"/>
      <c r="BC186" s="12">
        <f t="shared" si="61"/>
        <v>0</v>
      </c>
      <c r="BD186" s="12">
        <f t="shared" si="62"/>
        <v>0</v>
      </c>
      <c r="BE186" s="12"/>
    </row>
    <row r="187" spans="1:57" s="8" customFormat="1" ht="21.75" hidden="1" customHeight="1">
      <c r="A187" s="33" t="s">
        <v>226</v>
      </c>
      <c r="B187" s="34" t="s">
        <v>227</v>
      </c>
      <c r="C187" s="23" t="s">
        <v>56</v>
      </c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>
        <f t="shared" si="60"/>
        <v>0</v>
      </c>
      <c r="BB187" s="12"/>
      <c r="BC187" s="12">
        <f t="shared" si="61"/>
        <v>0</v>
      </c>
      <c r="BD187" s="12">
        <f t="shared" si="62"/>
        <v>0</v>
      </c>
      <c r="BE187" s="12"/>
    </row>
    <row r="188" spans="1:57" s="8" customFormat="1" hidden="1">
      <c r="A188" s="26">
        <v>0</v>
      </c>
      <c r="B188" s="22" t="s">
        <v>228</v>
      </c>
      <c r="C188" s="23" t="s">
        <v>56</v>
      </c>
      <c r="D188" s="12">
        <f>+D189+D192+D197+D199+D202+D204+D206</f>
        <v>0</v>
      </c>
      <c r="E188" s="12">
        <f>+E189+E192+E197+E199+E202+E204+E206</f>
        <v>0</v>
      </c>
      <c r="F188" s="12">
        <f>+F189+F192+F197+F199+F202+F204+F206</f>
        <v>0</v>
      </c>
      <c r="G188" s="12">
        <f>+G189+G192+G197+G199+G202+G204+G206</f>
        <v>0</v>
      </c>
      <c r="H188" s="12">
        <f t="shared" ref="H188:BE188" si="74">+H189+H192+H197+H199+H202+H204+H206</f>
        <v>0</v>
      </c>
      <c r="I188" s="12">
        <f>+I189+I192+I197+I199+I202+I204+I206</f>
        <v>0</v>
      </c>
      <c r="J188" s="12"/>
      <c r="K188" s="12">
        <f>+K189+K192+K197+K199+K202+K204+K206</f>
        <v>0</v>
      </c>
      <c r="L188" s="12">
        <f>+L189+L192+L197+L199+L202+L204+L206</f>
        <v>0</v>
      </c>
      <c r="M188" s="12">
        <f t="shared" si="74"/>
        <v>0</v>
      </c>
      <c r="N188" s="12">
        <f t="shared" si="74"/>
        <v>0</v>
      </c>
      <c r="O188" s="12">
        <f t="shared" si="74"/>
        <v>0</v>
      </c>
      <c r="P188" s="12">
        <f t="shared" si="74"/>
        <v>0</v>
      </c>
      <c r="Q188" s="12">
        <f t="shared" si="74"/>
        <v>0</v>
      </c>
      <c r="R188" s="12">
        <f t="shared" si="74"/>
        <v>0</v>
      </c>
      <c r="S188" s="12">
        <f t="shared" si="74"/>
        <v>0</v>
      </c>
      <c r="T188" s="12">
        <f t="shared" si="74"/>
        <v>0</v>
      </c>
      <c r="U188" s="12">
        <f t="shared" si="74"/>
        <v>0</v>
      </c>
      <c r="V188" s="12">
        <f t="shared" si="74"/>
        <v>0</v>
      </c>
      <c r="W188" s="12">
        <f t="shared" si="74"/>
        <v>0</v>
      </c>
      <c r="X188" s="12">
        <f t="shared" si="74"/>
        <v>0</v>
      </c>
      <c r="Y188" s="12">
        <f t="shared" si="74"/>
        <v>0</v>
      </c>
      <c r="Z188" s="12">
        <f t="shared" si="74"/>
        <v>0</v>
      </c>
      <c r="AA188" s="12">
        <f t="shared" si="74"/>
        <v>0</v>
      </c>
      <c r="AB188" s="12">
        <f t="shared" si="74"/>
        <v>0</v>
      </c>
      <c r="AC188" s="12">
        <f t="shared" si="74"/>
        <v>0</v>
      </c>
      <c r="AD188" s="12">
        <f t="shared" si="74"/>
        <v>0</v>
      </c>
      <c r="AE188" s="12">
        <f t="shared" si="74"/>
        <v>0</v>
      </c>
      <c r="AF188" s="12">
        <f t="shared" si="74"/>
        <v>0</v>
      </c>
      <c r="AG188" s="12">
        <f t="shared" si="74"/>
        <v>0</v>
      </c>
      <c r="AH188" s="12">
        <f t="shared" si="74"/>
        <v>0</v>
      </c>
      <c r="AI188" s="12">
        <f t="shared" si="74"/>
        <v>0</v>
      </c>
      <c r="AJ188" s="12">
        <f t="shared" si="74"/>
        <v>0</v>
      </c>
      <c r="AK188" s="12">
        <f t="shared" si="74"/>
        <v>0</v>
      </c>
      <c r="AL188" s="12">
        <f t="shared" si="74"/>
        <v>0</v>
      </c>
      <c r="AM188" s="12">
        <f t="shared" si="74"/>
        <v>0</v>
      </c>
      <c r="AN188" s="12">
        <f t="shared" si="74"/>
        <v>0</v>
      </c>
      <c r="AO188" s="12">
        <f t="shared" si="74"/>
        <v>0</v>
      </c>
      <c r="AP188" s="12">
        <f t="shared" si="74"/>
        <v>0</v>
      </c>
      <c r="AQ188" s="12">
        <f t="shared" si="74"/>
        <v>0</v>
      </c>
      <c r="AR188" s="12">
        <f t="shared" si="74"/>
        <v>0</v>
      </c>
      <c r="AS188" s="12">
        <f t="shared" si="74"/>
        <v>0</v>
      </c>
      <c r="AT188" s="12">
        <f t="shared" si="74"/>
        <v>0</v>
      </c>
      <c r="AU188" s="12">
        <f t="shared" si="74"/>
        <v>0</v>
      </c>
      <c r="AV188" s="12">
        <f t="shared" si="74"/>
        <v>0</v>
      </c>
      <c r="AW188" s="12">
        <f t="shared" si="74"/>
        <v>0</v>
      </c>
      <c r="AX188" s="12">
        <f t="shared" si="74"/>
        <v>0</v>
      </c>
      <c r="AY188" s="12">
        <f>+AY189+AY192+AY197+AY199+AY202+AY204+AY206</f>
        <v>0</v>
      </c>
      <c r="AZ188" s="12">
        <f>+AZ189+AZ192+AZ197+AZ199+AZ202+AZ204+AZ206</f>
        <v>0</v>
      </c>
      <c r="BA188" s="12">
        <f t="shared" si="60"/>
        <v>0</v>
      </c>
      <c r="BB188" s="12">
        <f>+BB189+BB192+BB197+BB199+BB202+BB204+BB206</f>
        <v>0</v>
      </c>
      <c r="BC188" s="12">
        <f t="shared" si="61"/>
        <v>0</v>
      </c>
      <c r="BD188" s="12">
        <f t="shared" si="62"/>
        <v>0</v>
      </c>
      <c r="BE188" s="12">
        <f t="shared" si="74"/>
        <v>0</v>
      </c>
    </row>
    <row r="189" spans="1:57" s="8" customFormat="1" ht="38.25" hidden="1" customHeight="1">
      <c r="A189" s="26">
        <v>0</v>
      </c>
      <c r="B189" s="22" t="s">
        <v>229</v>
      </c>
      <c r="C189" s="23" t="s">
        <v>56</v>
      </c>
      <c r="D189" s="12">
        <f>+D190+D191</f>
        <v>0</v>
      </c>
      <c r="E189" s="12">
        <f>+E190+E191</f>
        <v>0</v>
      </c>
      <c r="F189" s="12">
        <f>+F190+F191</f>
        <v>0</v>
      </c>
      <c r="G189" s="12">
        <f>+G190+G191</f>
        <v>0</v>
      </c>
      <c r="H189" s="12">
        <f t="shared" ref="H189:BE189" si="75">+H190+H191</f>
        <v>0</v>
      </c>
      <c r="I189" s="12">
        <f>+I190+I191</f>
        <v>0</v>
      </c>
      <c r="J189" s="12"/>
      <c r="K189" s="12">
        <f>+K190+K191</f>
        <v>0</v>
      </c>
      <c r="L189" s="12">
        <f>+L190+L191</f>
        <v>0</v>
      </c>
      <c r="M189" s="12">
        <f t="shared" si="75"/>
        <v>0</v>
      </c>
      <c r="N189" s="12">
        <f t="shared" si="75"/>
        <v>0</v>
      </c>
      <c r="O189" s="12">
        <f t="shared" si="75"/>
        <v>0</v>
      </c>
      <c r="P189" s="12">
        <f t="shared" si="75"/>
        <v>0</v>
      </c>
      <c r="Q189" s="12">
        <f t="shared" si="75"/>
        <v>0</v>
      </c>
      <c r="R189" s="12">
        <f t="shared" si="75"/>
        <v>0</v>
      </c>
      <c r="S189" s="12">
        <f t="shared" si="75"/>
        <v>0</v>
      </c>
      <c r="T189" s="12">
        <f t="shared" si="75"/>
        <v>0</v>
      </c>
      <c r="U189" s="12">
        <f t="shared" si="75"/>
        <v>0</v>
      </c>
      <c r="V189" s="12">
        <f t="shared" si="75"/>
        <v>0</v>
      </c>
      <c r="W189" s="12">
        <f t="shared" si="75"/>
        <v>0</v>
      </c>
      <c r="X189" s="12">
        <f t="shared" si="75"/>
        <v>0</v>
      </c>
      <c r="Y189" s="12">
        <f t="shared" si="75"/>
        <v>0</v>
      </c>
      <c r="Z189" s="12">
        <f t="shared" si="75"/>
        <v>0</v>
      </c>
      <c r="AA189" s="12">
        <f t="shared" si="75"/>
        <v>0</v>
      </c>
      <c r="AB189" s="12">
        <f t="shared" si="75"/>
        <v>0</v>
      </c>
      <c r="AC189" s="12">
        <f t="shared" si="75"/>
        <v>0</v>
      </c>
      <c r="AD189" s="12">
        <f t="shared" si="75"/>
        <v>0</v>
      </c>
      <c r="AE189" s="12">
        <f t="shared" si="75"/>
        <v>0</v>
      </c>
      <c r="AF189" s="12">
        <f t="shared" si="75"/>
        <v>0</v>
      </c>
      <c r="AG189" s="12">
        <f t="shared" si="75"/>
        <v>0</v>
      </c>
      <c r="AH189" s="12">
        <f t="shared" si="75"/>
        <v>0</v>
      </c>
      <c r="AI189" s="12">
        <f t="shared" si="75"/>
        <v>0</v>
      </c>
      <c r="AJ189" s="12">
        <f t="shared" si="75"/>
        <v>0</v>
      </c>
      <c r="AK189" s="12">
        <f t="shared" si="75"/>
        <v>0</v>
      </c>
      <c r="AL189" s="12">
        <f t="shared" si="75"/>
        <v>0</v>
      </c>
      <c r="AM189" s="12">
        <f t="shared" si="75"/>
        <v>0</v>
      </c>
      <c r="AN189" s="12">
        <f t="shared" si="75"/>
        <v>0</v>
      </c>
      <c r="AO189" s="12">
        <f t="shared" si="75"/>
        <v>0</v>
      </c>
      <c r="AP189" s="12">
        <f t="shared" si="75"/>
        <v>0</v>
      </c>
      <c r="AQ189" s="12">
        <f t="shared" si="75"/>
        <v>0</v>
      </c>
      <c r="AR189" s="12">
        <f t="shared" si="75"/>
        <v>0</v>
      </c>
      <c r="AS189" s="12">
        <f t="shared" si="75"/>
        <v>0</v>
      </c>
      <c r="AT189" s="12">
        <f t="shared" si="75"/>
        <v>0</v>
      </c>
      <c r="AU189" s="12">
        <f t="shared" si="75"/>
        <v>0</v>
      </c>
      <c r="AV189" s="12">
        <f t="shared" si="75"/>
        <v>0</v>
      </c>
      <c r="AW189" s="12">
        <f t="shared" si="75"/>
        <v>0</v>
      </c>
      <c r="AX189" s="12">
        <f t="shared" si="75"/>
        <v>0</v>
      </c>
      <c r="AY189" s="12">
        <f>+AY190+AY191</f>
        <v>0</v>
      </c>
      <c r="AZ189" s="12">
        <f>+AZ190+AZ191</f>
        <v>0</v>
      </c>
      <c r="BA189" s="12">
        <f t="shared" si="60"/>
        <v>0</v>
      </c>
      <c r="BB189" s="12">
        <f>+BB190+BB191</f>
        <v>0</v>
      </c>
      <c r="BC189" s="12">
        <f t="shared" si="61"/>
        <v>0</v>
      </c>
      <c r="BD189" s="12">
        <f t="shared" si="62"/>
        <v>0</v>
      </c>
      <c r="BE189" s="12">
        <f t="shared" si="75"/>
        <v>0</v>
      </c>
    </row>
    <row r="190" spans="1:57" s="8" customFormat="1" ht="51" hidden="1" customHeight="1">
      <c r="A190" s="26">
        <v>4811</v>
      </c>
      <c r="B190" s="22" t="s">
        <v>230</v>
      </c>
      <c r="C190" s="23" t="s">
        <v>56</v>
      </c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>
        <f t="shared" si="60"/>
        <v>0</v>
      </c>
      <c r="BB190" s="12"/>
      <c r="BC190" s="12">
        <f t="shared" si="61"/>
        <v>0</v>
      </c>
      <c r="BD190" s="12">
        <f t="shared" si="62"/>
        <v>0</v>
      </c>
      <c r="BE190" s="12"/>
    </row>
    <row r="191" spans="1:57" s="8" customFormat="1" ht="38.25" hidden="1">
      <c r="A191" s="26">
        <v>4819</v>
      </c>
      <c r="B191" s="12" t="s">
        <v>231</v>
      </c>
      <c r="C191" s="20" t="s">
        <v>56</v>
      </c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>
        <f t="shared" si="60"/>
        <v>0</v>
      </c>
      <c r="BB191" s="12"/>
      <c r="BC191" s="12">
        <f t="shared" si="61"/>
        <v>0</v>
      </c>
      <c r="BD191" s="12">
        <f t="shared" si="62"/>
        <v>0</v>
      </c>
      <c r="BE191" s="12"/>
    </row>
    <row r="192" spans="1:57" s="8" customFormat="1" ht="51" hidden="1">
      <c r="A192" s="26">
        <v>0</v>
      </c>
      <c r="B192" s="12" t="s">
        <v>232</v>
      </c>
      <c r="C192" s="20" t="s">
        <v>56</v>
      </c>
      <c r="D192" s="12">
        <f>+D193+D194+D195+D196</f>
        <v>0</v>
      </c>
      <c r="E192" s="12">
        <f>+E193+E194+E195+E196</f>
        <v>0</v>
      </c>
      <c r="F192" s="12">
        <f>+F193+F194+F195+F196</f>
        <v>0</v>
      </c>
      <c r="G192" s="12">
        <f>+G193+G194+G195+G196</f>
        <v>0</v>
      </c>
      <c r="H192" s="12">
        <f t="shared" ref="H192:BE192" si="76">+H193+H194+H195+H196</f>
        <v>0</v>
      </c>
      <c r="I192" s="12">
        <f>+I193+I194+I195+I196</f>
        <v>0</v>
      </c>
      <c r="J192" s="12"/>
      <c r="K192" s="12">
        <f>+K193+K194+K195+K196</f>
        <v>0</v>
      </c>
      <c r="L192" s="12">
        <f>+L193+L194+L195+L196</f>
        <v>0</v>
      </c>
      <c r="M192" s="12">
        <f t="shared" si="76"/>
        <v>0</v>
      </c>
      <c r="N192" s="12">
        <f t="shared" si="76"/>
        <v>0</v>
      </c>
      <c r="O192" s="12">
        <f t="shared" si="76"/>
        <v>0</v>
      </c>
      <c r="P192" s="12">
        <f t="shared" si="76"/>
        <v>0</v>
      </c>
      <c r="Q192" s="12">
        <f t="shared" si="76"/>
        <v>0</v>
      </c>
      <c r="R192" s="12">
        <f t="shared" si="76"/>
        <v>0</v>
      </c>
      <c r="S192" s="12">
        <f t="shared" si="76"/>
        <v>0</v>
      </c>
      <c r="T192" s="12">
        <f t="shared" si="76"/>
        <v>0</v>
      </c>
      <c r="U192" s="12">
        <f t="shared" si="76"/>
        <v>0</v>
      </c>
      <c r="V192" s="12">
        <f t="shared" si="76"/>
        <v>0</v>
      </c>
      <c r="W192" s="12">
        <f t="shared" si="76"/>
        <v>0</v>
      </c>
      <c r="X192" s="12">
        <f t="shared" si="76"/>
        <v>0</v>
      </c>
      <c r="Y192" s="12">
        <f t="shared" si="76"/>
        <v>0</v>
      </c>
      <c r="Z192" s="12">
        <f t="shared" si="76"/>
        <v>0</v>
      </c>
      <c r="AA192" s="12">
        <f t="shared" si="76"/>
        <v>0</v>
      </c>
      <c r="AB192" s="12">
        <f t="shared" si="76"/>
        <v>0</v>
      </c>
      <c r="AC192" s="12">
        <f t="shared" si="76"/>
        <v>0</v>
      </c>
      <c r="AD192" s="12">
        <f t="shared" si="76"/>
        <v>0</v>
      </c>
      <c r="AE192" s="12">
        <f t="shared" si="76"/>
        <v>0</v>
      </c>
      <c r="AF192" s="12">
        <f t="shared" si="76"/>
        <v>0</v>
      </c>
      <c r="AG192" s="12">
        <f t="shared" si="76"/>
        <v>0</v>
      </c>
      <c r="AH192" s="12">
        <f t="shared" si="76"/>
        <v>0</v>
      </c>
      <c r="AI192" s="12">
        <f t="shared" si="76"/>
        <v>0</v>
      </c>
      <c r="AJ192" s="12">
        <f t="shared" si="76"/>
        <v>0</v>
      </c>
      <c r="AK192" s="12">
        <f t="shared" si="76"/>
        <v>0</v>
      </c>
      <c r="AL192" s="12">
        <f t="shared" si="76"/>
        <v>0</v>
      </c>
      <c r="AM192" s="12">
        <f t="shared" si="76"/>
        <v>0</v>
      </c>
      <c r="AN192" s="12">
        <f t="shared" si="76"/>
        <v>0</v>
      </c>
      <c r="AO192" s="12">
        <f t="shared" si="76"/>
        <v>0</v>
      </c>
      <c r="AP192" s="12">
        <f t="shared" si="76"/>
        <v>0</v>
      </c>
      <c r="AQ192" s="12">
        <f t="shared" si="76"/>
        <v>0</v>
      </c>
      <c r="AR192" s="12">
        <f t="shared" si="76"/>
        <v>0</v>
      </c>
      <c r="AS192" s="12">
        <f t="shared" si="76"/>
        <v>0</v>
      </c>
      <c r="AT192" s="12">
        <f t="shared" si="76"/>
        <v>0</v>
      </c>
      <c r="AU192" s="12">
        <f t="shared" si="76"/>
        <v>0</v>
      </c>
      <c r="AV192" s="12">
        <f t="shared" si="76"/>
        <v>0</v>
      </c>
      <c r="AW192" s="12">
        <f t="shared" si="76"/>
        <v>0</v>
      </c>
      <c r="AX192" s="12">
        <f t="shared" si="76"/>
        <v>0</v>
      </c>
      <c r="AY192" s="12">
        <f>+AY193+AY194+AY195+AY196</f>
        <v>0</v>
      </c>
      <c r="AZ192" s="12">
        <f>+AZ193+AZ194+AZ195+AZ196</f>
        <v>0</v>
      </c>
      <c r="BA192" s="12">
        <f t="shared" si="60"/>
        <v>0</v>
      </c>
      <c r="BB192" s="12">
        <f>+BB193+BB194+BB195+BB196</f>
        <v>0</v>
      </c>
      <c r="BC192" s="12">
        <f t="shared" si="61"/>
        <v>0</v>
      </c>
      <c r="BD192" s="12">
        <f t="shared" si="62"/>
        <v>0</v>
      </c>
      <c r="BE192" s="12">
        <f t="shared" si="76"/>
        <v>0</v>
      </c>
    </row>
    <row r="193" spans="1:57" s="8" customFormat="1" ht="24.75" hidden="1" customHeight="1">
      <c r="A193" s="26">
        <v>4821</v>
      </c>
      <c r="B193" s="12" t="s">
        <v>233</v>
      </c>
      <c r="C193" s="20" t="s">
        <v>56</v>
      </c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>
        <f t="shared" si="60"/>
        <v>0</v>
      </c>
      <c r="BB193" s="12"/>
      <c r="BC193" s="12">
        <f t="shared" si="61"/>
        <v>0</v>
      </c>
      <c r="BD193" s="12">
        <f t="shared" si="62"/>
        <v>0</v>
      </c>
      <c r="BE193" s="12"/>
    </row>
    <row r="194" spans="1:57" s="8" customFormat="1" hidden="1">
      <c r="A194" s="26">
        <v>4822</v>
      </c>
      <c r="B194" s="12" t="s">
        <v>234</v>
      </c>
      <c r="C194" s="20" t="s">
        <v>56</v>
      </c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>
        <f t="shared" si="60"/>
        <v>0</v>
      </c>
      <c r="BB194" s="12"/>
      <c r="BC194" s="12">
        <f t="shared" si="61"/>
        <v>0</v>
      </c>
      <c r="BD194" s="12">
        <f t="shared" si="62"/>
        <v>0</v>
      </c>
      <c r="BE194" s="12"/>
    </row>
    <row r="195" spans="1:57" s="8" customFormat="1" ht="24" hidden="1" customHeight="1">
      <c r="A195" s="26">
        <v>4823</v>
      </c>
      <c r="B195" s="12" t="s">
        <v>235</v>
      </c>
      <c r="C195" s="20" t="s">
        <v>56</v>
      </c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>
        <f t="shared" si="60"/>
        <v>0</v>
      </c>
      <c r="BB195" s="12"/>
      <c r="BC195" s="12">
        <f t="shared" si="61"/>
        <v>0</v>
      </c>
      <c r="BD195" s="12">
        <f t="shared" si="62"/>
        <v>0</v>
      </c>
      <c r="BE195" s="12"/>
    </row>
    <row r="196" spans="1:57" s="8" customFormat="1" ht="35.25" hidden="1" customHeight="1">
      <c r="A196" s="26">
        <v>4824</v>
      </c>
      <c r="B196" s="12" t="s">
        <v>236</v>
      </c>
      <c r="C196" s="20" t="s">
        <v>56</v>
      </c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>
        <f t="shared" si="60"/>
        <v>0</v>
      </c>
      <c r="BB196" s="12"/>
      <c r="BC196" s="12">
        <f t="shared" si="61"/>
        <v>0</v>
      </c>
      <c r="BD196" s="12">
        <f t="shared" si="62"/>
        <v>0</v>
      </c>
      <c r="BE196" s="12"/>
    </row>
    <row r="197" spans="1:57" s="8" customFormat="1" ht="33.75" hidden="1" customHeight="1">
      <c r="A197" s="26">
        <v>0</v>
      </c>
      <c r="B197" s="12" t="s">
        <v>237</v>
      </c>
      <c r="C197" s="20" t="s">
        <v>56</v>
      </c>
      <c r="D197" s="12">
        <f t="shared" ref="D197:BE197" si="77">+D198</f>
        <v>0</v>
      </c>
      <c r="E197" s="12">
        <f t="shared" si="77"/>
        <v>0</v>
      </c>
      <c r="F197" s="12">
        <f t="shared" si="77"/>
        <v>0</v>
      </c>
      <c r="G197" s="12">
        <f t="shared" si="77"/>
        <v>0</v>
      </c>
      <c r="H197" s="12">
        <f t="shared" si="77"/>
        <v>0</v>
      </c>
      <c r="I197" s="12">
        <f t="shared" si="77"/>
        <v>0</v>
      </c>
      <c r="J197" s="12"/>
      <c r="K197" s="12">
        <f t="shared" si="77"/>
        <v>0</v>
      </c>
      <c r="L197" s="12">
        <f t="shared" si="77"/>
        <v>0</v>
      </c>
      <c r="M197" s="12">
        <f t="shared" si="77"/>
        <v>0</v>
      </c>
      <c r="N197" s="12">
        <f t="shared" si="77"/>
        <v>0</v>
      </c>
      <c r="O197" s="12">
        <f t="shared" si="77"/>
        <v>0</v>
      </c>
      <c r="P197" s="12">
        <f t="shared" si="77"/>
        <v>0</v>
      </c>
      <c r="Q197" s="12">
        <f t="shared" si="77"/>
        <v>0</v>
      </c>
      <c r="R197" s="12">
        <f t="shared" si="77"/>
        <v>0</v>
      </c>
      <c r="S197" s="12">
        <f t="shared" si="77"/>
        <v>0</v>
      </c>
      <c r="T197" s="12">
        <f t="shared" si="77"/>
        <v>0</v>
      </c>
      <c r="U197" s="12">
        <f t="shared" si="77"/>
        <v>0</v>
      </c>
      <c r="V197" s="12">
        <f t="shared" si="77"/>
        <v>0</v>
      </c>
      <c r="W197" s="12">
        <f t="shared" si="77"/>
        <v>0</v>
      </c>
      <c r="X197" s="12">
        <f t="shared" si="77"/>
        <v>0</v>
      </c>
      <c r="Y197" s="12">
        <f t="shared" si="77"/>
        <v>0</v>
      </c>
      <c r="Z197" s="12">
        <f t="shared" si="77"/>
        <v>0</v>
      </c>
      <c r="AA197" s="12">
        <f t="shared" si="77"/>
        <v>0</v>
      </c>
      <c r="AB197" s="12">
        <f t="shared" si="77"/>
        <v>0</v>
      </c>
      <c r="AC197" s="12">
        <f t="shared" si="77"/>
        <v>0</v>
      </c>
      <c r="AD197" s="12">
        <f t="shared" si="77"/>
        <v>0</v>
      </c>
      <c r="AE197" s="12">
        <f t="shared" si="77"/>
        <v>0</v>
      </c>
      <c r="AF197" s="12">
        <f t="shared" si="77"/>
        <v>0</v>
      </c>
      <c r="AG197" s="12">
        <f t="shared" si="77"/>
        <v>0</v>
      </c>
      <c r="AH197" s="12">
        <f t="shared" si="77"/>
        <v>0</v>
      </c>
      <c r="AI197" s="12">
        <f t="shared" si="77"/>
        <v>0</v>
      </c>
      <c r="AJ197" s="12">
        <f t="shared" si="77"/>
        <v>0</v>
      </c>
      <c r="AK197" s="12">
        <f t="shared" si="77"/>
        <v>0</v>
      </c>
      <c r="AL197" s="12">
        <f t="shared" si="77"/>
        <v>0</v>
      </c>
      <c r="AM197" s="12">
        <f t="shared" si="77"/>
        <v>0</v>
      </c>
      <c r="AN197" s="12">
        <f t="shared" si="77"/>
        <v>0</v>
      </c>
      <c r="AO197" s="12">
        <f t="shared" si="77"/>
        <v>0</v>
      </c>
      <c r="AP197" s="12">
        <f t="shared" si="77"/>
        <v>0</v>
      </c>
      <c r="AQ197" s="12">
        <f t="shared" si="77"/>
        <v>0</v>
      </c>
      <c r="AR197" s="12">
        <f t="shared" si="77"/>
        <v>0</v>
      </c>
      <c r="AS197" s="12">
        <f t="shared" si="77"/>
        <v>0</v>
      </c>
      <c r="AT197" s="12">
        <f t="shared" si="77"/>
        <v>0</v>
      </c>
      <c r="AU197" s="12">
        <f t="shared" si="77"/>
        <v>0</v>
      </c>
      <c r="AV197" s="12">
        <f t="shared" si="77"/>
        <v>0</v>
      </c>
      <c r="AW197" s="12">
        <f t="shared" si="77"/>
        <v>0</v>
      </c>
      <c r="AX197" s="12">
        <f t="shared" si="77"/>
        <v>0</v>
      </c>
      <c r="AY197" s="12">
        <f t="shared" si="77"/>
        <v>0</v>
      </c>
      <c r="AZ197" s="12">
        <f t="shared" si="77"/>
        <v>0</v>
      </c>
      <c r="BA197" s="12">
        <f t="shared" si="60"/>
        <v>0</v>
      </c>
      <c r="BB197" s="12">
        <f t="shared" si="77"/>
        <v>0</v>
      </c>
      <c r="BC197" s="12">
        <f t="shared" si="61"/>
        <v>0</v>
      </c>
      <c r="BD197" s="12">
        <f t="shared" si="62"/>
        <v>0</v>
      </c>
      <c r="BE197" s="12">
        <f t="shared" si="77"/>
        <v>0</v>
      </c>
    </row>
    <row r="198" spans="1:57" s="8" customFormat="1" ht="29.25" hidden="1" customHeight="1">
      <c r="A198" s="26">
        <v>4831</v>
      </c>
      <c r="B198" s="12" t="s">
        <v>238</v>
      </c>
      <c r="C198" s="20" t="s">
        <v>56</v>
      </c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>
        <f t="shared" si="60"/>
        <v>0</v>
      </c>
      <c r="BB198" s="12"/>
      <c r="BC198" s="12">
        <f t="shared" si="61"/>
        <v>0</v>
      </c>
      <c r="BD198" s="12">
        <f t="shared" si="62"/>
        <v>0</v>
      </c>
      <c r="BE198" s="12"/>
    </row>
    <row r="199" spans="1:57" s="8" customFormat="1" ht="51" hidden="1">
      <c r="A199" s="26">
        <v>0</v>
      </c>
      <c r="B199" s="12" t="s">
        <v>239</v>
      </c>
      <c r="C199" s="20" t="s">
        <v>56</v>
      </c>
      <c r="D199" s="12">
        <f>+D200+D201</f>
        <v>0</v>
      </c>
      <c r="E199" s="12">
        <f>+E200+E201</f>
        <v>0</v>
      </c>
      <c r="F199" s="12">
        <f>+F200+F201</f>
        <v>0</v>
      </c>
      <c r="G199" s="12">
        <f>+G200+G201</f>
        <v>0</v>
      </c>
      <c r="H199" s="12">
        <f t="shared" ref="H199:BE199" si="78">+H200+H201</f>
        <v>0</v>
      </c>
      <c r="I199" s="12">
        <f>+I200+I201</f>
        <v>0</v>
      </c>
      <c r="J199" s="12"/>
      <c r="K199" s="12">
        <f>+K200+K201</f>
        <v>0</v>
      </c>
      <c r="L199" s="12">
        <f>+L200+L201</f>
        <v>0</v>
      </c>
      <c r="M199" s="12">
        <f t="shared" si="78"/>
        <v>0</v>
      </c>
      <c r="N199" s="12">
        <f t="shared" si="78"/>
        <v>0</v>
      </c>
      <c r="O199" s="12">
        <f t="shared" si="78"/>
        <v>0</v>
      </c>
      <c r="P199" s="12">
        <f t="shared" si="78"/>
        <v>0</v>
      </c>
      <c r="Q199" s="12">
        <f t="shared" si="78"/>
        <v>0</v>
      </c>
      <c r="R199" s="12">
        <f t="shared" si="78"/>
        <v>0</v>
      </c>
      <c r="S199" s="12">
        <f t="shared" si="78"/>
        <v>0</v>
      </c>
      <c r="T199" s="12">
        <f t="shared" si="78"/>
        <v>0</v>
      </c>
      <c r="U199" s="12">
        <f t="shared" si="78"/>
        <v>0</v>
      </c>
      <c r="V199" s="12">
        <f t="shared" si="78"/>
        <v>0</v>
      </c>
      <c r="W199" s="12">
        <f t="shared" si="78"/>
        <v>0</v>
      </c>
      <c r="X199" s="12">
        <f t="shared" si="78"/>
        <v>0</v>
      </c>
      <c r="Y199" s="12">
        <f t="shared" si="78"/>
        <v>0</v>
      </c>
      <c r="Z199" s="12">
        <f t="shared" si="78"/>
        <v>0</v>
      </c>
      <c r="AA199" s="12">
        <f t="shared" si="78"/>
        <v>0</v>
      </c>
      <c r="AB199" s="12">
        <f t="shared" si="78"/>
        <v>0</v>
      </c>
      <c r="AC199" s="12">
        <f t="shared" si="78"/>
        <v>0</v>
      </c>
      <c r="AD199" s="12">
        <f t="shared" si="78"/>
        <v>0</v>
      </c>
      <c r="AE199" s="12">
        <f t="shared" si="78"/>
        <v>0</v>
      </c>
      <c r="AF199" s="12">
        <f t="shared" si="78"/>
        <v>0</v>
      </c>
      <c r="AG199" s="12">
        <f t="shared" si="78"/>
        <v>0</v>
      </c>
      <c r="AH199" s="12">
        <f t="shared" si="78"/>
        <v>0</v>
      </c>
      <c r="AI199" s="12">
        <f t="shared" si="78"/>
        <v>0</v>
      </c>
      <c r="AJ199" s="12">
        <f t="shared" si="78"/>
        <v>0</v>
      </c>
      <c r="AK199" s="12">
        <f t="shared" si="78"/>
        <v>0</v>
      </c>
      <c r="AL199" s="12">
        <f t="shared" si="78"/>
        <v>0</v>
      </c>
      <c r="AM199" s="12">
        <f t="shared" si="78"/>
        <v>0</v>
      </c>
      <c r="AN199" s="12">
        <f t="shared" si="78"/>
        <v>0</v>
      </c>
      <c r="AO199" s="12">
        <f t="shared" si="78"/>
        <v>0</v>
      </c>
      <c r="AP199" s="12">
        <f t="shared" si="78"/>
        <v>0</v>
      </c>
      <c r="AQ199" s="12">
        <f t="shared" si="78"/>
        <v>0</v>
      </c>
      <c r="AR199" s="12">
        <f t="shared" si="78"/>
        <v>0</v>
      </c>
      <c r="AS199" s="12">
        <f t="shared" si="78"/>
        <v>0</v>
      </c>
      <c r="AT199" s="12">
        <f t="shared" si="78"/>
        <v>0</v>
      </c>
      <c r="AU199" s="12">
        <f t="shared" si="78"/>
        <v>0</v>
      </c>
      <c r="AV199" s="12">
        <f t="shared" si="78"/>
        <v>0</v>
      </c>
      <c r="AW199" s="12">
        <f t="shared" si="78"/>
        <v>0</v>
      </c>
      <c r="AX199" s="12">
        <f t="shared" si="78"/>
        <v>0</v>
      </c>
      <c r="AY199" s="12">
        <f>+AY200+AY201</f>
        <v>0</v>
      </c>
      <c r="AZ199" s="12">
        <f>+AZ200+AZ201</f>
        <v>0</v>
      </c>
      <c r="BA199" s="12">
        <f t="shared" si="60"/>
        <v>0</v>
      </c>
      <c r="BB199" s="12">
        <f>+BB200+BB201</f>
        <v>0</v>
      </c>
      <c r="BC199" s="12">
        <f t="shared" si="61"/>
        <v>0</v>
      </c>
      <c r="BD199" s="12">
        <f t="shared" si="62"/>
        <v>0</v>
      </c>
      <c r="BE199" s="12">
        <f t="shared" si="78"/>
        <v>0</v>
      </c>
    </row>
    <row r="200" spans="1:57" s="8" customFormat="1" ht="39" hidden="1" customHeight="1">
      <c r="A200" s="26">
        <v>4841</v>
      </c>
      <c r="B200" s="12" t="s">
        <v>240</v>
      </c>
      <c r="C200" s="20" t="s">
        <v>56</v>
      </c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>
        <f t="shared" si="60"/>
        <v>0</v>
      </c>
      <c r="BB200" s="12"/>
      <c r="BC200" s="12">
        <f t="shared" si="61"/>
        <v>0</v>
      </c>
      <c r="BD200" s="12">
        <f t="shared" si="62"/>
        <v>0</v>
      </c>
      <c r="BE200" s="12"/>
    </row>
    <row r="201" spans="1:57" s="8" customFormat="1" ht="31.5" hidden="1" customHeight="1">
      <c r="A201" s="26">
        <v>4842</v>
      </c>
      <c r="B201" s="12" t="s">
        <v>241</v>
      </c>
      <c r="C201" s="20" t="s">
        <v>56</v>
      </c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>
        <f t="shared" si="60"/>
        <v>0</v>
      </c>
      <c r="BB201" s="12"/>
      <c r="BC201" s="12">
        <f t="shared" si="61"/>
        <v>0</v>
      </c>
      <c r="BD201" s="12">
        <f t="shared" si="62"/>
        <v>0</v>
      </c>
      <c r="BE201" s="12"/>
    </row>
    <row r="202" spans="1:57" s="8" customFormat="1" ht="51" hidden="1">
      <c r="A202" s="26">
        <v>0</v>
      </c>
      <c r="B202" s="12" t="s">
        <v>242</v>
      </c>
      <c r="C202" s="20" t="s">
        <v>56</v>
      </c>
      <c r="D202" s="12">
        <f t="shared" ref="D202:BE202" si="79">+D203</f>
        <v>0</v>
      </c>
      <c r="E202" s="12">
        <f t="shared" si="79"/>
        <v>0</v>
      </c>
      <c r="F202" s="12">
        <f t="shared" si="79"/>
        <v>0</v>
      </c>
      <c r="G202" s="12">
        <f t="shared" si="79"/>
        <v>0</v>
      </c>
      <c r="H202" s="12">
        <f t="shared" si="79"/>
        <v>0</v>
      </c>
      <c r="I202" s="12">
        <f t="shared" si="79"/>
        <v>0</v>
      </c>
      <c r="J202" s="12"/>
      <c r="K202" s="12">
        <f t="shared" si="79"/>
        <v>0</v>
      </c>
      <c r="L202" s="12">
        <f t="shared" si="79"/>
        <v>0</v>
      </c>
      <c r="M202" s="12">
        <f t="shared" si="79"/>
        <v>0</v>
      </c>
      <c r="N202" s="12">
        <f t="shared" si="79"/>
        <v>0</v>
      </c>
      <c r="O202" s="12">
        <f t="shared" si="79"/>
        <v>0</v>
      </c>
      <c r="P202" s="12">
        <f t="shared" si="79"/>
        <v>0</v>
      </c>
      <c r="Q202" s="12">
        <f t="shared" si="79"/>
        <v>0</v>
      </c>
      <c r="R202" s="12">
        <f t="shared" si="79"/>
        <v>0</v>
      </c>
      <c r="S202" s="12">
        <f t="shared" si="79"/>
        <v>0</v>
      </c>
      <c r="T202" s="12">
        <f t="shared" si="79"/>
        <v>0</v>
      </c>
      <c r="U202" s="12">
        <f t="shared" si="79"/>
        <v>0</v>
      </c>
      <c r="V202" s="12">
        <f t="shared" si="79"/>
        <v>0</v>
      </c>
      <c r="W202" s="12">
        <f t="shared" si="79"/>
        <v>0</v>
      </c>
      <c r="X202" s="12">
        <f t="shared" si="79"/>
        <v>0</v>
      </c>
      <c r="Y202" s="12">
        <f t="shared" si="79"/>
        <v>0</v>
      </c>
      <c r="Z202" s="12">
        <f t="shared" si="79"/>
        <v>0</v>
      </c>
      <c r="AA202" s="12">
        <f t="shared" si="79"/>
        <v>0</v>
      </c>
      <c r="AB202" s="12">
        <f t="shared" si="79"/>
        <v>0</v>
      </c>
      <c r="AC202" s="12">
        <f t="shared" si="79"/>
        <v>0</v>
      </c>
      <c r="AD202" s="12">
        <f t="shared" si="79"/>
        <v>0</v>
      </c>
      <c r="AE202" s="12">
        <f t="shared" si="79"/>
        <v>0</v>
      </c>
      <c r="AF202" s="12">
        <f t="shared" si="79"/>
        <v>0</v>
      </c>
      <c r="AG202" s="12">
        <f t="shared" si="79"/>
        <v>0</v>
      </c>
      <c r="AH202" s="12">
        <f t="shared" si="79"/>
        <v>0</v>
      </c>
      <c r="AI202" s="12">
        <f t="shared" si="79"/>
        <v>0</v>
      </c>
      <c r="AJ202" s="12">
        <f t="shared" si="79"/>
        <v>0</v>
      </c>
      <c r="AK202" s="12">
        <f t="shared" si="79"/>
        <v>0</v>
      </c>
      <c r="AL202" s="12">
        <f t="shared" si="79"/>
        <v>0</v>
      </c>
      <c r="AM202" s="12">
        <f t="shared" si="79"/>
        <v>0</v>
      </c>
      <c r="AN202" s="12">
        <f t="shared" si="79"/>
        <v>0</v>
      </c>
      <c r="AO202" s="12">
        <f t="shared" si="79"/>
        <v>0</v>
      </c>
      <c r="AP202" s="12">
        <f t="shared" si="79"/>
        <v>0</v>
      </c>
      <c r="AQ202" s="12">
        <f t="shared" si="79"/>
        <v>0</v>
      </c>
      <c r="AR202" s="12">
        <f t="shared" si="79"/>
        <v>0</v>
      </c>
      <c r="AS202" s="12">
        <f t="shared" si="79"/>
        <v>0</v>
      </c>
      <c r="AT202" s="12">
        <f t="shared" si="79"/>
        <v>0</v>
      </c>
      <c r="AU202" s="12">
        <f t="shared" si="79"/>
        <v>0</v>
      </c>
      <c r="AV202" s="12">
        <f t="shared" si="79"/>
        <v>0</v>
      </c>
      <c r="AW202" s="12">
        <f t="shared" si="79"/>
        <v>0</v>
      </c>
      <c r="AX202" s="12">
        <f t="shared" si="79"/>
        <v>0</v>
      </c>
      <c r="AY202" s="12">
        <f t="shared" si="79"/>
        <v>0</v>
      </c>
      <c r="AZ202" s="12">
        <f t="shared" si="79"/>
        <v>0</v>
      </c>
      <c r="BA202" s="12">
        <f t="shared" si="60"/>
        <v>0</v>
      </c>
      <c r="BB202" s="12">
        <f t="shared" si="79"/>
        <v>0</v>
      </c>
      <c r="BC202" s="12">
        <f t="shared" si="61"/>
        <v>0</v>
      </c>
      <c r="BD202" s="12">
        <f t="shared" si="62"/>
        <v>0</v>
      </c>
      <c r="BE202" s="12">
        <f t="shared" si="79"/>
        <v>0</v>
      </c>
    </row>
    <row r="203" spans="1:57" s="8" customFormat="1" ht="51" hidden="1">
      <c r="A203" s="26">
        <v>4851</v>
      </c>
      <c r="B203" s="12" t="s">
        <v>243</v>
      </c>
      <c r="C203" s="20" t="s">
        <v>56</v>
      </c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>
        <f t="shared" si="60"/>
        <v>0</v>
      </c>
      <c r="BB203" s="12"/>
      <c r="BC203" s="12">
        <f t="shared" si="61"/>
        <v>0</v>
      </c>
      <c r="BD203" s="12">
        <f t="shared" si="62"/>
        <v>0</v>
      </c>
      <c r="BE203" s="12"/>
    </row>
    <row r="204" spans="1:57" s="8" customFormat="1" hidden="1">
      <c r="A204" s="26">
        <v>0</v>
      </c>
      <c r="B204" s="12" t="s">
        <v>244</v>
      </c>
      <c r="C204" s="20" t="s">
        <v>56</v>
      </c>
      <c r="D204" s="12">
        <f t="shared" ref="D204:BE204" si="80">+D205</f>
        <v>0</v>
      </c>
      <c r="E204" s="12">
        <f t="shared" si="80"/>
        <v>0</v>
      </c>
      <c r="F204" s="12">
        <f t="shared" si="80"/>
        <v>0</v>
      </c>
      <c r="G204" s="12">
        <f t="shared" si="80"/>
        <v>0</v>
      </c>
      <c r="H204" s="12">
        <f t="shared" si="80"/>
        <v>0</v>
      </c>
      <c r="I204" s="12">
        <f t="shared" si="80"/>
        <v>0</v>
      </c>
      <c r="J204" s="12"/>
      <c r="K204" s="12">
        <f t="shared" si="80"/>
        <v>0</v>
      </c>
      <c r="L204" s="12">
        <f t="shared" si="80"/>
        <v>0</v>
      </c>
      <c r="M204" s="12">
        <f t="shared" si="80"/>
        <v>0</v>
      </c>
      <c r="N204" s="12">
        <f t="shared" si="80"/>
        <v>0</v>
      </c>
      <c r="O204" s="12">
        <f t="shared" si="80"/>
        <v>0</v>
      </c>
      <c r="P204" s="12">
        <f t="shared" si="80"/>
        <v>0</v>
      </c>
      <c r="Q204" s="12">
        <f t="shared" si="80"/>
        <v>0</v>
      </c>
      <c r="R204" s="12">
        <f t="shared" si="80"/>
        <v>0</v>
      </c>
      <c r="S204" s="12">
        <f t="shared" si="80"/>
        <v>0</v>
      </c>
      <c r="T204" s="12">
        <f t="shared" si="80"/>
        <v>0</v>
      </c>
      <c r="U204" s="12">
        <f t="shared" si="80"/>
        <v>0</v>
      </c>
      <c r="V204" s="12">
        <f t="shared" si="80"/>
        <v>0</v>
      </c>
      <c r="W204" s="12">
        <f t="shared" si="80"/>
        <v>0</v>
      </c>
      <c r="X204" s="12">
        <f t="shared" si="80"/>
        <v>0</v>
      </c>
      <c r="Y204" s="12">
        <f t="shared" si="80"/>
        <v>0</v>
      </c>
      <c r="Z204" s="12">
        <f t="shared" si="80"/>
        <v>0</v>
      </c>
      <c r="AA204" s="12">
        <f t="shared" si="80"/>
        <v>0</v>
      </c>
      <c r="AB204" s="12">
        <f t="shared" si="80"/>
        <v>0</v>
      </c>
      <c r="AC204" s="12">
        <f t="shared" si="80"/>
        <v>0</v>
      </c>
      <c r="AD204" s="12">
        <f t="shared" si="80"/>
        <v>0</v>
      </c>
      <c r="AE204" s="12">
        <f t="shared" si="80"/>
        <v>0</v>
      </c>
      <c r="AF204" s="12">
        <f t="shared" si="80"/>
        <v>0</v>
      </c>
      <c r="AG204" s="12">
        <f t="shared" si="80"/>
        <v>0</v>
      </c>
      <c r="AH204" s="12">
        <f t="shared" si="80"/>
        <v>0</v>
      </c>
      <c r="AI204" s="12">
        <f t="shared" si="80"/>
        <v>0</v>
      </c>
      <c r="AJ204" s="12">
        <f t="shared" si="80"/>
        <v>0</v>
      </c>
      <c r="AK204" s="12">
        <f t="shared" si="80"/>
        <v>0</v>
      </c>
      <c r="AL204" s="12">
        <f t="shared" si="80"/>
        <v>0</v>
      </c>
      <c r="AM204" s="12">
        <f t="shared" si="80"/>
        <v>0</v>
      </c>
      <c r="AN204" s="12">
        <f t="shared" si="80"/>
        <v>0</v>
      </c>
      <c r="AO204" s="12">
        <f t="shared" si="80"/>
        <v>0</v>
      </c>
      <c r="AP204" s="12">
        <f t="shared" si="80"/>
        <v>0</v>
      </c>
      <c r="AQ204" s="12">
        <f t="shared" si="80"/>
        <v>0</v>
      </c>
      <c r="AR204" s="12">
        <f t="shared" si="80"/>
        <v>0</v>
      </c>
      <c r="AS204" s="12">
        <f t="shared" si="80"/>
        <v>0</v>
      </c>
      <c r="AT204" s="12">
        <f t="shared" si="80"/>
        <v>0</v>
      </c>
      <c r="AU204" s="12">
        <f t="shared" si="80"/>
        <v>0</v>
      </c>
      <c r="AV204" s="12">
        <f t="shared" si="80"/>
        <v>0</v>
      </c>
      <c r="AW204" s="12">
        <f t="shared" si="80"/>
        <v>0</v>
      </c>
      <c r="AX204" s="12">
        <f t="shared" si="80"/>
        <v>0</v>
      </c>
      <c r="AY204" s="12">
        <f t="shared" si="80"/>
        <v>0</v>
      </c>
      <c r="AZ204" s="12">
        <f t="shared" si="80"/>
        <v>0</v>
      </c>
      <c r="BA204" s="12">
        <f t="shared" ref="BA204:BA252" si="81">AY204+AZ204</f>
        <v>0</v>
      </c>
      <c r="BB204" s="12">
        <f t="shared" si="80"/>
        <v>0</v>
      </c>
      <c r="BC204" s="12">
        <f t="shared" ref="BC204:BC252" si="82">BA204+BB204</f>
        <v>0</v>
      </c>
      <c r="BD204" s="12">
        <f t="shared" ref="BD204:BD252" si="83">AX204-BC204</f>
        <v>0</v>
      </c>
      <c r="BE204" s="12">
        <f t="shared" si="80"/>
        <v>0</v>
      </c>
    </row>
    <row r="205" spans="1:57" s="8" customFormat="1" hidden="1">
      <c r="A205" s="26">
        <v>4861</v>
      </c>
      <c r="B205" s="12" t="s">
        <v>245</v>
      </c>
      <c r="C205" s="20" t="s">
        <v>56</v>
      </c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>
        <f t="shared" si="81"/>
        <v>0</v>
      </c>
      <c r="BB205" s="12"/>
      <c r="BC205" s="12">
        <f t="shared" si="82"/>
        <v>0</v>
      </c>
      <c r="BD205" s="12">
        <f t="shared" si="83"/>
        <v>0</v>
      </c>
      <c r="BE205" s="12"/>
    </row>
    <row r="206" spans="1:57" s="8" customFormat="1" hidden="1">
      <c r="A206" s="26">
        <v>0</v>
      </c>
      <c r="B206" s="12" t="s">
        <v>246</v>
      </c>
      <c r="C206" s="20" t="s">
        <v>56</v>
      </c>
      <c r="D206" s="12">
        <f t="shared" ref="D206:BE206" si="84">+D207</f>
        <v>0</v>
      </c>
      <c r="E206" s="12">
        <f t="shared" si="84"/>
        <v>0</v>
      </c>
      <c r="F206" s="12">
        <f t="shared" si="84"/>
        <v>0</v>
      </c>
      <c r="G206" s="12">
        <f t="shared" si="84"/>
        <v>0</v>
      </c>
      <c r="H206" s="12">
        <f t="shared" si="84"/>
        <v>0</v>
      </c>
      <c r="I206" s="12">
        <f t="shared" si="84"/>
        <v>0</v>
      </c>
      <c r="J206" s="12"/>
      <c r="K206" s="12">
        <f t="shared" si="84"/>
        <v>0</v>
      </c>
      <c r="L206" s="12">
        <f t="shared" si="84"/>
        <v>0</v>
      </c>
      <c r="M206" s="12">
        <f t="shared" si="84"/>
        <v>0</v>
      </c>
      <c r="N206" s="12">
        <f t="shared" si="84"/>
        <v>0</v>
      </c>
      <c r="O206" s="12">
        <f t="shared" si="84"/>
        <v>0</v>
      </c>
      <c r="P206" s="12">
        <f t="shared" si="84"/>
        <v>0</v>
      </c>
      <c r="Q206" s="12">
        <f t="shared" si="84"/>
        <v>0</v>
      </c>
      <c r="R206" s="12">
        <f t="shared" si="84"/>
        <v>0</v>
      </c>
      <c r="S206" s="12">
        <f t="shared" si="84"/>
        <v>0</v>
      </c>
      <c r="T206" s="12">
        <f t="shared" si="84"/>
        <v>0</v>
      </c>
      <c r="U206" s="12">
        <f t="shared" si="84"/>
        <v>0</v>
      </c>
      <c r="V206" s="12">
        <f t="shared" si="84"/>
        <v>0</v>
      </c>
      <c r="W206" s="12">
        <f t="shared" si="84"/>
        <v>0</v>
      </c>
      <c r="X206" s="12">
        <f t="shared" si="84"/>
        <v>0</v>
      </c>
      <c r="Y206" s="12">
        <f t="shared" si="84"/>
        <v>0</v>
      </c>
      <c r="Z206" s="12">
        <f t="shared" si="84"/>
        <v>0</v>
      </c>
      <c r="AA206" s="12">
        <f t="shared" si="84"/>
        <v>0</v>
      </c>
      <c r="AB206" s="12">
        <f t="shared" si="84"/>
        <v>0</v>
      </c>
      <c r="AC206" s="12">
        <f t="shared" si="84"/>
        <v>0</v>
      </c>
      <c r="AD206" s="12">
        <f t="shared" si="84"/>
        <v>0</v>
      </c>
      <c r="AE206" s="12">
        <f t="shared" si="84"/>
        <v>0</v>
      </c>
      <c r="AF206" s="12">
        <f t="shared" si="84"/>
        <v>0</v>
      </c>
      <c r="AG206" s="12">
        <f t="shared" si="84"/>
        <v>0</v>
      </c>
      <c r="AH206" s="12">
        <f t="shared" si="84"/>
        <v>0</v>
      </c>
      <c r="AI206" s="12">
        <f t="shared" si="84"/>
        <v>0</v>
      </c>
      <c r="AJ206" s="12">
        <f t="shared" si="84"/>
        <v>0</v>
      </c>
      <c r="AK206" s="12">
        <f t="shared" si="84"/>
        <v>0</v>
      </c>
      <c r="AL206" s="12">
        <f t="shared" si="84"/>
        <v>0</v>
      </c>
      <c r="AM206" s="12">
        <f t="shared" si="84"/>
        <v>0</v>
      </c>
      <c r="AN206" s="12">
        <f t="shared" si="84"/>
        <v>0</v>
      </c>
      <c r="AO206" s="12">
        <f t="shared" si="84"/>
        <v>0</v>
      </c>
      <c r="AP206" s="12">
        <f t="shared" si="84"/>
        <v>0</v>
      </c>
      <c r="AQ206" s="12">
        <f t="shared" si="84"/>
        <v>0</v>
      </c>
      <c r="AR206" s="12">
        <f t="shared" si="84"/>
        <v>0</v>
      </c>
      <c r="AS206" s="12">
        <f t="shared" si="84"/>
        <v>0</v>
      </c>
      <c r="AT206" s="12">
        <f t="shared" si="84"/>
        <v>0</v>
      </c>
      <c r="AU206" s="12">
        <f t="shared" si="84"/>
        <v>0</v>
      </c>
      <c r="AV206" s="12">
        <f t="shared" si="84"/>
        <v>0</v>
      </c>
      <c r="AW206" s="12">
        <f t="shared" si="84"/>
        <v>0</v>
      </c>
      <c r="AX206" s="12">
        <f t="shared" si="84"/>
        <v>0</v>
      </c>
      <c r="AY206" s="12">
        <f t="shared" si="84"/>
        <v>0</v>
      </c>
      <c r="AZ206" s="12">
        <f t="shared" si="84"/>
        <v>0</v>
      </c>
      <c r="BA206" s="12">
        <f t="shared" si="81"/>
        <v>0</v>
      </c>
      <c r="BB206" s="12">
        <f t="shared" si="84"/>
        <v>0</v>
      </c>
      <c r="BC206" s="12">
        <f t="shared" si="82"/>
        <v>0</v>
      </c>
      <c r="BD206" s="12">
        <f t="shared" si="83"/>
        <v>0</v>
      </c>
      <c r="BE206" s="12">
        <f t="shared" si="84"/>
        <v>0</v>
      </c>
    </row>
    <row r="207" spans="1:57" s="8" customFormat="1" ht="17.25" hidden="1" customHeight="1">
      <c r="A207" s="26">
        <v>4891</v>
      </c>
      <c r="B207" s="12" t="s">
        <v>246</v>
      </c>
      <c r="C207" s="20" t="s">
        <v>56</v>
      </c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>
        <f t="shared" si="81"/>
        <v>0</v>
      </c>
      <c r="BB207" s="12"/>
      <c r="BC207" s="12">
        <f t="shared" si="82"/>
        <v>0</v>
      </c>
      <c r="BD207" s="12">
        <f t="shared" si="83"/>
        <v>0</v>
      </c>
      <c r="BE207" s="12"/>
    </row>
    <row r="208" spans="1:57" s="8" customFormat="1" ht="33.75" hidden="1" customHeight="1">
      <c r="A208" s="26">
        <v>0</v>
      </c>
      <c r="B208" s="12" t="s">
        <v>247</v>
      </c>
      <c r="C208" s="20" t="s">
        <v>56</v>
      </c>
      <c r="D208" s="12">
        <f t="shared" ref="D208:BE208" si="85">+D209+D224+D233+D236+D245</f>
        <v>0</v>
      </c>
      <c r="E208" s="12">
        <f t="shared" si="85"/>
        <v>0</v>
      </c>
      <c r="F208" s="12">
        <f t="shared" si="85"/>
        <v>0</v>
      </c>
      <c r="G208" s="12">
        <f t="shared" si="85"/>
        <v>0</v>
      </c>
      <c r="H208" s="12">
        <f t="shared" si="85"/>
        <v>0</v>
      </c>
      <c r="I208" s="12">
        <f t="shared" si="85"/>
        <v>0</v>
      </c>
      <c r="J208" s="12"/>
      <c r="K208" s="12">
        <f t="shared" si="85"/>
        <v>0</v>
      </c>
      <c r="L208" s="12">
        <f t="shared" si="85"/>
        <v>0</v>
      </c>
      <c r="M208" s="12">
        <f t="shared" si="85"/>
        <v>0</v>
      </c>
      <c r="N208" s="12">
        <f t="shared" si="85"/>
        <v>0</v>
      </c>
      <c r="O208" s="12">
        <f t="shared" si="85"/>
        <v>0</v>
      </c>
      <c r="P208" s="12">
        <f t="shared" si="85"/>
        <v>0</v>
      </c>
      <c r="Q208" s="12">
        <f t="shared" si="85"/>
        <v>0</v>
      </c>
      <c r="R208" s="12">
        <f t="shared" si="85"/>
        <v>0</v>
      </c>
      <c r="S208" s="12">
        <f t="shared" si="85"/>
        <v>0</v>
      </c>
      <c r="T208" s="12">
        <f t="shared" si="85"/>
        <v>0</v>
      </c>
      <c r="U208" s="12">
        <f t="shared" si="85"/>
        <v>0</v>
      </c>
      <c r="V208" s="12">
        <f t="shared" si="85"/>
        <v>0</v>
      </c>
      <c r="W208" s="12">
        <f t="shared" si="85"/>
        <v>0</v>
      </c>
      <c r="X208" s="12">
        <f t="shared" si="85"/>
        <v>0</v>
      </c>
      <c r="Y208" s="12">
        <f t="shared" si="85"/>
        <v>0</v>
      </c>
      <c r="Z208" s="12">
        <f t="shared" si="85"/>
        <v>0</v>
      </c>
      <c r="AA208" s="12">
        <f t="shared" si="85"/>
        <v>0</v>
      </c>
      <c r="AB208" s="12">
        <f t="shared" si="85"/>
        <v>0</v>
      </c>
      <c r="AC208" s="12">
        <f t="shared" si="85"/>
        <v>0</v>
      </c>
      <c r="AD208" s="12">
        <f t="shared" si="85"/>
        <v>0</v>
      </c>
      <c r="AE208" s="12">
        <f t="shared" si="85"/>
        <v>0</v>
      </c>
      <c r="AF208" s="12">
        <f t="shared" si="85"/>
        <v>0</v>
      </c>
      <c r="AG208" s="12">
        <f t="shared" si="85"/>
        <v>0</v>
      </c>
      <c r="AH208" s="12">
        <f t="shared" si="85"/>
        <v>0</v>
      </c>
      <c r="AI208" s="12">
        <f t="shared" si="85"/>
        <v>0</v>
      </c>
      <c r="AJ208" s="12">
        <f t="shared" si="85"/>
        <v>0</v>
      </c>
      <c r="AK208" s="12">
        <f t="shared" si="85"/>
        <v>0</v>
      </c>
      <c r="AL208" s="12">
        <f t="shared" si="85"/>
        <v>0</v>
      </c>
      <c r="AM208" s="12">
        <f t="shared" si="85"/>
        <v>0</v>
      </c>
      <c r="AN208" s="12">
        <f t="shared" si="85"/>
        <v>0</v>
      </c>
      <c r="AO208" s="12">
        <f t="shared" si="85"/>
        <v>0</v>
      </c>
      <c r="AP208" s="12">
        <f t="shared" si="85"/>
        <v>0</v>
      </c>
      <c r="AQ208" s="12">
        <f t="shared" si="85"/>
        <v>0</v>
      </c>
      <c r="AR208" s="12">
        <f t="shared" si="85"/>
        <v>0</v>
      </c>
      <c r="AS208" s="12">
        <f t="shared" si="85"/>
        <v>0</v>
      </c>
      <c r="AT208" s="12">
        <f t="shared" si="85"/>
        <v>0</v>
      </c>
      <c r="AU208" s="12">
        <f t="shared" si="85"/>
        <v>0</v>
      </c>
      <c r="AV208" s="12">
        <f t="shared" si="85"/>
        <v>0</v>
      </c>
      <c r="AW208" s="12">
        <f t="shared" si="85"/>
        <v>0</v>
      </c>
      <c r="AX208" s="12">
        <f t="shared" si="85"/>
        <v>0</v>
      </c>
      <c r="AY208" s="12">
        <f>+AY209+AY224+AY233+AY236+AY245</f>
        <v>0</v>
      </c>
      <c r="AZ208" s="12">
        <f>+AZ209+AZ224+AZ233+AZ236+AZ245</f>
        <v>0</v>
      </c>
      <c r="BA208" s="12">
        <f t="shared" si="81"/>
        <v>0</v>
      </c>
      <c r="BB208" s="12">
        <f>+BB209+BB224+BB233+BB236+BB245</f>
        <v>0</v>
      </c>
      <c r="BC208" s="12">
        <f t="shared" si="82"/>
        <v>0</v>
      </c>
      <c r="BD208" s="12">
        <f t="shared" si="83"/>
        <v>0</v>
      </c>
      <c r="BE208" s="12">
        <f t="shared" si="85"/>
        <v>0</v>
      </c>
    </row>
    <row r="209" spans="1:57" s="8" customFormat="1" hidden="1">
      <c r="A209" s="26">
        <v>0</v>
      </c>
      <c r="B209" s="12" t="s">
        <v>248</v>
      </c>
      <c r="C209" s="20" t="s">
        <v>56</v>
      </c>
      <c r="D209" s="12">
        <f t="shared" ref="D209:BE209" si="86">+D210+D214+D218</f>
        <v>0</v>
      </c>
      <c r="E209" s="12">
        <f t="shared" si="86"/>
        <v>0</v>
      </c>
      <c r="F209" s="12">
        <f t="shared" si="86"/>
        <v>0</v>
      </c>
      <c r="G209" s="12">
        <f t="shared" si="86"/>
        <v>0</v>
      </c>
      <c r="H209" s="12">
        <f t="shared" si="86"/>
        <v>0</v>
      </c>
      <c r="I209" s="12">
        <f t="shared" si="86"/>
        <v>0</v>
      </c>
      <c r="J209" s="12"/>
      <c r="K209" s="12">
        <f t="shared" si="86"/>
        <v>0</v>
      </c>
      <c r="L209" s="12">
        <f t="shared" si="86"/>
        <v>0</v>
      </c>
      <c r="M209" s="12">
        <f t="shared" si="86"/>
        <v>0</v>
      </c>
      <c r="N209" s="12">
        <f t="shared" si="86"/>
        <v>0</v>
      </c>
      <c r="O209" s="12">
        <f t="shared" si="86"/>
        <v>0</v>
      </c>
      <c r="P209" s="12">
        <f t="shared" si="86"/>
        <v>0</v>
      </c>
      <c r="Q209" s="12">
        <f t="shared" si="86"/>
        <v>0</v>
      </c>
      <c r="R209" s="12">
        <f t="shared" si="86"/>
        <v>0</v>
      </c>
      <c r="S209" s="12">
        <f t="shared" si="86"/>
        <v>0</v>
      </c>
      <c r="T209" s="12">
        <f t="shared" si="86"/>
        <v>0</v>
      </c>
      <c r="U209" s="12">
        <f t="shared" si="86"/>
        <v>0</v>
      </c>
      <c r="V209" s="12">
        <f t="shared" si="86"/>
        <v>0</v>
      </c>
      <c r="W209" s="12">
        <f t="shared" si="86"/>
        <v>0</v>
      </c>
      <c r="X209" s="12">
        <f t="shared" si="86"/>
        <v>0</v>
      </c>
      <c r="Y209" s="12">
        <f t="shared" si="86"/>
        <v>0</v>
      </c>
      <c r="Z209" s="12">
        <f t="shared" si="86"/>
        <v>0</v>
      </c>
      <c r="AA209" s="12">
        <f t="shared" si="86"/>
        <v>0</v>
      </c>
      <c r="AB209" s="12">
        <f t="shared" si="86"/>
        <v>0</v>
      </c>
      <c r="AC209" s="12">
        <f t="shared" si="86"/>
        <v>0</v>
      </c>
      <c r="AD209" s="12">
        <f t="shared" si="86"/>
        <v>0</v>
      </c>
      <c r="AE209" s="12">
        <f t="shared" si="86"/>
        <v>0</v>
      </c>
      <c r="AF209" s="12">
        <f t="shared" si="86"/>
        <v>0</v>
      </c>
      <c r="AG209" s="12">
        <f t="shared" si="86"/>
        <v>0</v>
      </c>
      <c r="AH209" s="12">
        <f t="shared" si="86"/>
        <v>0</v>
      </c>
      <c r="AI209" s="12">
        <f t="shared" si="86"/>
        <v>0</v>
      </c>
      <c r="AJ209" s="12">
        <f t="shared" si="86"/>
        <v>0</v>
      </c>
      <c r="AK209" s="12">
        <f t="shared" si="86"/>
        <v>0</v>
      </c>
      <c r="AL209" s="12">
        <f t="shared" si="86"/>
        <v>0</v>
      </c>
      <c r="AM209" s="12">
        <f t="shared" si="86"/>
        <v>0</v>
      </c>
      <c r="AN209" s="12">
        <f t="shared" si="86"/>
        <v>0</v>
      </c>
      <c r="AO209" s="12">
        <f t="shared" si="86"/>
        <v>0</v>
      </c>
      <c r="AP209" s="12">
        <f t="shared" si="86"/>
        <v>0</v>
      </c>
      <c r="AQ209" s="12">
        <f t="shared" si="86"/>
        <v>0</v>
      </c>
      <c r="AR209" s="12">
        <f t="shared" si="86"/>
        <v>0</v>
      </c>
      <c r="AS209" s="12">
        <f t="shared" si="86"/>
        <v>0</v>
      </c>
      <c r="AT209" s="12">
        <f t="shared" si="86"/>
        <v>0</v>
      </c>
      <c r="AU209" s="12">
        <f t="shared" si="86"/>
        <v>0</v>
      </c>
      <c r="AV209" s="12">
        <f t="shared" si="86"/>
        <v>0</v>
      </c>
      <c r="AW209" s="12">
        <f t="shared" si="86"/>
        <v>0</v>
      </c>
      <c r="AX209" s="12">
        <f t="shared" si="86"/>
        <v>0</v>
      </c>
      <c r="AY209" s="12">
        <f>+AY210+AY214+AY218</f>
        <v>0</v>
      </c>
      <c r="AZ209" s="12">
        <f>+AZ210+AZ214+AZ218</f>
        <v>0</v>
      </c>
      <c r="BA209" s="12">
        <f t="shared" si="81"/>
        <v>0</v>
      </c>
      <c r="BB209" s="12">
        <f>+BB210+BB214+BB218</f>
        <v>0</v>
      </c>
      <c r="BC209" s="12">
        <f t="shared" si="82"/>
        <v>0</v>
      </c>
      <c r="BD209" s="12">
        <f t="shared" si="83"/>
        <v>0</v>
      </c>
      <c r="BE209" s="12">
        <f t="shared" si="86"/>
        <v>0</v>
      </c>
    </row>
    <row r="210" spans="1:57" s="8" customFormat="1" hidden="1">
      <c r="A210" s="26">
        <v>0</v>
      </c>
      <c r="B210" s="12" t="s">
        <v>249</v>
      </c>
      <c r="C210" s="20" t="s">
        <v>56</v>
      </c>
      <c r="D210" s="12">
        <f>+D211+D212+D213</f>
        <v>0</v>
      </c>
      <c r="E210" s="12">
        <f>+E211+E212+E213</f>
        <v>0</v>
      </c>
      <c r="F210" s="12">
        <f>+F211+F212+F213</f>
        <v>0</v>
      </c>
      <c r="G210" s="12">
        <f>+G211+G212+G213</f>
        <v>0</v>
      </c>
      <c r="H210" s="12">
        <f t="shared" ref="H210:BE210" si="87">+H211+H212+H213</f>
        <v>0</v>
      </c>
      <c r="I210" s="12">
        <f>+I211+I212+I213</f>
        <v>0</v>
      </c>
      <c r="J210" s="12"/>
      <c r="K210" s="12">
        <f>+K211+K212+K213</f>
        <v>0</v>
      </c>
      <c r="L210" s="12">
        <f>+L211+L212+L213</f>
        <v>0</v>
      </c>
      <c r="M210" s="12">
        <f t="shared" si="87"/>
        <v>0</v>
      </c>
      <c r="N210" s="12">
        <f t="shared" si="87"/>
        <v>0</v>
      </c>
      <c r="O210" s="12">
        <f t="shared" si="87"/>
        <v>0</v>
      </c>
      <c r="P210" s="12">
        <f t="shared" si="87"/>
        <v>0</v>
      </c>
      <c r="Q210" s="12">
        <f t="shared" si="87"/>
        <v>0</v>
      </c>
      <c r="R210" s="12">
        <f t="shared" si="87"/>
        <v>0</v>
      </c>
      <c r="S210" s="12">
        <f t="shared" si="87"/>
        <v>0</v>
      </c>
      <c r="T210" s="12">
        <f t="shared" si="87"/>
        <v>0</v>
      </c>
      <c r="U210" s="12">
        <f t="shared" si="87"/>
        <v>0</v>
      </c>
      <c r="V210" s="12">
        <f t="shared" si="87"/>
        <v>0</v>
      </c>
      <c r="W210" s="12">
        <f t="shared" si="87"/>
        <v>0</v>
      </c>
      <c r="X210" s="12">
        <f t="shared" si="87"/>
        <v>0</v>
      </c>
      <c r="Y210" s="12">
        <f t="shared" si="87"/>
        <v>0</v>
      </c>
      <c r="Z210" s="12">
        <f t="shared" si="87"/>
        <v>0</v>
      </c>
      <c r="AA210" s="12">
        <f t="shared" si="87"/>
        <v>0</v>
      </c>
      <c r="AB210" s="12">
        <f t="shared" si="87"/>
        <v>0</v>
      </c>
      <c r="AC210" s="12">
        <f t="shared" si="87"/>
        <v>0</v>
      </c>
      <c r="AD210" s="12">
        <f t="shared" si="87"/>
        <v>0</v>
      </c>
      <c r="AE210" s="12">
        <f t="shared" si="87"/>
        <v>0</v>
      </c>
      <c r="AF210" s="12">
        <f t="shared" si="87"/>
        <v>0</v>
      </c>
      <c r="AG210" s="12">
        <f t="shared" si="87"/>
        <v>0</v>
      </c>
      <c r="AH210" s="12">
        <f t="shared" si="87"/>
        <v>0</v>
      </c>
      <c r="AI210" s="12">
        <f t="shared" si="87"/>
        <v>0</v>
      </c>
      <c r="AJ210" s="12">
        <f t="shared" si="87"/>
        <v>0</v>
      </c>
      <c r="AK210" s="12">
        <f t="shared" si="87"/>
        <v>0</v>
      </c>
      <c r="AL210" s="12">
        <f t="shared" si="87"/>
        <v>0</v>
      </c>
      <c r="AM210" s="12">
        <f t="shared" si="87"/>
        <v>0</v>
      </c>
      <c r="AN210" s="12">
        <f t="shared" si="87"/>
        <v>0</v>
      </c>
      <c r="AO210" s="12">
        <f t="shared" si="87"/>
        <v>0</v>
      </c>
      <c r="AP210" s="12">
        <f t="shared" si="87"/>
        <v>0</v>
      </c>
      <c r="AQ210" s="12">
        <f t="shared" si="87"/>
        <v>0</v>
      </c>
      <c r="AR210" s="12">
        <f t="shared" si="87"/>
        <v>0</v>
      </c>
      <c r="AS210" s="12">
        <f t="shared" si="87"/>
        <v>0</v>
      </c>
      <c r="AT210" s="12">
        <f t="shared" si="87"/>
        <v>0</v>
      </c>
      <c r="AU210" s="12">
        <f t="shared" si="87"/>
        <v>0</v>
      </c>
      <c r="AV210" s="12">
        <f t="shared" si="87"/>
        <v>0</v>
      </c>
      <c r="AW210" s="12">
        <f t="shared" si="87"/>
        <v>0</v>
      </c>
      <c r="AX210" s="12">
        <f t="shared" si="87"/>
        <v>0</v>
      </c>
      <c r="AY210" s="12">
        <f>+AY211+AY212+AY213</f>
        <v>0</v>
      </c>
      <c r="AZ210" s="12">
        <f>+AZ211+AZ212+AZ213</f>
        <v>0</v>
      </c>
      <c r="BA210" s="12">
        <f t="shared" si="81"/>
        <v>0</v>
      </c>
      <c r="BB210" s="12">
        <f>+BB211+BB212+BB213</f>
        <v>0</v>
      </c>
      <c r="BC210" s="12">
        <f t="shared" si="82"/>
        <v>0</v>
      </c>
      <c r="BD210" s="12">
        <f t="shared" si="83"/>
        <v>0</v>
      </c>
      <c r="BE210" s="12">
        <f t="shared" si="87"/>
        <v>0</v>
      </c>
    </row>
    <row r="211" spans="1:57" s="8" customFormat="1" ht="25.5" hidden="1">
      <c r="A211" s="26">
        <v>5111</v>
      </c>
      <c r="B211" s="12" t="s">
        <v>250</v>
      </c>
      <c r="C211" s="20" t="s">
        <v>56</v>
      </c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>
        <f t="shared" si="81"/>
        <v>0</v>
      </c>
      <c r="BB211" s="12"/>
      <c r="BC211" s="12">
        <f t="shared" si="82"/>
        <v>0</v>
      </c>
      <c r="BD211" s="12">
        <f t="shared" si="83"/>
        <v>0</v>
      </c>
      <c r="BE211" s="12"/>
    </row>
    <row r="212" spans="1:57" s="8" customFormat="1" ht="25.5" hidden="1">
      <c r="A212" s="26">
        <v>5112</v>
      </c>
      <c r="B212" s="12" t="s">
        <v>251</v>
      </c>
      <c r="C212" s="20" t="s">
        <v>56</v>
      </c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>
        <f t="shared" si="81"/>
        <v>0</v>
      </c>
      <c r="BB212" s="12"/>
      <c r="BC212" s="12">
        <f t="shared" si="82"/>
        <v>0</v>
      </c>
      <c r="BD212" s="12">
        <f t="shared" si="83"/>
        <v>0</v>
      </c>
      <c r="BE212" s="12"/>
    </row>
    <row r="213" spans="1:57" s="8" customFormat="1" ht="25.5" hidden="1" customHeight="1">
      <c r="A213" s="26">
        <v>5113</v>
      </c>
      <c r="B213" s="12" t="s">
        <v>252</v>
      </c>
      <c r="C213" s="20" t="s">
        <v>56</v>
      </c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>
        <f t="shared" si="81"/>
        <v>0</v>
      </c>
      <c r="BB213" s="12"/>
      <c r="BC213" s="12">
        <f t="shared" si="82"/>
        <v>0</v>
      </c>
      <c r="BD213" s="12">
        <f t="shared" si="83"/>
        <v>0</v>
      </c>
      <c r="BE213" s="12"/>
    </row>
    <row r="214" spans="1:57" s="8" customFormat="1" ht="25.5" hidden="1">
      <c r="A214" s="26">
        <v>0</v>
      </c>
      <c r="B214" s="12" t="s">
        <v>253</v>
      </c>
      <c r="C214" s="20" t="s">
        <v>56</v>
      </c>
      <c r="D214" s="12">
        <f>+D215+D216+D217</f>
        <v>0</v>
      </c>
      <c r="E214" s="12">
        <f>+E215+E216+E217</f>
        <v>0</v>
      </c>
      <c r="F214" s="12">
        <f>+F215+F216+F217</f>
        <v>0</v>
      </c>
      <c r="G214" s="12">
        <f>+G215+G216+G217</f>
        <v>0</v>
      </c>
      <c r="H214" s="12">
        <f t="shared" ref="H214:BE214" si="88">+H215+H216+H217</f>
        <v>0</v>
      </c>
      <c r="I214" s="12">
        <f>+I215+I216+I217</f>
        <v>0</v>
      </c>
      <c r="J214" s="12"/>
      <c r="K214" s="12">
        <f>+K215+K216+K217</f>
        <v>0</v>
      </c>
      <c r="L214" s="12">
        <f>+L215+L216+L217</f>
        <v>0</v>
      </c>
      <c r="M214" s="12">
        <f t="shared" si="88"/>
        <v>0</v>
      </c>
      <c r="N214" s="12">
        <f t="shared" si="88"/>
        <v>0</v>
      </c>
      <c r="O214" s="12">
        <f t="shared" si="88"/>
        <v>0</v>
      </c>
      <c r="P214" s="12">
        <f t="shared" si="88"/>
        <v>0</v>
      </c>
      <c r="Q214" s="12">
        <f t="shared" si="88"/>
        <v>0</v>
      </c>
      <c r="R214" s="12">
        <f t="shared" si="88"/>
        <v>0</v>
      </c>
      <c r="S214" s="12">
        <f t="shared" si="88"/>
        <v>0</v>
      </c>
      <c r="T214" s="12">
        <f t="shared" si="88"/>
        <v>0</v>
      </c>
      <c r="U214" s="12">
        <f t="shared" si="88"/>
        <v>0</v>
      </c>
      <c r="V214" s="12">
        <f t="shared" si="88"/>
        <v>0</v>
      </c>
      <c r="W214" s="12">
        <f t="shared" si="88"/>
        <v>0</v>
      </c>
      <c r="X214" s="12">
        <f t="shared" si="88"/>
        <v>0</v>
      </c>
      <c r="Y214" s="12">
        <f t="shared" si="88"/>
        <v>0</v>
      </c>
      <c r="Z214" s="12">
        <f t="shared" si="88"/>
        <v>0</v>
      </c>
      <c r="AA214" s="12">
        <f t="shared" si="88"/>
        <v>0</v>
      </c>
      <c r="AB214" s="12">
        <f t="shared" si="88"/>
        <v>0</v>
      </c>
      <c r="AC214" s="12">
        <f t="shared" si="88"/>
        <v>0</v>
      </c>
      <c r="AD214" s="12">
        <f t="shared" si="88"/>
        <v>0</v>
      </c>
      <c r="AE214" s="12">
        <f t="shared" si="88"/>
        <v>0</v>
      </c>
      <c r="AF214" s="12">
        <f t="shared" si="88"/>
        <v>0</v>
      </c>
      <c r="AG214" s="12">
        <f t="shared" si="88"/>
        <v>0</v>
      </c>
      <c r="AH214" s="12">
        <f t="shared" si="88"/>
        <v>0</v>
      </c>
      <c r="AI214" s="12">
        <f t="shared" si="88"/>
        <v>0</v>
      </c>
      <c r="AJ214" s="12">
        <f t="shared" si="88"/>
        <v>0</v>
      </c>
      <c r="AK214" s="12">
        <f t="shared" si="88"/>
        <v>0</v>
      </c>
      <c r="AL214" s="12">
        <f t="shared" si="88"/>
        <v>0</v>
      </c>
      <c r="AM214" s="12">
        <f t="shared" si="88"/>
        <v>0</v>
      </c>
      <c r="AN214" s="12">
        <f t="shared" si="88"/>
        <v>0</v>
      </c>
      <c r="AO214" s="12">
        <f t="shared" si="88"/>
        <v>0</v>
      </c>
      <c r="AP214" s="12">
        <f t="shared" si="88"/>
        <v>0</v>
      </c>
      <c r="AQ214" s="12">
        <f t="shared" si="88"/>
        <v>0</v>
      </c>
      <c r="AR214" s="12">
        <f t="shared" si="88"/>
        <v>0</v>
      </c>
      <c r="AS214" s="12">
        <f t="shared" si="88"/>
        <v>0</v>
      </c>
      <c r="AT214" s="12">
        <f t="shared" si="88"/>
        <v>0</v>
      </c>
      <c r="AU214" s="12">
        <f t="shared" si="88"/>
        <v>0</v>
      </c>
      <c r="AV214" s="12">
        <f t="shared" si="88"/>
        <v>0</v>
      </c>
      <c r="AW214" s="12">
        <f t="shared" si="88"/>
        <v>0</v>
      </c>
      <c r="AX214" s="12">
        <f t="shared" si="88"/>
        <v>0</v>
      </c>
      <c r="AY214" s="12">
        <f>+AY215+AY216+AY217</f>
        <v>0</v>
      </c>
      <c r="AZ214" s="12">
        <f>+AZ215+AZ216+AZ217</f>
        <v>0</v>
      </c>
      <c r="BA214" s="12">
        <f t="shared" si="81"/>
        <v>0</v>
      </c>
      <c r="BB214" s="12">
        <f>+BB215+BB216+BB217</f>
        <v>0</v>
      </c>
      <c r="BC214" s="12">
        <f t="shared" si="82"/>
        <v>0</v>
      </c>
      <c r="BD214" s="12">
        <f t="shared" si="83"/>
        <v>0</v>
      </c>
      <c r="BE214" s="12">
        <f t="shared" si="88"/>
        <v>0</v>
      </c>
    </row>
    <row r="215" spans="1:57" s="8" customFormat="1" hidden="1">
      <c r="A215" s="26">
        <v>5121</v>
      </c>
      <c r="B215" s="12" t="s">
        <v>254</v>
      </c>
      <c r="C215" s="20" t="s">
        <v>56</v>
      </c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>
        <f t="shared" si="81"/>
        <v>0</v>
      </c>
      <c r="BB215" s="12"/>
      <c r="BC215" s="12">
        <f t="shared" si="82"/>
        <v>0</v>
      </c>
      <c r="BD215" s="12">
        <f t="shared" si="83"/>
        <v>0</v>
      </c>
      <c r="BE215" s="12"/>
    </row>
    <row r="216" spans="1:57" s="8" customFormat="1" hidden="1">
      <c r="A216" s="26">
        <v>5122</v>
      </c>
      <c r="B216" s="12" t="s">
        <v>255</v>
      </c>
      <c r="C216" s="20" t="s">
        <v>56</v>
      </c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>
        <f t="shared" si="81"/>
        <v>0</v>
      </c>
      <c r="BB216" s="12"/>
      <c r="BC216" s="12">
        <f t="shared" si="82"/>
        <v>0</v>
      </c>
      <c r="BD216" s="12">
        <f t="shared" si="83"/>
        <v>0</v>
      </c>
      <c r="BE216" s="12"/>
    </row>
    <row r="217" spans="1:57" s="8" customFormat="1" hidden="1">
      <c r="A217" s="26">
        <v>5129</v>
      </c>
      <c r="B217" s="12" t="s">
        <v>256</v>
      </c>
      <c r="C217" s="20" t="s">
        <v>56</v>
      </c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>
        <f t="shared" si="81"/>
        <v>0</v>
      </c>
      <c r="BB217" s="12"/>
      <c r="BC217" s="12">
        <f t="shared" si="82"/>
        <v>0</v>
      </c>
      <c r="BD217" s="12">
        <f t="shared" si="83"/>
        <v>0</v>
      </c>
      <c r="BE217" s="12"/>
    </row>
    <row r="218" spans="1:57" s="8" customFormat="1" hidden="1">
      <c r="A218" s="26">
        <v>0</v>
      </c>
      <c r="B218" s="22" t="s">
        <v>257</v>
      </c>
      <c r="C218" s="20" t="s">
        <v>56</v>
      </c>
      <c r="D218" s="12">
        <f>+D219+D220+D221+D222+D223</f>
        <v>0</v>
      </c>
      <c r="E218" s="12">
        <f>+E219+E220+E221+E222+E223</f>
        <v>0</v>
      </c>
      <c r="F218" s="12">
        <f>+F219+F220+F221+F222+F223</f>
        <v>0</v>
      </c>
      <c r="G218" s="12">
        <f>+G219+G220+G221+G222+G223</f>
        <v>0</v>
      </c>
      <c r="H218" s="12">
        <f t="shared" ref="H218:BE218" si="89">+H219+H220+H221+H222+H223</f>
        <v>0</v>
      </c>
      <c r="I218" s="12">
        <f>+I219+I220+I221+I222+I223</f>
        <v>0</v>
      </c>
      <c r="J218" s="12"/>
      <c r="K218" s="12">
        <f>+K219+K220+K221+K222+K223</f>
        <v>0</v>
      </c>
      <c r="L218" s="12">
        <f>+L219+L220+L221+L222+L223</f>
        <v>0</v>
      </c>
      <c r="M218" s="12">
        <f t="shared" si="89"/>
        <v>0</v>
      </c>
      <c r="N218" s="12">
        <f t="shared" si="89"/>
        <v>0</v>
      </c>
      <c r="O218" s="12">
        <f t="shared" si="89"/>
        <v>0</v>
      </c>
      <c r="P218" s="12">
        <f t="shared" si="89"/>
        <v>0</v>
      </c>
      <c r="Q218" s="12">
        <f t="shared" si="89"/>
        <v>0</v>
      </c>
      <c r="R218" s="12">
        <f t="shared" si="89"/>
        <v>0</v>
      </c>
      <c r="S218" s="12">
        <f t="shared" si="89"/>
        <v>0</v>
      </c>
      <c r="T218" s="12">
        <f t="shared" si="89"/>
        <v>0</v>
      </c>
      <c r="U218" s="12">
        <f t="shared" si="89"/>
        <v>0</v>
      </c>
      <c r="V218" s="12">
        <f t="shared" si="89"/>
        <v>0</v>
      </c>
      <c r="W218" s="12">
        <f t="shared" si="89"/>
        <v>0</v>
      </c>
      <c r="X218" s="12">
        <f t="shared" si="89"/>
        <v>0</v>
      </c>
      <c r="Y218" s="12">
        <f t="shared" si="89"/>
        <v>0</v>
      </c>
      <c r="Z218" s="12">
        <f t="shared" si="89"/>
        <v>0</v>
      </c>
      <c r="AA218" s="12">
        <f t="shared" si="89"/>
        <v>0</v>
      </c>
      <c r="AB218" s="12">
        <f t="shared" si="89"/>
        <v>0</v>
      </c>
      <c r="AC218" s="12">
        <f t="shared" si="89"/>
        <v>0</v>
      </c>
      <c r="AD218" s="12">
        <f t="shared" si="89"/>
        <v>0</v>
      </c>
      <c r="AE218" s="12">
        <f t="shared" si="89"/>
        <v>0</v>
      </c>
      <c r="AF218" s="12">
        <f t="shared" si="89"/>
        <v>0</v>
      </c>
      <c r="AG218" s="12">
        <f t="shared" si="89"/>
        <v>0</v>
      </c>
      <c r="AH218" s="12">
        <f t="shared" si="89"/>
        <v>0</v>
      </c>
      <c r="AI218" s="12">
        <f t="shared" si="89"/>
        <v>0</v>
      </c>
      <c r="AJ218" s="12">
        <f t="shared" si="89"/>
        <v>0</v>
      </c>
      <c r="AK218" s="12">
        <f t="shared" si="89"/>
        <v>0</v>
      </c>
      <c r="AL218" s="12">
        <f t="shared" si="89"/>
        <v>0</v>
      </c>
      <c r="AM218" s="12">
        <f t="shared" si="89"/>
        <v>0</v>
      </c>
      <c r="AN218" s="12">
        <f t="shared" si="89"/>
        <v>0</v>
      </c>
      <c r="AO218" s="12">
        <f t="shared" si="89"/>
        <v>0</v>
      </c>
      <c r="AP218" s="12">
        <f t="shared" si="89"/>
        <v>0</v>
      </c>
      <c r="AQ218" s="12">
        <f t="shared" si="89"/>
        <v>0</v>
      </c>
      <c r="AR218" s="12">
        <f t="shared" si="89"/>
        <v>0</v>
      </c>
      <c r="AS218" s="12">
        <f t="shared" si="89"/>
        <v>0</v>
      </c>
      <c r="AT218" s="12">
        <f t="shared" si="89"/>
        <v>0</v>
      </c>
      <c r="AU218" s="12">
        <f t="shared" si="89"/>
        <v>0</v>
      </c>
      <c r="AV218" s="12">
        <f t="shared" si="89"/>
        <v>0</v>
      </c>
      <c r="AW218" s="12">
        <f t="shared" si="89"/>
        <v>0</v>
      </c>
      <c r="AX218" s="12">
        <f t="shared" si="89"/>
        <v>0</v>
      </c>
      <c r="AY218" s="12">
        <f>+AY219+AY220+AY221+AY222+AY223</f>
        <v>0</v>
      </c>
      <c r="AZ218" s="12">
        <f>+AZ219+AZ220+AZ221+AZ222+AZ223</f>
        <v>0</v>
      </c>
      <c r="BA218" s="12">
        <f t="shared" si="81"/>
        <v>0</v>
      </c>
      <c r="BB218" s="12">
        <f>+BB219+BB220+BB221+BB222+BB223</f>
        <v>0</v>
      </c>
      <c r="BC218" s="12">
        <f t="shared" si="82"/>
        <v>0</v>
      </c>
      <c r="BD218" s="12">
        <f t="shared" si="83"/>
        <v>0</v>
      </c>
      <c r="BE218" s="12">
        <f t="shared" si="89"/>
        <v>0</v>
      </c>
    </row>
    <row r="219" spans="1:57" s="8" customFormat="1" hidden="1">
      <c r="A219" s="26">
        <v>5131</v>
      </c>
      <c r="B219" s="12" t="s">
        <v>258</v>
      </c>
      <c r="C219" s="20" t="s">
        <v>56</v>
      </c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>
        <f t="shared" si="81"/>
        <v>0</v>
      </c>
      <c r="BB219" s="12"/>
      <c r="BC219" s="12">
        <f t="shared" si="82"/>
        <v>0</v>
      </c>
      <c r="BD219" s="12">
        <f t="shared" si="83"/>
        <v>0</v>
      </c>
      <c r="BE219" s="12"/>
    </row>
    <row r="220" spans="1:57" s="8" customFormat="1" hidden="1">
      <c r="A220" s="26">
        <v>5132</v>
      </c>
      <c r="B220" s="12" t="s">
        <v>259</v>
      </c>
      <c r="C220" s="20" t="s">
        <v>56</v>
      </c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>
        <f t="shared" si="81"/>
        <v>0</v>
      </c>
      <c r="BB220" s="12"/>
      <c r="BC220" s="12">
        <f t="shared" si="82"/>
        <v>0</v>
      </c>
      <c r="BD220" s="12">
        <f t="shared" si="83"/>
        <v>0</v>
      </c>
      <c r="BE220" s="12"/>
    </row>
    <row r="221" spans="1:57" s="8" customFormat="1" ht="25.5" hidden="1">
      <c r="A221" s="26">
        <v>5133</v>
      </c>
      <c r="B221" s="12" t="s">
        <v>260</v>
      </c>
      <c r="C221" s="20" t="s">
        <v>56</v>
      </c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>
        <f t="shared" si="81"/>
        <v>0</v>
      </c>
      <c r="BB221" s="12"/>
      <c r="BC221" s="12">
        <f t="shared" si="82"/>
        <v>0</v>
      </c>
      <c r="BD221" s="12">
        <f t="shared" si="83"/>
        <v>0</v>
      </c>
      <c r="BE221" s="12"/>
    </row>
    <row r="222" spans="1:57" s="8" customFormat="1" ht="25.5" hidden="1">
      <c r="A222" s="26">
        <v>5134</v>
      </c>
      <c r="B222" s="12" t="s">
        <v>261</v>
      </c>
      <c r="C222" s="20" t="s">
        <v>56</v>
      </c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>
        <f t="shared" si="81"/>
        <v>0</v>
      </c>
      <c r="BB222" s="12"/>
      <c r="BC222" s="12">
        <f t="shared" si="82"/>
        <v>0</v>
      </c>
      <c r="BD222" s="12">
        <f t="shared" si="83"/>
        <v>0</v>
      </c>
      <c r="BE222" s="12"/>
    </row>
    <row r="223" spans="1:57" s="8" customFormat="1" ht="42.75" hidden="1" customHeight="1">
      <c r="A223" s="26">
        <v>5135</v>
      </c>
      <c r="B223" s="12" t="s">
        <v>262</v>
      </c>
      <c r="C223" s="20" t="s">
        <v>56</v>
      </c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>
        <f t="shared" si="81"/>
        <v>0</v>
      </c>
      <c r="BB223" s="12"/>
      <c r="BC223" s="12">
        <f t="shared" si="82"/>
        <v>0</v>
      </c>
      <c r="BD223" s="12">
        <f t="shared" si="83"/>
        <v>0</v>
      </c>
      <c r="BE223" s="12"/>
    </row>
    <row r="224" spans="1:57" s="8" customFormat="1" hidden="1">
      <c r="A224" s="26">
        <v>0</v>
      </c>
      <c r="B224" s="12" t="s">
        <v>263</v>
      </c>
      <c r="C224" s="20" t="s">
        <v>56</v>
      </c>
      <c r="D224" s="12">
        <f>+D225+D227+D229+D231</f>
        <v>0</v>
      </c>
      <c r="E224" s="12">
        <f>+E225+E227+E229+E231</f>
        <v>0</v>
      </c>
      <c r="F224" s="12">
        <f>+F225+F227+F229+F231</f>
        <v>0</v>
      </c>
      <c r="G224" s="12">
        <f>+G225+G227+G229+G231</f>
        <v>0</v>
      </c>
      <c r="H224" s="12">
        <f t="shared" ref="H224:BE224" si="90">+H225+H227+H229+H231</f>
        <v>0</v>
      </c>
      <c r="I224" s="12">
        <f>+I225+I227+I229+I231</f>
        <v>0</v>
      </c>
      <c r="J224" s="12"/>
      <c r="K224" s="12">
        <f>+K225+K227+K229+K231</f>
        <v>0</v>
      </c>
      <c r="L224" s="12">
        <f>+L225+L227+L229+L231</f>
        <v>0</v>
      </c>
      <c r="M224" s="12">
        <f t="shared" si="90"/>
        <v>0</v>
      </c>
      <c r="N224" s="12">
        <f t="shared" si="90"/>
        <v>0</v>
      </c>
      <c r="O224" s="12">
        <f t="shared" si="90"/>
        <v>0</v>
      </c>
      <c r="P224" s="12">
        <f t="shared" si="90"/>
        <v>0</v>
      </c>
      <c r="Q224" s="12">
        <f t="shared" si="90"/>
        <v>0</v>
      </c>
      <c r="R224" s="12">
        <f t="shared" si="90"/>
        <v>0</v>
      </c>
      <c r="S224" s="12">
        <f t="shared" si="90"/>
        <v>0</v>
      </c>
      <c r="T224" s="12">
        <f t="shared" si="90"/>
        <v>0</v>
      </c>
      <c r="U224" s="12">
        <f t="shared" si="90"/>
        <v>0</v>
      </c>
      <c r="V224" s="12">
        <f t="shared" si="90"/>
        <v>0</v>
      </c>
      <c r="W224" s="12">
        <f t="shared" si="90"/>
        <v>0</v>
      </c>
      <c r="X224" s="12">
        <f t="shared" si="90"/>
        <v>0</v>
      </c>
      <c r="Y224" s="12">
        <f t="shared" si="90"/>
        <v>0</v>
      </c>
      <c r="Z224" s="12">
        <f t="shared" si="90"/>
        <v>0</v>
      </c>
      <c r="AA224" s="12">
        <f t="shared" si="90"/>
        <v>0</v>
      </c>
      <c r="AB224" s="12">
        <f t="shared" si="90"/>
        <v>0</v>
      </c>
      <c r="AC224" s="12">
        <f t="shared" si="90"/>
        <v>0</v>
      </c>
      <c r="AD224" s="12">
        <f t="shared" si="90"/>
        <v>0</v>
      </c>
      <c r="AE224" s="12">
        <f t="shared" si="90"/>
        <v>0</v>
      </c>
      <c r="AF224" s="12">
        <f t="shared" si="90"/>
        <v>0</v>
      </c>
      <c r="AG224" s="12">
        <f t="shared" si="90"/>
        <v>0</v>
      </c>
      <c r="AH224" s="12">
        <f t="shared" si="90"/>
        <v>0</v>
      </c>
      <c r="AI224" s="12">
        <f t="shared" si="90"/>
        <v>0</v>
      </c>
      <c r="AJ224" s="12">
        <f t="shared" si="90"/>
        <v>0</v>
      </c>
      <c r="AK224" s="12">
        <f t="shared" si="90"/>
        <v>0</v>
      </c>
      <c r="AL224" s="12">
        <f t="shared" si="90"/>
        <v>0</v>
      </c>
      <c r="AM224" s="12">
        <f t="shared" si="90"/>
        <v>0</v>
      </c>
      <c r="AN224" s="12">
        <f t="shared" si="90"/>
        <v>0</v>
      </c>
      <c r="AO224" s="12">
        <f t="shared" si="90"/>
        <v>0</v>
      </c>
      <c r="AP224" s="12">
        <f t="shared" si="90"/>
        <v>0</v>
      </c>
      <c r="AQ224" s="12">
        <f t="shared" si="90"/>
        <v>0</v>
      </c>
      <c r="AR224" s="12">
        <f t="shared" si="90"/>
        <v>0</v>
      </c>
      <c r="AS224" s="12">
        <f t="shared" si="90"/>
        <v>0</v>
      </c>
      <c r="AT224" s="12">
        <f t="shared" si="90"/>
        <v>0</v>
      </c>
      <c r="AU224" s="12">
        <f t="shared" si="90"/>
        <v>0</v>
      </c>
      <c r="AV224" s="12">
        <f t="shared" si="90"/>
        <v>0</v>
      </c>
      <c r="AW224" s="12">
        <f t="shared" si="90"/>
        <v>0</v>
      </c>
      <c r="AX224" s="12">
        <f t="shared" si="90"/>
        <v>0</v>
      </c>
      <c r="AY224" s="12">
        <f>+AY225+AY227+AY229+AY231</f>
        <v>0</v>
      </c>
      <c r="AZ224" s="12">
        <f>+AZ225+AZ227+AZ229+AZ231</f>
        <v>0</v>
      </c>
      <c r="BA224" s="12">
        <f t="shared" si="81"/>
        <v>0</v>
      </c>
      <c r="BB224" s="12">
        <f>+BB225+BB227+BB229+BB231</f>
        <v>0</v>
      </c>
      <c r="BC224" s="12">
        <f t="shared" si="82"/>
        <v>0</v>
      </c>
      <c r="BD224" s="12">
        <f t="shared" si="83"/>
        <v>0</v>
      </c>
      <c r="BE224" s="12">
        <f t="shared" si="90"/>
        <v>0</v>
      </c>
    </row>
    <row r="225" spans="1:57" s="8" customFormat="1" hidden="1">
      <c r="A225" s="26">
        <v>0</v>
      </c>
      <c r="B225" s="12" t="s">
        <v>264</v>
      </c>
      <c r="C225" s="20" t="s">
        <v>56</v>
      </c>
      <c r="D225" s="12">
        <f t="shared" ref="D225:BE225" si="91">+D226</f>
        <v>0</v>
      </c>
      <c r="E225" s="12">
        <f t="shared" si="91"/>
        <v>0</v>
      </c>
      <c r="F225" s="12">
        <f t="shared" si="91"/>
        <v>0</v>
      </c>
      <c r="G225" s="12">
        <f t="shared" si="91"/>
        <v>0</v>
      </c>
      <c r="H225" s="12">
        <f t="shared" si="91"/>
        <v>0</v>
      </c>
      <c r="I225" s="12">
        <f t="shared" si="91"/>
        <v>0</v>
      </c>
      <c r="J225" s="12"/>
      <c r="K225" s="12">
        <f t="shared" si="91"/>
        <v>0</v>
      </c>
      <c r="L225" s="12">
        <f t="shared" si="91"/>
        <v>0</v>
      </c>
      <c r="M225" s="12">
        <f t="shared" si="91"/>
        <v>0</v>
      </c>
      <c r="N225" s="12">
        <f t="shared" si="91"/>
        <v>0</v>
      </c>
      <c r="O225" s="12">
        <f t="shared" si="91"/>
        <v>0</v>
      </c>
      <c r="P225" s="12">
        <f t="shared" si="91"/>
        <v>0</v>
      </c>
      <c r="Q225" s="12">
        <f t="shared" si="91"/>
        <v>0</v>
      </c>
      <c r="R225" s="12">
        <f t="shared" si="91"/>
        <v>0</v>
      </c>
      <c r="S225" s="12">
        <f t="shared" si="91"/>
        <v>0</v>
      </c>
      <c r="T225" s="12">
        <f t="shared" si="91"/>
        <v>0</v>
      </c>
      <c r="U225" s="12">
        <f t="shared" si="91"/>
        <v>0</v>
      </c>
      <c r="V225" s="12">
        <f t="shared" si="91"/>
        <v>0</v>
      </c>
      <c r="W225" s="12">
        <f t="shared" si="91"/>
        <v>0</v>
      </c>
      <c r="X225" s="12">
        <f t="shared" si="91"/>
        <v>0</v>
      </c>
      <c r="Y225" s="12">
        <f t="shared" si="91"/>
        <v>0</v>
      </c>
      <c r="Z225" s="12">
        <f t="shared" si="91"/>
        <v>0</v>
      </c>
      <c r="AA225" s="12">
        <f t="shared" si="91"/>
        <v>0</v>
      </c>
      <c r="AB225" s="12">
        <f t="shared" si="91"/>
        <v>0</v>
      </c>
      <c r="AC225" s="12">
        <f t="shared" si="91"/>
        <v>0</v>
      </c>
      <c r="AD225" s="12">
        <f t="shared" si="91"/>
        <v>0</v>
      </c>
      <c r="AE225" s="12">
        <f t="shared" si="91"/>
        <v>0</v>
      </c>
      <c r="AF225" s="12">
        <f t="shared" si="91"/>
        <v>0</v>
      </c>
      <c r="AG225" s="12">
        <f t="shared" si="91"/>
        <v>0</v>
      </c>
      <c r="AH225" s="12">
        <f t="shared" si="91"/>
        <v>0</v>
      </c>
      <c r="AI225" s="12">
        <f t="shared" si="91"/>
        <v>0</v>
      </c>
      <c r="AJ225" s="12">
        <f t="shared" si="91"/>
        <v>0</v>
      </c>
      <c r="AK225" s="12">
        <f t="shared" si="91"/>
        <v>0</v>
      </c>
      <c r="AL225" s="12">
        <f t="shared" si="91"/>
        <v>0</v>
      </c>
      <c r="AM225" s="12">
        <f t="shared" si="91"/>
        <v>0</v>
      </c>
      <c r="AN225" s="12">
        <f t="shared" si="91"/>
        <v>0</v>
      </c>
      <c r="AO225" s="12">
        <f t="shared" si="91"/>
        <v>0</v>
      </c>
      <c r="AP225" s="12">
        <f t="shared" si="91"/>
        <v>0</v>
      </c>
      <c r="AQ225" s="12">
        <f t="shared" si="91"/>
        <v>0</v>
      </c>
      <c r="AR225" s="12">
        <f t="shared" si="91"/>
        <v>0</v>
      </c>
      <c r="AS225" s="12">
        <f t="shared" si="91"/>
        <v>0</v>
      </c>
      <c r="AT225" s="12">
        <f t="shared" si="91"/>
        <v>0</v>
      </c>
      <c r="AU225" s="12">
        <f t="shared" si="91"/>
        <v>0</v>
      </c>
      <c r="AV225" s="12">
        <f t="shared" si="91"/>
        <v>0</v>
      </c>
      <c r="AW225" s="12">
        <f t="shared" si="91"/>
        <v>0</v>
      </c>
      <c r="AX225" s="12">
        <f t="shared" si="91"/>
        <v>0</v>
      </c>
      <c r="AY225" s="12">
        <f t="shared" si="91"/>
        <v>0</v>
      </c>
      <c r="AZ225" s="12">
        <f t="shared" si="91"/>
        <v>0</v>
      </c>
      <c r="BA225" s="12">
        <f t="shared" si="81"/>
        <v>0</v>
      </c>
      <c r="BB225" s="12">
        <f t="shared" si="91"/>
        <v>0</v>
      </c>
      <c r="BC225" s="12">
        <f t="shared" si="82"/>
        <v>0</v>
      </c>
      <c r="BD225" s="12">
        <f t="shared" si="83"/>
        <v>0</v>
      </c>
      <c r="BE225" s="12">
        <f t="shared" si="91"/>
        <v>0</v>
      </c>
    </row>
    <row r="226" spans="1:57" s="8" customFormat="1" hidden="1">
      <c r="A226" s="26">
        <v>5211</v>
      </c>
      <c r="B226" s="12" t="s">
        <v>265</v>
      </c>
      <c r="C226" s="20" t="s">
        <v>56</v>
      </c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>
        <f t="shared" si="81"/>
        <v>0</v>
      </c>
      <c r="BB226" s="12"/>
      <c r="BC226" s="12">
        <f t="shared" si="82"/>
        <v>0</v>
      </c>
      <c r="BD226" s="12">
        <f t="shared" si="83"/>
        <v>0</v>
      </c>
      <c r="BE226" s="12"/>
    </row>
    <row r="227" spans="1:57" s="8" customFormat="1" ht="25.5" hidden="1">
      <c r="A227" s="26">
        <v>0</v>
      </c>
      <c r="B227" s="12" t="s">
        <v>266</v>
      </c>
      <c r="C227" s="20" t="s">
        <v>56</v>
      </c>
      <c r="D227" s="12">
        <f t="shared" ref="D227:BE227" si="92">+D228</f>
        <v>0</v>
      </c>
      <c r="E227" s="12">
        <f t="shared" si="92"/>
        <v>0</v>
      </c>
      <c r="F227" s="12">
        <f t="shared" si="92"/>
        <v>0</v>
      </c>
      <c r="G227" s="12">
        <f t="shared" si="92"/>
        <v>0</v>
      </c>
      <c r="H227" s="12">
        <f t="shared" si="92"/>
        <v>0</v>
      </c>
      <c r="I227" s="12">
        <f t="shared" si="92"/>
        <v>0</v>
      </c>
      <c r="J227" s="12"/>
      <c r="K227" s="12">
        <f t="shared" si="92"/>
        <v>0</v>
      </c>
      <c r="L227" s="12">
        <f t="shared" si="92"/>
        <v>0</v>
      </c>
      <c r="M227" s="12">
        <f t="shared" si="92"/>
        <v>0</v>
      </c>
      <c r="N227" s="12">
        <f t="shared" si="92"/>
        <v>0</v>
      </c>
      <c r="O227" s="12">
        <f t="shared" si="92"/>
        <v>0</v>
      </c>
      <c r="P227" s="12">
        <f t="shared" si="92"/>
        <v>0</v>
      </c>
      <c r="Q227" s="12">
        <f t="shared" si="92"/>
        <v>0</v>
      </c>
      <c r="R227" s="12">
        <f t="shared" si="92"/>
        <v>0</v>
      </c>
      <c r="S227" s="12">
        <f t="shared" si="92"/>
        <v>0</v>
      </c>
      <c r="T227" s="12">
        <f t="shared" si="92"/>
        <v>0</v>
      </c>
      <c r="U227" s="12">
        <f t="shared" si="92"/>
        <v>0</v>
      </c>
      <c r="V227" s="12">
        <f t="shared" si="92"/>
        <v>0</v>
      </c>
      <c r="W227" s="12">
        <f t="shared" si="92"/>
        <v>0</v>
      </c>
      <c r="X227" s="12">
        <f t="shared" si="92"/>
        <v>0</v>
      </c>
      <c r="Y227" s="12">
        <f t="shared" si="92"/>
        <v>0</v>
      </c>
      <c r="Z227" s="12">
        <f t="shared" si="92"/>
        <v>0</v>
      </c>
      <c r="AA227" s="12">
        <f t="shared" si="92"/>
        <v>0</v>
      </c>
      <c r="AB227" s="12">
        <f t="shared" si="92"/>
        <v>0</v>
      </c>
      <c r="AC227" s="12">
        <f t="shared" si="92"/>
        <v>0</v>
      </c>
      <c r="AD227" s="12">
        <f t="shared" si="92"/>
        <v>0</v>
      </c>
      <c r="AE227" s="12">
        <f t="shared" si="92"/>
        <v>0</v>
      </c>
      <c r="AF227" s="12">
        <f t="shared" si="92"/>
        <v>0</v>
      </c>
      <c r="AG227" s="12">
        <f t="shared" si="92"/>
        <v>0</v>
      </c>
      <c r="AH227" s="12">
        <f t="shared" si="92"/>
        <v>0</v>
      </c>
      <c r="AI227" s="12">
        <f t="shared" si="92"/>
        <v>0</v>
      </c>
      <c r="AJ227" s="12">
        <f t="shared" si="92"/>
        <v>0</v>
      </c>
      <c r="AK227" s="12">
        <f t="shared" si="92"/>
        <v>0</v>
      </c>
      <c r="AL227" s="12">
        <f t="shared" si="92"/>
        <v>0</v>
      </c>
      <c r="AM227" s="12">
        <f t="shared" si="92"/>
        <v>0</v>
      </c>
      <c r="AN227" s="12">
        <f t="shared" si="92"/>
        <v>0</v>
      </c>
      <c r="AO227" s="12">
        <f t="shared" si="92"/>
        <v>0</v>
      </c>
      <c r="AP227" s="12">
        <f t="shared" si="92"/>
        <v>0</v>
      </c>
      <c r="AQ227" s="12">
        <f t="shared" si="92"/>
        <v>0</v>
      </c>
      <c r="AR227" s="12">
        <f t="shared" si="92"/>
        <v>0</v>
      </c>
      <c r="AS227" s="12">
        <f t="shared" si="92"/>
        <v>0</v>
      </c>
      <c r="AT227" s="12">
        <f t="shared" si="92"/>
        <v>0</v>
      </c>
      <c r="AU227" s="12">
        <f t="shared" si="92"/>
        <v>0</v>
      </c>
      <c r="AV227" s="12">
        <f t="shared" si="92"/>
        <v>0</v>
      </c>
      <c r="AW227" s="12">
        <f t="shared" si="92"/>
        <v>0</v>
      </c>
      <c r="AX227" s="12">
        <f t="shared" si="92"/>
        <v>0</v>
      </c>
      <c r="AY227" s="12">
        <f t="shared" si="92"/>
        <v>0</v>
      </c>
      <c r="AZ227" s="12">
        <f t="shared" si="92"/>
        <v>0</v>
      </c>
      <c r="BA227" s="12">
        <f t="shared" si="81"/>
        <v>0</v>
      </c>
      <c r="BB227" s="12">
        <f t="shared" si="92"/>
        <v>0</v>
      </c>
      <c r="BC227" s="12">
        <f t="shared" si="82"/>
        <v>0</v>
      </c>
      <c r="BD227" s="12">
        <f t="shared" si="83"/>
        <v>0</v>
      </c>
      <c r="BE227" s="12">
        <f t="shared" si="92"/>
        <v>0</v>
      </c>
    </row>
    <row r="228" spans="1:57" s="8" customFormat="1" hidden="1">
      <c r="A228" s="26">
        <v>5221</v>
      </c>
      <c r="B228" s="12" t="s">
        <v>267</v>
      </c>
      <c r="C228" s="20" t="s">
        <v>56</v>
      </c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>
        <f t="shared" si="81"/>
        <v>0</v>
      </c>
      <c r="BB228" s="12"/>
      <c r="BC228" s="12">
        <f t="shared" si="82"/>
        <v>0</v>
      </c>
      <c r="BD228" s="12">
        <f t="shared" si="83"/>
        <v>0</v>
      </c>
      <c r="BE228" s="12"/>
    </row>
    <row r="229" spans="1:57" s="8" customFormat="1" ht="25.5" hidden="1">
      <c r="A229" s="26">
        <v>0</v>
      </c>
      <c r="B229" s="12" t="s">
        <v>268</v>
      </c>
      <c r="C229" s="20" t="s">
        <v>56</v>
      </c>
      <c r="D229" s="12">
        <f t="shared" ref="D229:BE229" si="93">+D230</f>
        <v>0</v>
      </c>
      <c r="E229" s="12">
        <f t="shared" si="93"/>
        <v>0</v>
      </c>
      <c r="F229" s="12">
        <f t="shared" si="93"/>
        <v>0</v>
      </c>
      <c r="G229" s="12">
        <f t="shared" si="93"/>
        <v>0</v>
      </c>
      <c r="H229" s="12">
        <f t="shared" si="93"/>
        <v>0</v>
      </c>
      <c r="I229" s="12">
        <f t="shared" si="93"/>
        <v>0</v>
      </c>
      <c r="J229" s="12"/>
      <c r="K229" s="12">
        <f t="shared" si="93"/>
        <v>0</v>
      </c>
      <c r="L229" s="12">
        <f t="shared" si="93"/>
        <v>0</v>
      </c>
      <c r="M229" s="12">
        <f t="shared" si="93"/>
        <v>0</v>
      </c>
      <c r="N229" s="12">
        <f t="shared" si="93"/>
        <v>0</v>
      </c>
      <c r="O229" s="12">
        <f t="shared" si="93"/>
        <v>0</v>
      </c>
      <c r="P229" s="12">
        <f t="shared" si="93"/>
        <v>0</v>
      </c>
      <c r="Q229" s="12">
        <f t="shared" si="93"/>
        <v>0</v>
      </c>
      <c r="R229" s="12">
        <f t="shared" si="93"/>
        <v>0</v>
      </c>
      <c r="S229" s="12">
        <f t="shared" si="93"/>
        <v>0</v>
      </c>
      <c r="T229" s="12">
        <f t="shared" si="93"/>
        <v>0</v>
      </c>
      <c r="U229" s="12">
        <f t="shared" si="93"/>
        <v>0</v>
      </c>
      <c r="V229" s="12">
        <f t="shared" si="93"/>
        <v>0</v>
      </c>
      <c r="W229" s="12">
        <f t="shared" si="93"/>
        <v>0</v>
      </c>
      <c r="X229" s="12">
        <f t="shared" si="93"/>
        <v>0</v>
      </c>
      <c r="Y229" s="12">
        <f t="shared" si="93"/>
        <v>0</v>
      </c>
      <c r="Z229" s="12">
        <f t="shared" si="93"/>
        <v>0</v>
      </c>
      <c r="AA229" s="12">
        <f t="shared" si="93"/>
        <v>0</v>
      </c>
      <c r="AB229" s="12">
        <f t="shared" si="93"/>
        <v>0</v>
      </c>
      <c r="AC229" s="12">
        <f t="shared" si="93"/>
        <v>0</v>
      </c>
      <c r="AD229" s="12">
        <f t="shared" si="93"/>
        <v>0</v>
      </c>
      <c r="AE229" s="12">
        <f t="shared" si="93"/>
        <v>0</v>
      </c>
      <c r="AF229" s="12">
        <f t="shared" si="93"/>
        <v>0</v>
      </c>
      <c r="AG229" s="12">
        <f t="shared" si="93"/>
        <v>0</v>
      </c>
      <c r="AH229" s="12">
        <f t="shared" si="93"/>
        <v>0</v>
      </c>
      <c r="AI229" s="12">
        <f t="shared" si="93"/>
        <v>0</v>
      </c>
      <c r="AJ229" s="12">
        <f t="shared" si="93"/>
        <v>0</v>
      </c>
      <c r="AK229" s="12">
        <f t="shared" si="93"/>
        <v>0</v>
      </c>
      <c r="AL229" s="12">
        <f t="shared" si="93"/>
        <v>0</v>
      </c>
      <c r="AM229" s="12">
        <f t="shared" si="93"/>
        <v>0</v>
      </c>
      <c r="AN229" s="12">
        <f t="shared" si="93"/>
        <v>0</v>
      </c>
      <c r="AO229" s="12">
        <f t="shared" si="93"/>
        <v>0</v>
      </c>
      <c r="AP229" s="12">
        <f t="shared" si="93"/>
        <v>0</v>
      </c>
      <c r="AQ229" s="12">
        <f t="shared" si="93"/>
        <v>0</v>
      </c>
      <c r="AR229" s="12">
        <f t="shared" si="93"/>
        <v>0</v>
      </c>
      <c r="AS229" s="12">
        <f t="shared" si="93"/>
        <v>0</v>
      </c>
      <c r="AT229" s="12">
        <f t="shared" si="93"/>
        <v>0</v>
      </c>
      <c r="AU229" s="12">
        <f t="shared" si="93"/>
        <v>0</v>
      </c>
      <c r="AV229" s="12">
        <f t="shared" si="93"/>
        <v>0</v>
      </c>
      <c r="AW229" s="12">
        <f t="shared" si="93"/>
        <v>0</v>
      </c>
      <c r="AX229" s="12">
        <f t="shared" si="93"/>
        <v>0</v>
      </c>
      <c r="AY229" s="12">
        <f t="shared" si="93"/>
        <v>0</v>
      </c>
      <c r="AZ229" s="12">
        <f t="shared" si="93"/>
        <v>0</v>
      </c>
      <c r="BA229" s="12">
        <f t="shared" si="81"/>
        <v>0</v>
      </c>
      <c r="BB229" s="12">
        <f t="shared" si="93"/>
        <v>0</v>
      </c>
      <c r="BC229" s="12">
        <f t="shared" si="82"/>
        <v>0</v>
      </c>
      <c r="BD229" s="12">
        <f t="shared" si="83"/>
        <v>0</v>
      </c>
      <c r="BE229" s="12">
        <f t="shared" si="93"/>
        <v>0</v>
      </c>
    </row>
    <row r="230" spans="1:57" s="8" customFormat="1" ht="25.5" hidden="1">
      <c r="A230" s="26">
        <v>5231</v>
      </c>
      <c r="B230" s="12" t="s">
        <v>269</v>
      </c>
      <c r="C230" s="20" t="s">
        <v>56</v>
      </c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>
        <f t="shared" si="81"/>
        <v>0</v>
      </c>
      <c r="BB230" s="12"/>
      <c r="BC230" s="12">
        <f t="shared" si="82"/>
        <v>0</v>
      </c>
      <c r="BD230" s="12">
        <f t="shared" si="83"/>
        <v>0</v>
      </c>
      <c r="BE230" s="12"/>
    </row>
    <row r="231" spans="1:57" s="8" customFormat="1" ht="25.5" hidden="1">
      <c r="A231" s="26">
        <v>0</v>
      </c>
      <c r="B231" s="12" t="s">
        <v>270</v>
      </c>
      <c r="C231" s="20" t="s">
        <v>56</v>
      </c>
      <c r="D231" s="12">
        <f t="shared" ref="D231:BE231" si="94">+D232</f>
        <v>0</v>
      </c>
      <c r="E231" s="12">
        <f t="shared" si="94"/>
        <v>0</v>
      </c>
      <c r="F231" s="12">
        <f t="shared" si="94"/>
        <v>0</v>
      </c>
      <c r="G231" s="12">
        <f t="shared" si="94"/>
        <v>0</v>
      </c>
      <c r="H231" s="12">
        <f t="shared" si="94"/>
        <v>0</v>
      </c>
      <c r="I231" s="12">
        <f t="shared" si="94"/>
        <v>0</v>
      </c>
      <c r="J231" s="12"/>
      <c r="K231" s="12">
        <f t="shared" si="94"/>
        <v>0</v>
      </c>
      <c r="L231" s="12">
        <f t="shared" si="94"/>
        <v>0</v>
      </c>
      <c r="M231" s="12">
        <f t="shared" si="94"/>
        <v>0</v>
      </c>
      <c r="N231" s="12">
        <f t="shared" si="94"/>
        <v>0</v>
      </c>
      <c r="O231" s="12">
        <f t="shared" si="94"/>
        <v>0</v>
      </c>
      <c r="P231" s="12">
        <f t="shared" si="94"/>
        <v>0</v>
      </c>
      <c r="Q231" s="12">
        <f t="shared" si="94"/>
        <v>0</v>
      </c>
      <c r="R231" s="12">
        <f t="shared" si="94"/>
        <v>0</v>
      </c>
      <c r="S231" s="12">
        <f t="shared" si="94"/>
        <v>0</v>
      </c>
      <c r="T231" s="12">
        <f t="shared" si="94"/>
        <v>0</v>
      </c>
      <c r="U231" s="12">
        <f t="shared" si="94"/>
        <v>0</v>
      </c>
      <c r="V231" s="12">
        <f t="shared" si="94"/>
        <v>0</v>
      </c>
      <c r="W231" s="12">
        <f t="shared" si="94"/>
        <v>0</v>
      </c>
      <c r="X231" s="12">
        <f t="shared" si="94"/>
        <v>0</v>
      </c>
      <c r="Y231" s="12">
        <f t="shared" si="94"/>
        <v>0</v>
      </c>
      <c r="Z231" s="12">
        <f t="shared" si="94"/>
        <v>0</v>
      </c>
      <c r="AA231" s="12">
        <f t="shared" si="94"/>
        <v>0</v>
      </c>
      <c r="AB231" s="12">
        <f t="shared" si="94"/>
        <v>0</v>
      </c>
      <c r="AC231" s="12">
        <f t="shared" si="94"/>
        <v>0</v>
      </c>
      <c r="AD231" s="12">
        <f t="shared" si="94"/>
        <v>0</v>
      </c>
      <c r="AE231" s="12">
        <f t="shared" si="94"/>
        <v>0</v>
      </c>
      <c r="AF231" s="12">
        <f t="shared" si="94"/>
        <v>0</v>
      </c>
      <c r="AG231" s="12">
        <f t="shared" si="94"/>
        <v>0</v>
      </c>
      <c r="AH231" s="12">
        <f t="shared" si="94"/>
        <v>0</v>
      </c>
      <c r="AI231" s="12">
        <f t="shared" si="94"/>
        <v>0</v>
      </c>
      <c r="AJ231" s="12">
        <f t="shared" si="94"/>
        <v>0</v>
      </c>
      <c r="AK231" s="12">
        <f t="shared" si="94"/>
        <v>0</v>
      </c>
      <c r="AL231" s="12">
        <f t="shared" si="94"/>
        <v>0</v>
      </c>
      <c r="AM231" s="12">
        <f t="shared" si="94"/>
        <v>0</v>
      </c>
      <c r="AN231" s="12">
        <f t="shared" si="94"/>
        <v>0</v>
      </c>
      <c r="AO231" s="12">
        <f t="shared" si="94"/>
        <v>0</v>
      </c>
      <c r="AP231" s="12">
        <f t="shared" si="94"/>
        <v>0</v>
      </c>
      <c r="AQ231" s="12">
        <f t="shared" si="94"/>
        <v>0</v>
      </c>
      <c r="AR231" s="12">
        <f t="shared" si="94"/>
        <v>0</v>
      </c>
      <c r="AS231" s="12">
        <f t="shared" si="94"/>
        <v>0</v>
      </c>
      <c r="AT231" s="12">
        <f t="shared" si="94"/>
        <v>0</v>
      </c>
      <c r="AU231" s="12">
        <f t="shared" si="94"/>
        <v>0</v>
      </c>
      <c r="AV231" s="12">
        <f t="shared" si="94"/>
        <v>0</v>
      </c>
      <c r="AW231" s="12">
        <f t="shared" si="94"/>
        <v>0</v>
      </c>
      <c r="AX231" s="12">
        <f t="shared" si="94"/>
        <v>0</v>
      </c>
      <c r="AY231" s="12">
        <f t="shared" si="94"/>
        <v>0</v>
      </c>
      <c r="AZ231" s="12">
        <f t="shared" si="94"/>
        <v>0</v>
      </c>
      <c r="BA231" s="12">
        <f t="shared" si="81"/>
        <v>0</v>
      </c>
      <c r="BB231" s="12">
        <f t="shared" si="94"/>
        <v>0</v>
      </c>
      <c r="BC231" s="12">
        <f t="shared" si="82"/>
        <v>0</v>
      </c>
      <c r="BD231" s="12">
        <f t="shared" si="83"/>
        <v>0</v>
      </c>
      <c r="BE231" s="12">
        <f t="shared" si="94"/>
        <v>0</v>
      </c>
    </row>
    <row r="232" spans="1:57" s="8" customFormat="1" ht="25.5" hidden="1">
      <c r="A232" s="26">
        <v>5241</v>
      </c>
      <c r="B232" s="12" t="s">
        <v>271</v>
      </c>
      <c r="C232" s="20" t="s">
        <v>56</v>
      </c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>
        <f t="shared" si="81"/>
        <v>0</v>
      </c>
      <c r="BB232" s="12"/>
      <c r="BC232" s="12">
        <f t="shared" si="82"/>
        <v>0</v>
      </c>
      <c r="BD232" s="12">
        <f t="shared" si="83"/>
        <v>0</v>
      </c>
      <c r="BE232" s="12"/>
    </row>
    <row r="233" spans="1:57" s="8" customFormat="1" hidden="1">
      <c r="A233" s="26">
        <v>0</v>
      </c>
      <c r="B233" s="12" t="s">
        <v>272</v>
      </c>
      <c r="C233" s="20" t="s">
        <v>56</v>
      </c>
      <c r="D233" s="12">
        <f t="shared" ref="D233:V234" si="95">+D234</f>
        <v>0</v>
      </c>
      <c r="E233" s="12">
        <f t="shared" si="95"/>
        <v>0</v>
      </c>
      <c r="F233" s="12">
        <f t="shared" si="95"/>
        <v>0</v>
      </c>
      <c r="G233" s="12">
        <f t="shared" si="95"/>
        <v>0</v>
      </c>
      <c r="H233" s="12">
        <f t="shared" si="95"/>
        <v>0</v>
      </c>
      <c r="I233" s="12">
        <f t="shared" si="95"/>
        <v>0</v>
      </c>
      <c r="J233" s="12"/>
      <c r="K233" s="12">
        <f t="shared" si="95"/>
        <v>0</v>
      </c>
      <c r="L233" s="12">
        <f t="shared" si="95"/>
        <v>0</v>
      </c>
      <c r="M233" s="12">
        <f t="shared" si="95"/>
        <v>0</v>
      </c>
      <c r="N233" s="12">
        <f t="shared" si="95"/>
        <v>0</v>
      </c>
      <c r="O233" s="12">
        <f t="shared" si="95"/>
        <v>0</v>
      </c>
      <c r="P233" s="12">
        <f t="shared" si="95"/>
        <v>0</v>
      </c>
      <c r="Q233" s="12">
        <f t="shared" si="95"/>
        <v>0</v>
      </c>
      <c r="R233" s="12">
        <f t="shared" si="95"/>
        <v>0</v>
      </c>
      <c r="S233" s="12">
        <f t="shared" si="95"/>
        <v>0</v>
      </c>
      <c r="T233" s="12">
        <f t="shared" si="95"/>
        <v>0</v>
      </c>
      <c r="U233" s="12">
        <f t="shared" si="95"/>
        <v>0</v>
      </c>
      <c r="V233" s="12">
        <f t="shared" si="95"/>
        <v>0</v>
      </c>
      <c r="W233" s="12">
        <f t="shared" ref="W233:AU234" si="96">+W234</f>
        <v>0</v>
      </c>
      <c r="X233" s="12">
        <f t="shared" si="96"/>
        <v>0</v>
      </c>
      <c r="Y233" s="12">
        <f t="shared" si="96"/>
        <v>0</v>
      </c>
      <c r="Z233" s="12">
        <f t="shared" si="96"/>
        <v>0</v>
      </c>
      <c r="AA233" s="12">
        <f t="shared" si="96"/>
        <v>0</v>
      </c>
      <c r="AB233" s="12">
        <f t="shared" si="96"/>
        <v>0</v>
      </c>
      <c r="AC233" s="12">
        <f t="shared" si="96"/>
        <v>0</v>
      </c>
      <c r="AD233" s="12">
        <f t="shared" si="96"/>
        <v>0</v>
      </c>
      <c r="AE233" s="12">
        <f t="shared" si="96"/>
        <v>0</v>
      </c>
      <c r="AF233" s="12">
        <f t="shared" si="96"/>
        <v>0</v>
      </c>
      <c r="AG233" s="12">
        <f t="shared" si="96"/>
        <v>0</v>
      </c>
      <c r="AH233" s="12">
        <f t="shared" si="96"/>
        <v>0</v>
      </c>
      <c r="AI233" s="12">
        <f t="shared" si="96"/>
        <v>0</v>
      </c>
      <c r="AJ233" s="12">
        <f t="shared" si="96"/>
        <v>0</v>
      </c>
      <c r="AK233" s="12">
        <f t="shared" si="96"/>
        <v>0</v>
      </c>
      <c r="AL233" s="12">
        <f t="shared" si="96"/>
        <v>0</v>
      </c>
      <c r="AM233" s="12">
        <f t="shared" si="96"/>
        <v>0</v>
      </c>
      <c r="AN233" s="12">
        <f t="shared" si="96"/>
        <v>0</v>
      </c>
      <c r="AO233" s="12">
        <f t="shared" si="96"/>
        <v>0</v>
      </c>
      <c r="AP233" s="12">
        <f t="shared" si="96"/>
        <v>0</v>
      </c>
      <c r="AQ233" s="12">
        <f t="shared" si="96"/>
        <v>0</v>
      </c>
      <c r="AR233" s="12">
        <f t="shared" si="96"/>
        <v>0</v>
      </c>
      <c r="AS233" s="12">
        <f t="shared" si="96"/>
        <v>0</v>
      </c>
      <c r="AT233" s="12">
        <f t="shared" si="96"/>
        <v>0</v>
      </c>
      <c r="AU233" s="12">
        <f t="shared" si="96"/>
        <v>0</v>
      </c>
      <c r="AV233" s="12">
        <f t="shared" ref="AV233:BE234" si="97">+AV234</f>
        <v>0</v>
      </c>
      <c r="AW233" s="12">
        <f t="shared" si="97"/>
        <v>0</v>
      </c>
      <c r="AX233" s="12">
        <f t="shared" si="97"/>
        <v>0</v>
      </c>
      <c r="AY233" s="12">
        <f t="shared" si="97"/>
        <v>0</v>
      </c>
      <c r="AZ233" s="12">
        <f t="shared" si="97"/>
        <v>0</v>
      </c>
      <c r="BA233" s="12">
        <f t="shared" si="81"/>
        <v>0</v>
      </c>
      <c r="BB233" s="12">
        <f t="shared" si="97"/>
        <v>0</v>
      </c>
      <c r="BC233" s="12">
        <f t="shared" si="82"/>
        <v>0</v>
      </c>
      <c r="BD233" s="12">
        <f t="shared" si="83"/>
        <v>0</v>
      </c>
      <c r="BE233" s="12">
        <f t="shared" si="97"/>
        <v>0</v>
      </c>
    </row>
    <row r="234" spans="1:57" s="8" customFormat="1" hidden="1">
      <c r="A234" s="26">
        <v>0</v>
      </c>
      <c r="B234" s="12" t="s">
        <v>273</v>
      </c>
      <c r="C234" s="20" t="s">
        <v>56</v>
      </c>
      <c r="D234" s="12">
        <f t="shared" si="95"/>
        <v>0</v>
      </c>
      <c r="E234" s="12">
        <f t="shared" si="95"/>
        <v>0</v>
      </c>
      <c r="F234" s="12">
        <f t="shared" si="95"/>
        <v>0</v>
      </c>
      <c r="G234" s="12">
        <f t="shared" si="95"/>
        <v>0</v>
      </c>
      <c r="H234" s="12">
        <f t="shared" si="95"/>
        <v>0</v>
      </c>
      <c r="I234" s="12">
        <f t="shared" si="95"/>
        <v>0</v>
      </c>
      <c r="J234" s="12"/>
      <c r="K234" s="12">
        <f t="shared" si="95"/>
        <v>0</v>
      </c>
      <c r="L234" s="12">
        <f t="shared" si="95"/>
        <v>0</v>
      </c>
      <c r="M234" s="12">
        <f t="shared" si="95"/>
        <v>0</v>
      </c>
      <c r="N234" s="12">
        <f t="shared" si="95"/>
        <v>0</v>
      </c>
      <c r="O234" s="12">
        <f t="shared" si="95"/>
        <v>0</v>
      </c>
      <c r="P234" s="12">
        <f t="shared" si="95"/>
        <v>0</v>
      </c>
      <c r="Q234" s="12">
        <f t="shared" si="95"/>
        <v>0</v>
      </c>
      <c r="R234" s="12">
        <f t="shared" si="95"/>
        <v>0</v>
      </c>
      <c r="S234" s="12">
        <f t="shared" si="95"/>
        <v>0</v>
      </c>
      <c r="T234" s="12">
        <f t="shared" si="95"/>
        <v>0</v>
      </c>
      <c r="U234" s="12">
        <f t="shared" si="95"/>
        <v>0</v>
      </c>
      <c r="V234" s="12">
        <f t="shared" si="95"/>
        <v>0</v>
      </c>
      <c r="W234" s="12">
        <f t="shared" si="96"/>
        <v>0</v>
      </c>
      <c r="X234" s="12">
        <f t="shared" si="96"/>
        <v>0</v>
      </c>
      <c r="Y234" s="12">
        <f t="shared" si="96"/>
        <v>0</v>
      </c>
      <c r="Z234" s="12">
        <f t="shared" si="96"/>
        <v>0</v>
      </c>
      <c r="AA234" s="12">
        <f t="shared" si="96"/>
        <v>0</v>
      </c>
      <c r="AB234" s="12">
        <f t="shared" si="96"/>
        <v>0</v>
      </c>
      <c r="AC234" s="12">
        <f t="shared" si="96"/>
        <v>0</v>
      </c>
      <c r="AD234" s="12">
        <f t="shared" si="96"/>
        <v>0</v>
      </c>
      <c r="AE234" s="12">
        <f t="shared" si="96"/>
        <v>0</v>
      </c>
      <c r="AF234" s="12">
        <f t="shared" si="96"/>
        <v>0</v>
      </c>
      <c r="AG234" s="12">
        <f t="shared" si="96"/>
        <v>0</v>
      </c>
      <c r="AH234" s="12">
        <f t="shared" si="96"/>
        <v>0</v>
      </c>
      <c r="AI234" s="12">
        <f t="shared" si="96"/>
        <v>0</v>
      </c>
      <c r="AJ234" s="12">
        <f t="shared" si="96"/>
        <v>0</v>
      </c>
      <c r="AK234" s="12">
        <f t="shared" si="96"/>
        <v>0</v>
      </c>
      <c r="AL234" s="12">
        <f t="shared" si="96"/>
        <v>0</v>
      </c>
      <c r="AM234" s="12">
        <f t="shared" si="96"/>
        <v>0</v>
      </c>
      <c r="AN234" s="12">
        <f t="shared" si="96"/>
        <v>0</v>
      </c>
      <c r="AO234" s="12">
        <f t="shared" si="96"/>
        <v>0</v>
      </c>
      <c r="AP234" s="12">
        <f t="shared" si="96"/>
        <v>0</v>
      </c>
      <c r="AQ234" s="12">
        <f t="shared" si="96"/>
        <v>0</v>
      </c>
      <c r="AR234" s="12">
        <f t="shared" si="96"/>
        <v>0</v>
      </c>
      <c r="AS234" s="12">
        <f t="shared" si="96"/>
        <v>0</v>
      </c>
      <c r="AT234" s="12">
        <f t="shared" si="96"/>
        <v>0</v>
      </c>
      <c r="AU234" s="12">
        <f t="shared" si="96"/>
        <v>0</v>
      </c>
      <c r="AV234" s="12">
        <f t="shared" si="97"/>
        <v>0</v>
      </c>
      <c r="AW234" s="12">
        <f t="shared" si="97"/>
        <v>0</v>
      </c>
      <c r="AX234" s="12">
        <f t="shared" si="97"/>
        <v>0</v>
      </c>
      <c r="AY234" s="12">
        <f t="shared" si="97"/>
        <v>0</v>
      </c>
      <c r="AZ234" s="12">
        <f t="shared" si="97"/>
        <v>0</v>
      </c>
      <c r="BA234" s="12">
        <f t="shared" si="81"/>
        <v>0</v>
      </c>
      <c r="BB234" s="12">
        <f t="shared" si="97"/>
        <v>0</v>
      </c>
      <c r="BC234" s="12">
        <f t="shared" si="82"/>
        <v>0</v>
      </c>
      <c r="BD234" s="12">
        <f t="shared" si="83"/>
        <v>0</v>
      </c>
      <c r="BE234" s="12">
        <f t="shared" si="97"/>
        <v>0</v>
      </c>
    </row>
    <row r="235" spans="1:57" s="8" customFormat="1" hidden="1">
      <c r="A235" s="26">
        <v>5311</v>
      </c>
      <c r="B235" s="12" t="e">
        <f>- Բարձրարժեք ակտիվներ</f>
        <v>#NAME?</v>
      </c>
      <c r="C235" s="20" t="s">
        <v>56</v>
      </c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>
        <f t="shared" si="81"/>
        <v>0</v>
      </c>
      <c r="BB235" s="12"/>
      <c r="BC235" s="12">
        <f t="shared" si="82"/>
        <v>0</v>
      </c>
      <c r="BD235" s="12">
        <f t="shared" si="83"/>
        <v>0</v>
      </c>
      <c r="BE235" s="12"/>
    </row>
    <row r="236" spans="1:57" s="8" customFormat="1" hidden="1">
      <c r="A236" s="26">
        <v>0</v>
      </c>
      <c r="B236" s="12" t="s">
        <v>274</v>
      </c>
      <c r="C236" s="20" t="s">
        <v>56</v>
      </c>
      <c r="D236" s="12">
        <f>+D237+D239+D241+D243</f>
        <v>0</v>
      </c>
      <c r="E236" s="12">
        <f>+E237+E239+E241+E243</f>
        <v>0</v>
      </c>
      <c r="F236" s="12">
        <f>+F237+F239+F241+F243</f>
        <v>0</v>
      </c>
      <c r="G236" s="12">
        <f>+G237+G239+G241+G243</f>
        <v>0</v>
      </c>
      <c r="H236" s="12">
        <f t="shared" ref="H236:BE236" si="98">+H237+H239+H241+H243</f>
        <v>0</v>
      </c>
      <c r="I236" s="12">
        <f>+I237+I239+I241+I243</f>
        <v>0</v>
      </c>
      <c r="J236" s="12"/>
      <c r="K236" s="12">
        <f>+K237+K239+K241+K243</f>
        <v>0</v>
      </c>
      <c r="L236" s="12">
        <f>+L237+L239+L241+L243</f>
        <v>0</v>
      </c>
      <c r="M236" s="12">
        <f t="shared" si="98"/>
        <v>0</v>
      </c>
      <c r="N236" s="12">
        <f t="shared" si="98"/>
        <v>0</v>
      </c>
      <c r="O236" s="12">
        <f t="shared" si="98"/>
        <v>0</v>
      </c>
      <c r="P236" s="12">
        <f t="shared" si="98"/>
        <v>0</v>
      </c>
      <c r="Q236" s="12">
        <f t="shared" si="98"/>
        <v>0</v>
      </c>
      <c r="R236" s="12">
        <f t="shared" si="98"/>
        <v>0</v>
      </c>
      <c r="S236" s="12">
        <f t="shared" si="98"/>
        <v>0</v>
      </c>
      <c r="T236" s="12">
        <f t="shared" si="98"/>
        <v>0</v>
      </c>
      <c r="U236" s="12">
        <f t="shared" si="98"/>
        <v>0</v>
      </c>
      <c r="V236" s="12">
        <f t="shared" si="98"/>
        <v>0</v>
      </c>
      <c r="W236" s="12">
        <f t="shared" si="98"/>
        <v>0</v>
      </c>
      <c r="X236" s="12">
        <f t="shared" si="98"/>
        <v>0</v>
      </c>
      <c r="Y236" s="12">
        <f t="shared" si="98"/>
        <v>0</v>
      </c>
      <c r="Z236" s="12">
        <f t="shared" si="98"/>
        <v>0</v>
      </c>
      <c r="AA236" s="12">
        <f t="shared" si="98"/>
        <v>0</v>
      </c>
      <c r="AB236" s="12">
        <f t="shared" si="98"/>
        <v>0</v>
      </c>
      <c r="AC236" s="12">
        <f t="shared" si="98"/>
        <v>0</v>
      </c>
      <c r="AD236" s="12">
        <f t="shared" si="98"/>
        <v>0</v>
      </c>
      <c r="AE236" s="12">
        <f t="shared" si="98"/>
        <v>0</v>
      </c>
      <c r="AF236" s="12">
        <f t="shared" si="98"/>
        <v>0</v>
      </c>
      <c r="AG236" s="12">
        <f t="shared" si="98"/>
        <v>0</v>
      </c>
      <c r="AH236" s="12">
        <f t="shared" si="98"/>
        <v>0</v>
      </c>
      <c r="AI236" s="12">
        <f t="shared" si="98"/>
        <v>0</v>
      </c>
      <c r="AJ236" s="12">
        <f t="shared" si="98"/>
        <v>0</v>
      </c>
      <c r="AK236" s="12">
        <f t="shared" si="98"/>
        <v>0</v>
      </c>
      <c r="AL236" s="12">
        <f t="shared" si="98"/>
        <v>0</v>
      </c>
      <c r="AM236" s="12">
        <f t="shared" si="98"/>
        <v>0</v>
      </c>
      <c r="AN236" s="12">
        <f t="shared" si="98"/>
        <v>0</v>
      </c>
      <c r="AO236" s="12">
        <f t="shared" si="98"/>
        <v>0</v>
      </c>
      <c r="AP236" s="12">
        <f t="shared" si="98"/>
        <v>0</v>
      </c>
      <c r="AQ236" s="12">
        <f t="shared" si="98"/>
        <v>0</v>
      </c>
      <c r="AR236" s="12">
        <f t="shared" si="98"/>
        <v>0</v>
      </c>
      <c r="AS236" s="12">
        <f t="shared" si="98"/>
        <v>0</v>
      </c>
      <c r="AT236" s="12">
        <f t="shared" si="98"/>
        <v>0</v>
      </c>
      <c r="AU236" s="12">
        <f t="shared" si="98"/>
        <v>0</v>
      </c>
      <c r="AV236" s="12">
        <f t="shared" si="98"/>
        <v>0</v>
      </c>
      <c r="AW236" s="12">
        <f t="shared" si="98"/>
        <v>0</v>
      </c>
      <c r="AX236" s="12">
        <f t="shared" si="98"/>
        <v>0</v>
      </c>
      <c r="AY236" s="12">
        <f>+AY237+AY239+AY241+AY243</f>
        <v>0</v>
      </c>
      <c r="AZ236" s="12">
        <f>+AZ237+AZ239+AZ241+AZ243</f>
        <v>0</v>
      </c>
      <c r="BA236" s="12">
        <f t="shared" si="81"/>
        <v>0</v>
      </c>
      <c r="BB236" s="12">
        <f>+BB237+BB239+BB241+BB243</f>
        <v>0</v>
      </c>
      <c r="BC236" s="12">
        <f t="shared" si="82"/>
        <v>0</v>
      </c>
      <c r="BD236" s="12">
        <f t="shared" si="83"/>
        <v>0</v>
      </c>
      <c r="BE236" s="12">
        <f t="shared" si="98"/>
        <v>0</v>
      </c>
    </row>
    <row r="237" spans="1:57" s="8" customFormat="1" hidden="1">
      <c r="A237" s="26">
        <v>0</v>
      </c>
      <c r="B237" s="12" t="s">
        <v>275</v>
      </c>
      <c r="C237" s="20" t="s">
        <v>56</v>
      </c>
      <c r="D237" s="12">
        <f t="shared" ref="D237:BE237" si="99">+D238</f>
        <v>0</v>
      </c>
      <c r="E237" s="12">
        <f t="shared" si="99"/>
        <v>0</v>
      </c>
      <c r="F237" s="12">
        <f t="shared" si="99"/>
        <v>0</v>
      </c>
      <c r="G237" s="12">
        <f t="shared" si="99"/>
        <v>0</v>
      </c>
      <c r="H237" s="12">
        <f t="shared" si="99"/>
        <v>0</v>
      </c>
      <c r="I237" s="12">
        <f t="shared" si="99"/>
        <v>0</v>
      </c>
      <c r="J237" s="12"/>
      <c r="K237" s="12">
        <f t="shared" si="99"/>
        <v>0</v>
      </c>
      <c r="L237" s="12">
        <f t="shared" si="99"/>
        <v>0</v>
      </c>
      <c r="M237" s="12">
        <f t="shared" si="99"/>
        <v>0</v>
      </c>
      <c r="N237" s="12">
        <f t="shared" si="99"/>
        <v>0</v>
      </c>
      <c r="O237" s="12">
        <f t="shared" si="99"/>
        <v>0</v>
      </c>
      <c r="P237" s="12">
        <f t="shared" si="99"/>
        <v>0</v>
      </c>
      <c r="Q237" s="12">
        <f t="shared" si="99"/>
        <v>0</v>
      </c>
      <c r="R237" s="12">
        <f t="shared" si="99"/>
        <v>0</v>
      </c>
      <c r="S237" s="12">
        <f t="shared" si="99"/>
        <v>0</v>
      </c>
      <c r="T237" s="12">
        <f t="shared" si="99"/>
        <v>0</v>
      </c>
      <c r="U237" s="12">
        <f t="shared" si="99"/>
        <v>0</v>
      </c>
      <c r="V237" s="12">
        <f t="shared" si="99"/>
        <v>0</v>
      </c>
      <c r="W237" s="12">
        <f t="shared" si="99"/>
        <v>0</v>
      </c>
      <c r="X237" s="12">
        <f t="shared" si="99"/>
        <v>0</v>
      </c>
      <c r="Y237" s="12">
        <f t="shared" si="99"/>
        <v>0</v>
      </c>
      <c r="Z237" s="12">
        <f t="shared" si="99"/>
        <v>0</v>
      </c>
      <c r="AA237" s="12">
        <f t="shared" si="99"/>
        <v>0</v>
      </c>
      <c r="AB237" s="12">
        <f t="shared" si="99"/>
        <v>0</v>
      </c>
      <c r="AC237" s="12">
        <f t="shared" si="99"/>
        <v>0</v>
      </c>
      <c r="AD237" s="12">
        <f t="shared" si="99"/>
        <v>0</v>
      </c>
      <c r="AE237" s="12">
        <f t="shared" si="99"/>
        <v>0</v>
      </c>
      <c r="AF237" s="12">
        <f t="shared" si="99"/>
        <v>0</v>
      </c>
      <c r="AG237" s="12">
        <f t="shared" si="99"/>
        <v>0</v>
      </c>
      <c r="AH237" s="12">
        <f t="shared" si="99"/>
        <v>0</v>
      </c>
      <c r="AI237" s="12">
        <f t="shared" si="99"/>
        <v>0</v>
      </c>
      <c r="AJ237" s="12">
        <f t="shared" si="99"/>
        <v>0</v>
      </c>
      <c r="AK237" s="12">
        <f t="shared" si="99"/>
        <v>0</v>
      </c>
      <c r="AL237" s="12">
        <f t="shared" si="99"/>
        <v>0</v>
      </c>
      <c r="AM237" s="12">
        <f t="shared" si="99"/>
        <v>0</v>
      </c>
      <c r="AN237" s="12">
        <f t="shared" si="99"/>
        <v>0</v>
      </c>
      <c r="AO237" s="12">
        <f t="shared" si="99"/>
        <v>0</v>
      </c>
      <c r="AP237" s="12">
        <f t="shared" si="99"/>
        <v>0</v>
      </c>
      <c r="AQ237" s="12">
        <f t="shared" si="99"/>
        <v>0</v>
      </c>
      <c r="AR237" s="12">
        <f t="shared" si="99"/>
        <v>0</v>
      </c>
      <c r="AS237" s="12">
        <f t="shared" si="99"/>
        <v>0</v>
      </c>
      <c r="AT237" s="12">
        <f t="shared" si="99"/>
        <v>0</v>
      </c>
      <c r="AU237" s="12">
        <f t="shared" si="99"/>
        <v>0</v>
      </c>
      <c r="AV237" s="12">
        <f t="shared" si="99"/>
        <v>0</v>
      </c>
      <c r="AW237" s="12">
        <f t="shared" si="99"/>
        <v>0</v>
      </c>
      <c r="AX237" s="12">
        <f t="shared" si="99"/>
        <v>0</v>
      </c>
      <c r="AY237" s="12">
        <f t="shared" si="99"/>
        <v>0</v>
      </c>
      <c r="AZ237" s="12">
        <f t="shared" si="99"/>
        <v>0</v>
      </c>
      <c r="BA237" s="12">
        <f t="shared" si="81"/>
        <v>0</v>
      </c>
      <c r="BB237" s="12">
        <f t="shared" si="99"/>
        <v>0</v>
      </c>
      <c r="BC237" s="12">
        <f t="shared" si="82"/>
        <v>0</v>
      </c>
      <c r="BD237" s="12">
        <f t="shared" si="83"/>
        <v>0</v>
      </c>
      <c r="BE237" s="12">
        <f t="shared" si="99"/>
        <v>0</v>
      </c>
    </row>
    <row r="238" spans="1:57" s="8" customFormat="1" hidden="1">
      <c r="A238" s="26">
        <v>5411</v>
      </c>
      <c r="B238" s="12" t="e">
        <f>- Հող</f>
        <v>#NAME?</v>
      </c>
      <c r="C238" s="20" t="s">
        <v>56</v>
      </c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>
        <f t="shared" si="81"/>
        <v>0</v>
      </c>
      <c r="BB238" s="12"/>
      <c r="BC238" s="12">
        <f t="shared" si="82"/>
        <v>0</v>
      </c>
      <c r="BD238" s="12">
        <f t="shared" si="83"/>
        <v>0</v>
      </c>
      <c r="BE238" s="12"/>
    </row>
    <row r="239" spans="1:57" s="8" customFormat="1" hidden="1">
      <c r="A239" s="26">
        <v>0</v>
      </c>
      <c r="B239" s="12" t="s">
        <v>276</v>
      </c>
      <c r="C239" s="20" t="s">
        <v>56</v>
      </c>
      <c r="D239" s="12">
        <f t="shared" ref="D239:BE239" si="100">+D240</f>
        <v>0</v>
      </c>
      <c r="E239" s="12">
        <f t="shared" si="100"/>
        <v>0</v>
      </c>
      <c r="F239" s="12">
        <f t="shared" si="100"/>
        <v>0</v>
      </c>
      <c r="G239" s="12">
        <f t="shared" si="100"/>
        <v>0</v>
      </c>
      <c r="H239" s="12">
        <f t="shared" si="100"/>
        <v>0</v>
      </c>
      <c r="I239" s="12">
        <f t="shared" si="100"/>
        <v>0</v>
      </c>
      <c r="J239" s="12"/>
      <c r="K239" s="12">
        <f t="shared" si="100"/>
        <v>0</v>
      </c>
      <c r="L239" s="12">
        <f t="shared" si="100"/>
        <v>0</v>
      </c>
      <c r="M239" s="12">
        <f t="shared" si="100"/>
        <v>0</v>
      </c>
      <c r="N239" s="12">
        <f t="shared" si="100"/>
        <v>0</v>
      </c>
      <c r="O239" s="12">
        <f t="shared" si="100"/>
        <v>0</v>
      </c>
      <c r="P239" s="12">
        <f t="shared" si="100"/>
        <v>0</v>
      </c>
      <c r="Q239" s="12">
        <f t="shared" si="100"/>
        <v>0</v>
      </c>
      <c r="R239" s="12">
        <f t="shared" si="100"/>
        <v>0</v>
      </c>
      <c r="S239" s="12">
        <f t="shared" si="100"/>
        <v>0</v>
      </c>
      <c r="T239" s="12">
        <f t="shared" si="100"/>
        <v>0</v>
      </c>
      <c r="U239" s="12">
        <f t="shared" si="100"/>
        <v>0</v>
      </c>
      <c r="V239" s="12">
        <f t="shared" si="100"/>
        <v>0</v>
      </c>
      <c r="W239" s="12">
        <f t="shared" si="100"/>
        <v>0</v>
      </c>
      <c r="X239" s="12">
        <f t="shared" si="100"/>
        <v>0</v>
      </c>
      <c r="Y239" s="12">
        <f t="shared" si="100"/>
        <v>0</v>
      </c>
      <c r="Z239" s="12">
        <f t="shared" si="100"/>
        <v>0</v>
      </c>
      <c r="AA239" s="12">
        <f t="shared" si="100"/>
        <v>0</v>
      </c>
      <c r="AB239" s="12">
        <f t="shared" si="100"/>
        <v>0</v>
      </c>
      <c r="AC239" s="12">
        <f t="shared" si="100"/>
        <v>0</v>
      </c>
      <c r="AD239" s="12">
        <f t="shared" si="100"/>
        <v>0</v>
      </c>
      <c r="AE239" s="12">
        <f t="shared" si="100"/>
        <v>0</v>
      </c>
      <c r="AF239" s="12">
        <f t="shared" si="100"/>
        <v>0</v>
      </c>
      <c r="AG239" s="12">
        <f t="shared" si="100"/>
        <v>0</v>
      </c>
      <c r="AH239" s="12">
        <f t="shared" si="100"/>
        <v>0</v>
      </c>
      <c r="AI239" s="12">
        <f t="shared" si="100"/>
        <v>0</v>
      </c>
      <c r="AJ239" s="12">
        <f t="shared" si="100"/>
        <v>0</v>
      </c>
      <c r="AK239" s="12">
        <f t="shared" si="100"/>
        <v>0</v>
      </c>
      <c r="AL239" s="12">
        <f t="shared" si="100"/>
        <v>0</v>
      </c>
      <c r="AM239" s="12">
        <f t="shared" si="100"/>
        <v>0</v>
      </c>
      <c r="AN239" s="12">
        <f t="shared" si="100"/>
        <v>0</v>
      </c>
      <c r="AO239" s="12">
        <f t="shared" si="100"/>
        <v>0</v>
      </c>
      <c r="AP239" s="12">
        <f t="shared" si="100"/>
        <v>0</v>
      </c>
      <c r="AQ239" s="12">
        <f t="shared" si="100"/>
        <v>0</v>
      </c>
      <c r="AR239" s="12">
        <f t="shared" si="100"/>
        <v>0</v>
      </c>
      <c r="AS239" s="12">
        <f t="shared" si="100"/>
        <v>0</v>
      </c>
      <c r="AT239" s="12">
        <f t="shared" si="100"/>
        <v>0</v>
      </c>
      <c r="AU239" s="12">
        <f t="shared" si="100"/>
        <v>0</v>
      </c>
      <c r="AV239" s="12">
        <f t="shared" si="100"/>
        <v>0</v>
      </c>
      <c r="AW239" s="12">
        <f t="shared" si="100"/>
        <v>0</v>
      </c>
      <c r="AX239" s="12">
        <f t="shared" si="100"/>
        <v>0</v>
      </c>
      <c r="AY239" s="12">
        <f t="shared" si="100"/>
        <v>0</v>
      </c>
      <c r="AZ239" s="12">
        <f t="shared" si="100"/>
        <v>0</v>
      </c>
      <c r="BA239" s="12">
        <f t="shared" si="81"/>
        <v>0</v>
      </c>
      <c r="BB239" s="12">
        <f t="shared" si="100"/>
        <v>0</v>
      </c>
      <c r="BC239" s="12">
        <f t="shared" si="82"/>
        <v>0</v>
      </c>
      <c r="BD239" s="12">
        <f t="shared" si="83"/>
        <v>0</v>
      </c>
      <c r="BE239" s="12">
        <f t="shared" si="100"/>
        <v>0</v>
      </c>
    </row>
    <row r="240" spans="1:57" s="8" customFormat="1" hidden="1">
      <c r="A240" s="26">
        <v>5421</v>
      </c>
      <c r="B240" s="12" t="e">
        <f>- Ընդերքային ակտիվներ</f>
        <v>#NAME?</v>
      </c>
      <c r="C240" s="20" t="s">
        <v>56</v>
      </c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>
        <f t="shared" si="81"/>
        <v>0</v>
      </c>
      <c r="BB240" s="12"/>
      <c r="BC240" s="12">
        <f t="shared" si="82"/>
        <v>0</v>
      </c>
      <c r="BD240" s="12">
        <f t="shared" si="83"/>
        <v>0</v>
      </c>
      <c r="BE240" s="12"/>
    </row>
    <row r="241" spans="1:57" s="8" customFormat="1" ht="25.5" hidden="1">
      <c r="A241" s="26">
        <v>0</v>
      </c>
      <c r="B241" s="12" t="s">
        <v>277</v>
      </c>
      <c r="C241" s="20" t="s">
        <v>56</v>
      </c>
      <c r="D241" s="12">
        <f t="shared" ref="D241:BE241" si="101">+D242</f>
        <v>0</v>
      </c>
      <c r="E241" s="12">
        <f t="shared" si="101"/>
        <v>0</v>
      </c>
      <c r="F241" s="12">
        <f t="shared" si="101"/>
        <v>0</v>
      </c>
      <c r="G241" s="12">
        <f t="shared" si="101"/>
        <v>0</v>
      </c>
      <c r="H241" s="12">
        <f t="shared" si="101"/>
        <v>0</v>
      </c>
      <c r="I241" s="12">
        <f t="shared" si="101"/>
        <v>0</v>
      </c>
      <c r="J241" s="12"/>
      <c r="K241" s="12">
        <f t="shared" si="101"/>
        <v>0</v>
      </c>
      <c r="L241" s="12">
        <f t="shared" si="101"/>
        <v>0</v>
      </c>
      <c r="M241" s="12">
        <f t="shared" si="101"/>
        <v>0</v>
      </c>
      <c r="N241" s="12">
        <f t="shared" si="101"/>
        <v>0</v>
      </c>
      <c r="O241" s="12">
        <f t="shared" si="101"/>
        <v>0</v>
      </c>
      <c r="P241" s="12">
        <f t="shared" si="101"/>
        <v>0</v>
      </c>
      <c r="Q241" s="12">
        <f t="shared" si="101"/>
        <v>0</v>
      </c>
      <c r="R241" s="12">
        <f t="shared" si="101"/>
        <v>0</v>
      </c>
      <c r="S241" s="12">
        <f t="shared" si="101"/>
        <v>0</v>
      </c>
      <c r="T241" s="12">
        <f t="shared" si="101"/>
        <v>0</v>
      </c>
      <c r="U241" s="12">
        <f t="shared" si="101"/>
        <v>0</v>
      </c>
      <c r="V241" s="12">
        <f t="shared" si="101"/>
        <v>0</v>
      </c>
      <c r="W241" s="12">
        <f t="shared" si="101"/>
        <v>0</v>
      </c>
      <c r="X241" s="12">
        <f t="shared" si="101"/>
        <v>0</v>
      </c>
      <c r="Y241" s="12">
        <f t="shared" si="101"/>
        <v>0</v>
      </c>
      <c r="Z241" s="12">
        <f t="shared" si="101"/>
        <v>0</v>
      </c>
      <c r="AA241" s="12">
        <f t="shared" si="101"/>
        <v>0</v>
      </c>
      <c r="AB241" s="12">
        <f t="shared" si="101"/>
        <v>0</v>
      </c>
      <c r="AC241" s="12">
        <f t="shared" si="101"/>
        <v>0</v>
      </c>
      <c r="AD241" s="12">
        <f t="shared" si="101"/>
        <v>0</v>
      </c>
      <c r="AE241" s="12">
        <f t="shared" si="101"/>
        <v>0</v>
      </c>
      <c r="AF241" s="12">
        <f t="shared" si="101"/>
        <v>0</v>
      </c>
      <c r="AG241" s="12">
        <f t="shared" si="101"/>
        <v>0</v>
      </c>
      <c r="AH241" s="12">
        <f t="shared" si="101"/>
        <v>0</v>
      </c>
      <c r="AI241" s="12">
        <f t="shared" si="101"/>
        <v>0</v>
      </c>
      <c r="AJ241" s="12">
        <f t="shared" si="101"/>
        <v>0</v>
      </c>
      <c r="AK241" s="12">
        <f t="shared" si="101"/>
        <v>0</v>
      </c>
      <c r="AL241" s="12">
        <f t="shared" si="101"/>
        <v>0</v>
      </c>
      <c r="AM241" s="12">
        <f t="shared" si="101"/>
        <v>0</v>
      </c>
      <c r="AN241" s="12">
        <f t="shared" si="101"/>
        <v>0</v>
      </c>
      <c r="AO241" s="12">
        <f t="shared" si="101"/>
        <v>0</v>
      </c>
      <c r="AP241" s="12">
        <f t="shared" si="101"/>
        <v>0</v>
      </c>
      <c r="AQ241" s="12">
        <f t="shared" si="101"/>
        <v>0</v>
      </c>
      <c r="AR241" s="12">
        <f t="shared" si="101"/>
        <v>0</v>
      </c>
      <c r="AS241" s="12">
        <f t="shared" si="101"/>
        <v>0</v>
      </c>
      <c r="AT241" s="12">
        <f t="shared" si="101"/>
        <v>0</v>
      </c>
      <c r="AU241" s="12">
        <f t="shared" si="101"/>
        <v>0</v>
      </c>
      <c r="AV241" s="12">
        <f t="shared" si="101"/>
        <v>0</v>
      </c>
      <c r="AW241" s="12">
        <f t="shared" si="101"/>
        <v>0</v>
      </c>
      <c r="AX241" s="12">
        <f t="shared" si="101"/>
        <v>0</v>
      </c>
      <c r="AY241" s="12">
        <f t="shared" si="101"/>
        <v>0</v>
      </c>
      <c r="AZ241" s="12">
        <f t="shared" si="101"/>
        <v>0</v>
      </c>
      <c r="BA241" s="12">
        <f t="shared" si="81"/>
        <v>0</v>
      </c>
      <c r="BB241" s="12">
        <f t="shared" si="101"/>
        <v>0</v>
      </c>
      <c r="BC241" s="12">
        <f t="shared" si="82"/>
        <v>0</v>
      </c>
      <c r="BD241" s="12">
        <f t="shared" si="83"/>
        <v>0</v>
      </c>
      <c r="BE241" s="12">
        <f t="shared" si="101"/>
        <v>0</v>
      </c>
    </row>
    <row r="242" spans="1:57" s="8" customFormat="1" ht="25.5" hidden="1">
      <c r="A242" s="26">
        <v>5431</v>
      </c>
      <c r="B242" s="12" t="s">
        <v>278</v>
      </c>
      <c r="C242" s="20" t="s">
        <v>56</v>
      </c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>
        <f t="shared" si="81"/>
        <v>0</v>
      </c>
      <c r="BB242" s="12"/>
      <c r="BC242" s="12">
        <f t="shared" si="82"/>
        <v>0</v>
      </c>
      <c r="BD242" s="12">
        <f t="shared" si="83"/>
        <v>0</v>
      </c>
      <c r="BE242" s="12"/>
    </row>
    <row r="243" spans="1:57" s="8" customFormat="1" ht="25.5" hidden="1">
      <c r="A243" s="26">
        <v>0</v>
      </c>
      <c r="B243" s="12" t="s">
        <v>279</v>
      </c>
      <c r="C243" s="20" t="s">
        <v>56</v>
      </c>
      <c r="D243" s="12">
        <f t="shared" ref="D243:BE243" si="102">+D244</f>
        <v>0</v>
      </c>
      <c r="E243" s="12">
        <f t="shared" si="102"/>
        <v>0</v>
      </c>
      <c r="F243" s="12">
        <f t="shared" si="102"/>
        <v>0</v>
      </c>
      <c r="G243" s="12">
        <f t="shared" si="102"/>
        <v>0</v>
      </c>
      <c r="H243" s="12">
        <f t="shared" si="102"/>
        <v>0</v>
      </c>
      <c r="I243" s="12">
        <f t="shared" si="102"/>
        <v>0</v>
      </c>
      <c r="J243" s="12"/>
      <c r="K243" s="12">
        <f t="shared" si="102"/>
        <v>0</v>
      </c>
      <c r="L243" s="12">
        <f t="shared" si="102"/>
        <v>0</v>
      </c>
      <c r="M243" s="12">
        <f t="shared" si="102"/>
        <v>0</v>
      </c>
      <c r="N243" s="12">
        <f t="shared" si="102"/>
        <v>0</v>
      </c>
      <c r="O243" s="12">
        <f t="shared" si="102"/>
        <v>0</v>
      </c>
      <c r="P243" s="12">
        <f t="shared" si="102"/>
        <v>0</v>
      </c>
      <c r="Q243" s="12">
        <f t="shared" si="102"/>
        <v>0</v>
      </c>
      <c r="R243" s="12">
        <f t="shared" si="102"/>
        <v>0</v>
      </c>
      <c r="S243" s="12">
        <f t="shared" si="102"/>
        <v>0</v>
      </c>
      <c r="T243" s="12">
        <f t="shared" si="102"/>
        <v>0</v>
      </c>
      <c r="U243" s="12">
        <f t="shared" si="102"/>
        <v>0</v>
      </c>
      <c r="V243" s="12">
        <f t="shared" si="102"/>
        <v>0</v>
      </c>
      <c r="W243" s="12">
        <f t="shared" si="102"/>
        <v>0</v>
      </c>
      <c r="X243" s="12">
        <f t="shared" si="102"/>
        <v>0</v>
      </c>
      <c r="Y243" s="12">
        <f t="shared" si="102"/>
        <v>0</v>
      </c>
      <c r="Z243" s="12">
        <f t="shared" si="102"/>
        <v>0</v>
      </c>
      <c r="AA243" s="12">
        <f t="shared" si="102"/>
        <v>0</v>
      </c>
      <c r="AB243" s="12">
        <f t="shared" si="102"/>
        <v>0</v>
      </c>
      <c r="AC243" s="12">
        <f t="shared" si="102"/>
        <v>0</v>
      </c>
      <c r="AD243" s="12">
        <f t="shared" si="102"/>
        <v>0</v>
      </c>
      <c r="AE243" s="12">
        <f t="shared" si="102"/>
        <v>0</v>
      </c>
      <c r="AF243" s="12">
        <f t="shared" si="102"/>
        <v>0</v>
      </c>
      <c r="AG243" s="12">
        <f t="shared" si="102"/>
        <v>0</v>
      </c>
      <c r="AH243" s="12">
        <f t="shared" si="102"/>
        <v>0</v>
      </c>
      <c r="AI243" s="12">
        <f t="shared" si="102"/>
        <v>0</v>
      </c>
      <c r="AJ243" s="12">
        <f t="shared" si="102"/>
        <v>0</v>
      </c>
      <c r="AK243" s="12">
        <f t="shared" si="102"/>
        <v>0</v>
      </c>
      <c r="AL243" s="12">
        <f t="shared" si="102"/>
        <v>0</v>
      </c>
      <c r="AM243" s="12">
        <f t="shared" si="102"/>
        <v>0</v>
      </c>
      <c r="AN243" s="12">
        <f t="shared" si="102"/>
        <v>0</v>
      </c>
      <c r="AO243" s="12">
        <f t="shared" si="102"/>
        <v>0</v>
      </c>
      <c r="AP243" s="12">
        <f t="shared" si="102"/>
        <v>0</v>
      </c>
      <c r="AQ243" s="12">
        <f t="shared" si="102"/>
        <v>0</v>
      </c>
      <c r="AR243" s="12">
        <f t="shared" si="102"/>
        <v>0</v>
      </c>
      <c r="AS243" s="12">
        <f t="shared" si="102"/>
        <v>0</v>
      </c>
      <c r="AT243" s="12">
        <f t="shared" si="102"/>
        <v>0</v>
      </c>
      <c r="AU243" s="12">
        <f t="shared" si="102"/>
        <v>0</v>
      </c>
      <c r="AV243" s="12">
        <f t="shared" si="102"/>
        <v>0</v>
      </c>
      <c r="AW243" s="12">
        <f t="shared" si="102"/>
        <v>0</v>
      </c>
      <c r="AX243" s="12">
        <f t="shared" si="102"/>
        <v>0</v>
      </c>
      <c r="AY243" s="12">
        <f t="shared" si="102"/>
        <v>0</v>
      </c>
      <c r="AZ243" s="12">
        <f t="shared" si="102"/>
        <v>0</v>
      </c>
      <c r="BA243" s="12">
        <f t="shared" si="81"/>
        <v>0</v>
      </c>
      <c r="BB243" s="12">
        <f t="shared" si="102"/>
        <v>0</v>
      </c>
      <c r="BC243" s="12">
        <f t="shared" si="82"/>
        <v>0</v>
      </c>
      <c r="BD243" s="12">
        <f t="shared" si="83"/>
        <v>0</v>
      </c>
      <c r="BE243" s="12">
        <f t="shared" si="102"/>
        <v>0</v>
      </c>
    </row>
    <row r="244" spans="1:57" s="8" customFormat="1" ht="25.5" hidden="1">
      <c r="A244" s="26">
        <v>5441</v>
      </c>
      <c r="B244" s="12" t="s">
        <v>280</v>
      </c>
      <c r="C244" s="20" t="s">
        <v>56</v>
      </c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>
        <f t="shared" si="81"/>
        <v>0</v>
      </c>
      <c r="BB244" s="12"/>
      <c r="BC244" s="12">
        <f t="shared" si="82"/>
        <v>0</v>
      </c>
      <c r="BD244" s="12">
        <f t="shared" si="83"/>
        <v>0</v>
      </c>
      <c r="BE244" s="12"/>
    </row>
    <row r="245" spans="1:57" s="8" customFormat="1" ht="38.25" hidden="1">
      <c r="A245" s="26">
        <v>0</v>
      </c>
      <c r="B245" s="12" t="s">
        <v>281</v>
      </c>
      <c r="C245" s="20" t="s">
        <v>56</v>
      </c>
      <c r="D245" s="12">
        <f t="shared" ref="D245:V246" si="103">+D246</f>
        <v>0</v>
      </c>
      <c r="E245" s="12">
        <f t="shared" si="103"/>
        <v>0</v>
      </c>
      <c r="F245" s="12">
        <f t="shared" si="103"/>
        <v>0</v>
      </c>
      <c r="G245" s="12">
        <f t="shared" si="103"/>
        <v>0</v>
      </c>
      <c r="H245" s="12">
        <f t="shared" si="103"/>
        <v>0</v>
      </c>
      <c r="I245" s="12">
        <f t="shared" si="103"/>
        <v>0</v>
      </c>
      <c r="J245" s="12"/>
      <c r="K245" s="12">
        <f t="shared" si="103"/>
        <v>0</v>
      </c>
      <c r="L245" s="12">
        <f t="shared" si="103"/>
        <v>0</v>
      </c>
      <c r="M245" s="12">
        <f t="shared" si="103"/>
        <v>0</v>
      </c>
      <c r="N245" s="12">
        <f t="shared" si="103"/>
        <v>0</v>
      </c>
      <c r="O245" s="12">
        <f t="shared" si="103"/>
        <v>0</v>
      </c>
      <c r="P245" s="12">
        <f t="shared" si="103"/>
        <v>0</v>
      </c>
      <c r="Q245" s="12">
        <f t="shared" si="103"/>
        <v>0</v>
      </c>
      <c r="R245" s="12">
        <f t="shared" si="103"/>
        <v>0</v>
      </c>
      <c r="S245" s="12">
        <f t="shared" si="103"/>
        <v>0</v>
      </c>
      <c r="T245" s="12">
        <f t="shared" si="103"/>
        <v>0</v>
      </c>
      <c r="U245" s="12">
        <f t="shared" si="103"/>
        <v>0</v>
      </c>
      <c r="V245" s="12">
        <f t="shared" si="103"/>
        <v>0</v>
      </c>
      <c r="W245" s="12">
        <f t="shared" ref="W245:AU246" si="104">+W246</f>
        <v>0</v>
      </c>
      <c r="X245" s="12">
        <f t="shared" si="104"/>
        <v>0</v>
      </c>
      <c r="Y245" s="12">
        <f t="shared" si="104"/>
        <v>0</v>
      </c>
      <c r="Z245" s="12">
        <f t="shared" si="104"/>
        <v>0</v>
      </c>
      <c r="AA245" s="12">
        <f t="shared" si="104"/>
        <v>0</v>
      </c>
      <c r="AB245" s="12">
        <f t="shared" si="104"/>
        <v>0</v>
      </c>
      <c r="AC245" s="12">
        <f t="shared" si="104"/>
        <v>0</v>
      </c>
      <c r="AD245" s="12">
        <f t="shared" si="104"/>
        <v>0</v>
      </c>
      <c r="AE245" s="12">
        <f t="shared" si="104"/>
        <v>0</v>
      </c>
      <c r="AF245" s="12">
        <f t="shared" si="104"/>
        <v>0</v>
      </c>
      <c r="AG245" s="12">
        <f t="shared" si="104"/>
        <v>0</v>
      </c>
      <c r="AH245" s="12">
        <f t="shared" si="104"/>
        <v>0</v>
      </c>
      <c r="AI245" s="12">
        <f t="shared" si="104"/>
        <v>0</v>
      </c>
      <c r="AJ245" s="12">
        <f t="shared" si="104"/>
        <v>0</v>
      </c>
      <c r="AK245" s="12">
        <f t="shared" si="104"/>
        <v>0</v>
      </c>
      <c r="AL245" s="12">
        <f t="shared" si="104"/>
        <v>0</v>
      </c>
      <c r="AM245" s="12">
        <f t="shared" si="104"/>
        <v>0</v>
      </c>
      <c r="AN245" s="12">
        <f t="shared" si="104"/>
        <v>0</v>
      </c>
      <c r="AO245" s="12">
        <f t="shared" si="104"/>
        <v>0</v>
      </c>
      <c r="AP245" s="12">
        <f t="shared" si="104"/>
        <v>0</v>
      </c>
      <c r="AQ245" s="12">
        <f t="shared" si="104"/>
        <v>0</v>
      </c>
      <c r="AR245" s="12">
        <f t="shared" si="104"/>
        <v>0</v>
      </c>
      <c r="AS245" s="12">
        <f t="shared" si="104"/>
        <v>0</v>
      </c>
      <c r="AT245" s="12">
        <f t="shared" si="104"/>
        <v>0</v>
      </c>
      <c r="AU245" s="12">
        <f t="shared" si="104"/>
        <v>0</v>
      </c>
      <c r="AV245" s="12">
        <f t="shared" ref="AV245:BE246" si="105">+AV246</f>
        <v>0</v>
      </c>
      <c r="AW245" s="12">
        <f t="shared" si="105"/>
        <v>0</v>
      </c>
      <c r="AX245" s="12">
        <f t="shared" si="105"/>
        <v>0</v>
      </c>
      <c r="AY245" s="12">
        <f t="shared" si="105"/>
        <v>0</v>
      </c>
      <c r="AZ245" s="12">
        <f t="shared" si="105"/>
        <v>0</v>
      </c>
      <c r="BA245" s="12">
        <f t="shared" si="81"/>
        <v>0</v>
      </c>
      <c r="BB245" s="12">
        <f t="shared" si="105"/>
        <v>0</v>
      </c>
      <c r="BC245" s="12">
        <f t="shared" si="82"/>
        <v>0</v>
      </c>
      <c r="BD245" s="12">
        <f t="shared" si="83"/>
        <v>0</v>
      </c>
      <c r="BE245" s="12">
        <f t="shared" si="105"/>
        <v>0</v>
      </c>
    </row>
    <row r="246" spans="1:57" s="8" customFormat="1" ht="38.25" hidden="1">
      <c r="A246" s="26">
        <v>0</v>
      </c>
      <c r="B246" s="12" t="s">
        <v>281</v>
      </c>
      <c r="C246" s="20" t="s">
        <v>56</v>
      </c>
      <c r="D246" s="12">
        <f t="shared" si="103"/>
        <v>0</v>
      </c>
      <c r="E246" s="12">
        <f t="shared" si="103"/>
        <v>0</v>
      </c>
      <c r="F246" s="12">
        <f t="shared" si="103"/>
        <v>0</v>
      </c>
      <c r="G246" s="12">
        <f t="shared" si="103"/>
        <v>0</v>
      </c>
      <c r="H246" s="12">
        <f t="shared" si="103"/>
        <v>0</v>
      </c>
      <c r="I246" s="12">
        <f t="shared" si="103"/>
        <v>0</v>
      </c>
      <c r="J246" s="12"/>
      <c r="K246" s="12">
        <f t="shared" si="103"/>
        <v>0</v>
      </c>
      <c r="L246" s="12">
        <f t="shared" si="103"/>
        <v>0</v>
      </c>
      <c r="M246" s="12">
        <f t="shared" si="103"/>
        <v>0</v>
      </c>
      <c r="N246" s="12">
        <f t="shared" si="103"/>
        <v>0</v>
      </c>
      <c r="O246" s="12">
        <f t="shared" si="103"/>
        <v>0</v>
      </c>
      <c r="P246" s="12">
        <f t="shared" si="103"/>
        <v>0</v>
      </c>
      <c r="Q246" s="12">
        <f t="shared" si="103"/>
        <v>0</v>
      </c>
      <c r="R246" s="12">
        <f t="shared" si="103"/>
        <v>0</v>
      </c>
      <c r="S246" s="12">
        <f t="shared" si="103"/>
        <v>0</v>
      </c>
      <c r="T246" s="12">
        <f t="shared" si="103"/>
        <v>0</v>
      </c>
      <c r="U246" s="12">
        <f t="shared" si="103"/>
        <v>0</v>
      </c>
      <c r="V246" s="12">
        <f t="shared" si="103"/>
        <v>0</v>
      </c>
      <c r="W246" s="12">
        <f t="shared" si="104"/>
        <v>0</v>
      </c>
      <c r="X246" s="12">
        <f t="shared" si="104"/>
        <v>0</v>
      </c>
      <c r="Y246" s="12">
        <f t="shared" si="104"/>
        <v>0</v>
      </c>
      <c r="Z246" s="12">
        <f t="shared" si="104"/>
        <v>0</v>
      </c>
      <c r="AA246" s="12">
        <f t="shared" si="104"/>
        <v>0</v>
      </c>
      <c r="AB246" s="12">
        <f t="shared" si="104"/>
        <v>0</v>
      </c>
      <c r="AC246" s="12">
        <f t="shared" si="104"/>
        <v>0</v>
      </c>
      <c r="AD246" s="12">
        <f t="shared" si="104"/>
        <v>0</v>
      </c>
      <c r="AE246" s="12">
        <f t="shared" si="104"/>
        <v>0</v>
      </c>
      <c r="AF246" s="12">
        <f t="shared" si="104"/>
        <v>0</v>
      </c>
      <c r="AG246" s="12">
        <f t="shared" si="104"/>
        <v>0</v>
      </c>
      <c r="AH246" s="12">
        <f t="shared" si="104"/>
        <v>0</v>
      </c>
      <c r="AI246" s="12">
        <f t="shared" si="104"/>
        <v>0</v>
      </c>
      <c r="AJ246" s="12">
        <f t="shared" si="104"/>
        <v>0</v>
      </c>
      <c r="AK246" s="12">
        <f t="shared" si="104"/>
        <v>0</v>
      </c>
      <c r="AL246" s="12">
        <f t="shared" si="104"/>
        <v>0</v>
      </c>
      <c r="AM246" s="12">
        <f t="shared" si="104"/>
        <v>0</v>
      </c>
      <c r="AN246" s="12">
        <f t="shared" si="104"/>
        <v>0</v>
      </c>
      <c r="AO246" s="12">
        <f t="shared" si="104"/>
        <v>0</v>
      </c>
      <c r="AP246" s="12">
        <f t="shared" si="104"/>
        <v>0</v>
      </c>
      <c r="AQ246" s="12">
        <f t="shared" si="104"/>
        <v>0</v>
      </c>
      <c r="AR246" s="12">
        <f t="shared" si="104"/>
        <v>0</v>
      </c>
      <c r="AS246" s="12">
        <f t="shared" si="104"/>
        <v>0</v>
      </c>
      <c r="AT246" s="12">
        <f t="shared" si="104"/>
        <v>0</v>
      </c>
      <c r="AU246" s="12">
        <f t="shared" si="104"/>
        <v>0</v>
      </c>
      <c r="AV246" s="12">
        <f t="shared" si="105"/>
        <v>0</v>
      </c>
      <c r="AW246" s="12">
        <f t="shared" si="105"/>
        <v>0</v>
      </c>
      <c r="AX246" s="12">
        <f t="shared" si="105"/>
        <v>0</v>
      </c>
      <c r="AY246" s="12">
        <f t="shared" si="105"/>
        <v>0</v>
      </c>
      <c r="AZ246" s="12">
        <f t="shared" si="105"/>
        <v>0</v>
      </c>
      <c r="BA246" s="12">
        <f t="shared" si="81"/>
        <v>0</v>
      </c>
      <c r="BB246" s="12">
        <f t="shared" si="105"/>
        <v>0</v>
      </c>
      <c r="BC246" s="12">
        <f t="shared" si="82"/>
        <v>0</v>
      </c>
      <c r="BD246" s="12">
        <f t="shared" si="83"/>
        <v>0</v>
      </c>
      <c r="BE246" s="12">
        <f t="shared" si="105"/>
        <v>0</v>
      </c>
    </row>
    <row r="247" spans="1:57" s="8" customFormat="1" ht="29.25" hidden="1" customHeight="1">
      <c r="A247" s="26">
        <v>5999</v>
      </c>
      <c r="B247" s="12" t="s">
        <v>282</v>
      </c>
      <c r="C247" s="20" t="s">
        <v>56</v>
      </c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>
        <f t="shared" si="81"/>
        <v>0</v>
      </c>
      <c r="BB247" s="12"/>
      <c r="BC247" s="12">
        <f t="shared" si="82"/>
        <v>0</v>
      </c>
      <c r="BD247" s="12">
        <f t="shared" si="83"/>
        <v>0</v>
      </c>
      <c r="BE247" s="12"/>
    </row>
    <row r="248" spans="1:57" s="8" customFormat="1" ht="25.5" hidden="1">
      <c r="A248" s="26">
        <v>0</v>
      </c>
      <c r="B248" s="12" t="s">
        <v>247</v>
      </c>
      <c r="C248" s="20" t="s">
        <v>56</v>
      </c>
      <c r="D248" s="12">
        <f t="shared" ref="D248:V249" si="106">+D249</f>
        <v>0</v>
      </c>
      <c r="E248" s="12">
        <f t="shared" si="106"/>
        <v>0</v>
      </c>
      <c r="F248" s="12">
        <f t="shared" si="106"/>
        <v>0</v>
      </c>
      <c r="G248" s="12">
        <f t="shared" si="106"/>
        <v>0</v>
      </c>
      <c r="H248" s="12">
        <f t="shared" si="106"/>
        <v>0</v>
      </c>
      <c r="I248" s="12">
        <f t="shared" si="106"/>
        <v>0</v>
      </c>
      <c r="J248" s="12"/>
      <c r="K248" s="12">
        <f t="shared" si="106"/>
        <v>0</v>
      </c>
      <c r="L248" s="12">
        <f t="shared" si="106"/>
        <v>0</v>
      </c>
      <c r="M248" s="12">
        <f t="shared" si="106"/>
        <v>0</v>
      </c>
      <c r="N248" s="12">
        <f t="shared" si="106"/>
        <v>0</v>
      </c>
      <c r="O248" s="12">
        <f t="shared" si="106"/>
        <v>0</v>
      </c>
      <c r="P248" s="12">
        <f t="shared" si="106"/>
        <v>0</v>
      </c>
      <c r="Q248" s="12">
        <f t="shared" si="106"/>
        <v>0</v>
      </c>
      <c r="R248" s="12">
        <f t="shared" si="106"/>
        <v>0</v>
      </c>
      <c r="S248" s="12">
        <f t="shared" si="106"/>
        <v>0</v>
      </c>
      <c r="T248" s="12">
        <f t="shared" si="106"/>
        <v>0</v>
      </c>
      <c r="U248" s="12">
        <f t="shared" si="106"/>
        <v>0</v>
      </c>
      <c r="V248" s="12">
        <f t="shared" si="106"/>
        <v>0</v>
      </c>
      <c r="W248" s="12">
        <f t="shared" ref="W248:AU249" si="107">+W249</f>
        <v>0</v>
      </c>
      <c r="X248" s="12">
        <f t="shared" si="107"/>
        <v>0</v>
      </c>
      <c r="Y248" s="12">
        <f t="shared" si="107"/>
        <v>0</v>
      </c>
      <c r="Z248" s="12">
        <f t="shared" si="107"/>
        <v>0</v>
      </c>
      <c r="AA248" s="12">
        <f t="shared" si="107"/>
        <v>0</v>
      </c>
      <c r="AB248" s="12">
        <f t="shared" si="107"/>
        <v>0</v>
      </c>
      <c r="AC248" s="12">
        <f t="shared" si="107"/>
        <v>0</v>
      </c>
      <c r="AD248" s="12">
        <f t="shared" si="107"/>
        <v>0</v>
      </c>
      <c r="AE248" s="12">
        <f t="shared" si="107"/>
        <v>0</v>
      </c>
      <c r="AF248" s="12">
        <f t="shared" si="107"/>
        <v>0</v>
      </c>
      <c r="AG248" s="12">
        <f t="shared" si="107"/>
        <v>0</v>
      </c>
      <c r="AH248" s="12">
        <f t="shared" si="107"/>
        <v>0</v>
      </c>
      <c r="AI248" s="12">
        <f t="shared" si="107"/>
        <v>0</v>
      </c>
      <c r="AJ248" s="12">
        <f t="shared" si="107"/>
        <v>0</v>
      </c>
      <c r="AK248" s="12">
        <f t="shared" si="107"/>
        <v>0</v>
      </c>
      <c r="AL248" s="12">
        <f t="shared" si="107"/>
        <v>0</v>
      </c>
      <c r="AM248" s="12">
        <f t="shared" si="107"/>
        <v>0</v>
      </c>
      <c r="AN248" s="12">
        <f t="shared" si="107"/>
        <v>0</v>
      </c>
      <c r="AO248" s="12">
        <f t="shared" si="107"/>
        <v>0</v>
      </c>
      <c r="AP248" s="12">
        <f t="shared" si="107"/>
        <v>0</v>
      </c>
      <c r="AQ248" s="12">
        <f t="shared" si="107"/>
        <v>0</v>
      </c>
      <c r="AR248" s="12">
        <f t="shared" si="107"/>
        <v>0</v>
      </c>
      <c r="AS248" s="12">
        <f t="shared" si="107"/>
        <v>0</v>
      </c>
      <c r="AT248" s="12">
        <f t="shared" si="107"/>
        <v>0</v>
      </c>
      <c r="AU248" s="12">
        <f t="shared" si="107"/>
        <v>0</v>
      </c>
      <c r="AV248" s="12">
        <f t="shared" ref="AV248:BE249" si="108">+AV249</f>
        <v>0</v>
      </c>
      <c r="AW248" s="12">
        <f t="shared" si="108"/>
        <v>0</v>
      </c>
      <c r="AX248" s="12">
        <f t="shared" si="108"/>
        <v>0</v>
      </c>
      <c r="AY248" s="12">
        <f t="shared" si="108"/>
        <v>0</v>
      </c>
      <c r="AZ248" s="12">
        <f t="shared" si="108"/>
        <v>0</v>
      </c>
      <c r="BA248" s="12">
        <f t="shared" si="81"/>
        <v>0</v>
      </c>
      <c r="BB248" s="12">
        <f t="shared" si="108"/>
        <v>0</v>
      </c>
      <c r="BC248" s="12">
        <f t="shared" si="82"/>
        <v>0</v>
      </c>
      <c r="BD248" s="12">
        <f t="shared" si="83"/>
        <v>0</v>
      </c>
      <c r="BE248" s="12">
        <f t="shared" si="108"/>
        <v>0</v>
      </c>
    </row>
    <row r="249" spans="1:57" s="8" customFormat="1" ht="25.5" hidden="1">
      <c r="A249" s="26">
        <v>0</v>
      </c>
      <c r="B249" s="12" t="s">
        <v>283</v>
      </c>
      <c r="C249" s="20" t="s">
        <v>56</v>
      </c>
      <c r="D249" s="12">
        <f t="shared" si="106"/>
        <v>0</v>
      </c>
      <c r="E249" s="12">
        <f t="shared" si="106"/>
        <v>0</v>
      </c>
      <c r="F249" s="12">
        <f t="shared" si="106"/>
        <v>0</v>
      </c>
      <c r="G249" s="12">
        <f t="shared" si="106"/>
        <v>0</v>
      </c>
      <c r="H249" s="12">
        <f t="shared" si="106"/>
        <v>0</v>
      </c>
      <c r="I249" s="12">
        <f t="shared" si="106"/>
        <v>0</v>
      </c>
      <c r="J249" s="12"/>
      <c r="K249" s="12">
        <f t="shared" si="106"/>
        <v>0</v>
      </c>
      <c r="L249" s="12">
        <f t="shared" si="106"/>
        <v>0</v>
      </c>
      <c r="M249" s="12">
        <f t="shared" si="106"/>
        <v>0</v>
      </c>
      <c r="N249" s="12">
        <f t="shared" si="106"/>
        <v>0</v>
      </c>
      <c r="O249" s="12">
        <f t="shared" si="106"/>
        <v>0</v>
      </c>
      <c r="P249" s="12">
        <f t="shared" si="106"/>
        <v>0</v>
      </c>
      <c r="Q249" s="12">
        <f t="shared" si="106"/>
        <v>0</v>
      </c>
      <c r="R249" s="12">
        <f t="shared" si="106"/>
        <v>0</v>
      </c>
      <c r="S249" s="12">
        <f t="shared" si="106"/>
        <v>0</v>
      </c>
      <c r="T249" s="12">
        <f t="shared" si="106"/>
        <v>0</v>
      </c>
      <c r="U249" s="12">
        <f t="shared" si="106"/>
        <v>0</v>
      </c>
      <c r="V249" s="12">
        <f t="shared" si="106"/>
        <v>0</v>
      </c>
      <c r="W249" s="12">
        <f t="shared" si="107"/>
        <v>0</v>
      </c>
      <c r="X249" s="12">
        <f t="shared" si="107"/>
        <v>0</v>
      </c>
      <c r="Y249" s="12">
        <f t="shared" si="107"/>
        <v>0</v>
      </c>
      <c r="Z249" s="12">
        <f t="shared" si="107"/>
        <v>0</v>
      </c>
      <c r="AA249" s="12">
        <f t="shared" si="107"/>
        <v>0</v>
      </c>
      <c r="AB249" s="12">
        <f t="shared" si="107"/>
        <v>0</v>
      </c>
      <c r="AC249" s="12">
        <f t="shared" si="107"/>
        <v>0</v>
      </c>
      <c r="AD249" s="12">
        <f t="shared" si="107"/>
        <v>0</v>
      </c>
      <c r="AE249" s="12">
        <f t="shared" si="107"/>
        <v>0</v>
      </c>
      <c r="AF249" s="12">
        <f t="shared" si="107"/>
        <v>0</v>
      </c>
      <c r="AG249" s="12">
        <f t="shared" si="107"/>
        <v>0</v>
      </c>
      <c r="AH249" s="12">
        <f t="shared" si="107"/>
        <v>0</v>
      </c>
      <c r="AI249" s="12">
        <f t="shared" si="107"/>
        <v>0</v>
      </c>
      <c r="AJ249" s="12">
        <f t="shared" si="107"/>
        <v>0</v>
      </c>
      <c r="AK249" s="12">
        <f t="shared" si="107"/>
        <v>0</v>
      </c>
      <c r="AL249" s="12">
        <f t="shared" si="107"/>
        <v>0</v>
      </c>
      <c r="AM249" s="12">
        <f t="shared" si="107"/>
        <v>0</v>
      </c>
      <c r="AN249" s="12">
        <f t="shared" si="107"/>
        <v>0</v>
      </c>
      <c r="AO249" s="12">
        <f t="shared" si="107"/>
        <v>0</v>
      </c>
      <c r="AP249" s="12">
        <f t="shared" si="107"/>
        <v>0</v>
      </c>
      <c r="AQ249" s="12">
        <f t="shared" si="107"/>
        <v>0</v>
      </c>
      <c r="AR249" s="12">
        <f t="shared" si="107"/>
        <v>0</v>
      </c>
      <c r="AS249" s="12">
        <f t="shared" si="107"/>
        <v>0</v>
      </c>
      <c r="AT249" s="12">
        <f t="shared" si="107"/>
        <v>0</v>
      </c>
      <c r="AU249" s="12">
        <f t="shared" si="107"/>
        <v>0</v>
      </c>
      <c r="AV249" s="12">
        <f t="shared" si="108"/>
        <v>0</v>
      </c>
      <c r="AW249" s="12">
        <f t="shared" si="108"/>
        <v>0</v>
      </c>
      <c r="AX249" s="12">
        <f t="shared" si="108"/>
        <v>0</v>
      </c>
      <c r="AY249" s="12">
        <f t="shared" si="108"/>
        <v>0</v>
      </c>
      <c r="AZ249" s="12">
        <f t="shared" si="108"/>
        <v>0</v>
      </c>
      <c r="BA249" s="12">
        <f t="shared" si="81"/>
        <v>0</v>
      </c>
      <c r="BB249" s="12">
        <f t="shared" si="108"/>
        <v>0</v>
      </c>
      <c r="BC249" s="12">
        <f t="shared" si="82"/>
        <v>0</v>
      </c>
      <c r="BD249" s="12">
        <f t="shared" si="83"/>
        <v>0</v>
      </c>
      <c r="BE249" s="12">
        <f t="shared" si="108"/>
        <v>0</v>
      </c>
    </row>
    <row r="250" spans="1:57" s="8" customFormat="1" ht="25.5" hidden="1">
      <c r="A250" s="29">
        <v>6501</v>
      </c>
      <c r="B250" s="12" t="s">
        <v>284</v>
      </c>
      <c r="C250" s="20" t="s">
        <v>56</v>
      </c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F250" s="32"/>
      <c r="AG250" s="32"/>
      <c r="AH250" s="32"/>
      <c r="AI250" s="32"/>
      <c r="AJ250" s="32"/>
      <c r="AK250" s="32"/>
      <c r="AL250" s="32"/>
      <c r="AM250" s="32"/>
      <c r="AN250" s="32"/>
      <c r="AO250" s="32"/>
      <c r="AP250" s="32"/>
      <c r="AQ250" s="32"/>
      <c r="AR250" s="32"/>
      <c r="AS250" s="32"/>
      <c r="AT250" s="32"/>
      <c r="AU250" s="32"/>
      <c r="AV250" s="32"/>
      <c r="AW250" s="32"/>
      <c r="AX250" s="32"/>
      <c r="AY250" s="32"/>
      <c r="AZ250" s="32"/>
      <c r="BA250" s="12">
        <f t="shared" si="81"/>
        <v>0</v>
      </c>
      <c r="BB250" s="32"/>
      <c r="BC250" s="12">
        <f t="shared" si="82"/>
        <v>0</v>
      </c>
      <c r="BD250" s="12">
        <f t="shared" si="83"/>
        <v>0</v>
      </c>
      <c r="BE250" s="32"/>
    </row>
    <row r="251" spans="1:57" s="8" customFormat="1" ht="13.5" hidden="1" customHeight="1">
      <c r="A251" s="29">
        <v>6502</v>
      </c>
      <c r="B251" s="32" t="s">
        <v>285</v>
      </c>
      <c r="C251" s="20" t="s">
        <v>56</v>
      </c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F251" s="32"/>
      <c r="AG251" s="32"/>
      <c r="AH251" s="32"/>
      <c r="AI251" s="32"/>
      <c r="AJ251" s="32"/>
      <c r="AK251" s="32"/>
      <c r="AL251" s="32"/>
      <c r="AM251" s="32"/>
      <c r="AN251" s="32"/>
      <c r="AO251" s="32"/>
      <c r="AP251" s="32"/>
      <c r="AQ251" s="32"/>
      <c r="AR251" s="32"/>
      <c r="AS251" s="32"/>
      <c r="AT251" s="32"/>
      <c r="AU251" s="32"/>
      <c r="AV251" s="32"/>
      <c r="AW251" s="32"/>
      <c r="AX251" s="32"/>
      <c r="AY251" s="32"/>
      <c r="AZ251" s="32"/>
      <c r="BA251" s="12">
        <f t="shared" si="81"/>
        <v>0</v>
      </c>
      <c r="BB251" s="32"/>
      <c r="BC251" s="12">
        <f t="shared" si="82"/>
        <v>0</v>
      </c>
      <c r="BD251" s="12">
        <f t="shared" si="83"/>
        <v>0</v>
      </c>
      <c r="BE251" s="32"/>
    </row>
    <row r="252" spans="1:57" ht="13.5" hidden="1" thickBot="1">
      <c r="A252" s="35"/>
      <c r="B252" s="36"/>
      <c r="C252" s="36"/>
      <c r="D252" s="37"/>
      <c r="E252" s="37"/>
      <c r="F252" s="37"/>
      <c r="G252" s="37"/>
      <c r="H252" s="37"/>
      <c r="I252" s="37"/>
      <c r="J252" s="37"/>
      <c r="K252" s="36"/>
      <c r="L252" s="36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F252" s="36"/>
      <c r="AG252" s="36"/>
      <c r="AH252" s="36"/>
      <c r="AI252" s="36"/>
      <c r="AJ252" s="36"/>
      <c r="AK252" s="36"/>
      <c r="AL252" s="36"/>
      <c r="AM252" s="36"/>
      <c r="AN252" s="36"/>
      <c r="AO252" s="36"/>
      <c r="AP252" s="36"/>
      <c r="AQ252" s="36"/>
      <c r="AR252" s="36"/>
      <c r="AS252" s="36"/>
      <c r="AT252" s="36"/>
      <c r="AU252" s="36"/>
      <c r="AV252" s="36"/>
      <c r="AW252" s="36"/>
      <c r="AX252" s="36"/>
      <c r="AY252" s="36"/>
      <c r="AZ252" s="36"/>
      <c r="BA252" s="38">
        <f t="shared" si="81"/>
        <v>0</v>
      </c>
      <c r="BB252" s="36"/>
      <c r="BC252" s="38">
        <f t="shared" si="82"/>
        <v>0</v>
      </c>
      <c r="BD252" s="38">
        <f t="shared" si="83"/>
        <v>0</v>
      </c>
      <c r="BE252" s="36"/>
    </row>
    <row r="253" spans="1:57" ht="19.5" hidden="1" customHeight="1">
      <c r="A253" s="3"/>
      <c r="B253" s="39" t="s">
        <v>286</v>
      </c>
      <c r="C253" s="40"/>
      <c r="D253" s="41"/>
      <c r="E253" s="41"/>
      <c r="F253" s="41"/>
      <c r="G253" s="41"/>
      <c r="H253" s="41"/>
      <c r="I253" s="41"/>
      <c r="J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</row>
    <row r="254" spans="1:57" ht="87" hidden="1" customHeight="1">
      <c r="A254" s="3"/>
      <c r="B254" s="141" t="s">
        <v>287</v>
      </c>
      <c r="C254" s="142"/>
      <c r="D254" s="142"/>
      <c r="E254" s="142"/>
      <c r="F254" s="142"/>
      <c r="G254" s="142"/>
      <c r="H254" s="142"/>
      <c r="I254" s="142"/>
      <c r="J254" s="142"/>
      <c r="K254" s="142"/>
      <c r="L254" s="142"/>
      <c r="M254" s="142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</row>
    <row r="255" spans="1:57" ht="91.5" hidden="1" customHeight="1">
      <c r="A255" s="3"/>
      <c r="B255" s="124" t="s">
        <v>288</v>
      </c>
      <c r="C255" s="125"/>
      <c r="D255" s="125"/>
      <c r="E255" s="125"/>
      <c r="F255" s="125"/>
      <c r="G255" s="125"/>
      <c r="H255" s="125"/>
      <c r="I255" s="125"/>
      <c r="J255" s="125"/>
      <c r="K255" s="125"/>
      <c r="L255" s="125"/>
      <c r="M255" s="125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  <c r="AA255" s="43"/>
      <c r="AB255" s="43"/>
      <c r="AC255" s="43"/>
      <c r="AD255" s="43"/>
      <c r="AE255" s="43"/>
    </row>
    <row r="256" spans="1:57" ht="99.75" hidden="1" customHeight="1">
      <c r="A256" s="3"/>
      <c r="B256" s="124" t="s">
        <v>289</v>
      </c>
      <c r="C256" s="125"/>
      <c r="D256" s="125"/>
      <c r="E256" s="125"/>
      <c r="F256" s="125"/>
      <c r="G256" s="125"/>
      <c r="H256" s="125"/>
      <c r="I256" s="125"/>
      <c r="J256" s="125"/>
      <c r="K256" s="125"/>
      <c r="L256" s="125"/>
      <c r="M256" s="125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  <c r="AA256" s="43"/>
      <c r="AB256" s="43"/>
      <c r="AC256" s="43"/>
      <c r="AD256" s="43"/>
      <c r="AE256" s="43"/>
    </row>
    <row r="257" spans="1:38" ht="75" hidden="1" customHeight="1">
      <c r="A257" s="3"/>
      <c r="B257" s="126" t="s">
        <v>290</v>
      </c>
      <c r="C257" s="125"/>
      <c r="D257" s="125"/>
      <c r="E257" s="125"/>
      <c r="F257" s="125"/>
      <c r="G257" s="125"/>
      <c r="H257" s="125"/>
      <c r="I257" s="125"/>
      <c r="J257" s="125"/>
      <c r="K257" s="125"/>
      <c r="L257" s="125"/>
      <c r="M257" s="125"/>
      <c r="N257" s="42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</row>
    <row r="258" spans="1:38" ht="79.5" hidden="1" customHeight="1">
      <c r="A258" s="3"/>
      <c r="B258" s="127" t="s">
        <v>291</v>
      </c>
      <c r="C258" s="125"/>
      <c r="D258" s="125"/>
      <c r="E258" s="125"/>
      <c r="F258" s="125"/>
      <c r="G258" s="125"/>
      <c r="H258" s="125"/>
      <c r="I258" s="125"/>
      <c r="J258" s="125"/>
      <c r="K258" s="125"/>
      <c r="L258" s="125"/>
      <c r="M258" s="125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3"/>
      <c r="AB258" s="43"/>
      <c r="AC258" s="43"/>
      <c r="AD258" s="43"/>
      <c r="AE258" s="43"/>
    </row>
    <row r="260" spans="1:38">
      <c r="B260" s="128" t="s">
        <v>294</v>
      </c>
      <c r="C260" s="128"/>
      <c r="D260" s="128"/>
      <c r="E260" s="128"/>
      <c r="F260" s="128"/>
      <c r="G260" s="128"/>
      <c r="H260" s="128"/>
      <c r="I260" s="128"/>
      <c r="J260" s="128"/>
      <c r="K260" s="128"/>
      <c r="L260" s="128"/>
      <c r="M260" s="128"/>
      <c r="N260" s="128"/>
      <c r="O260" s="128"/>
      <c r="P260" s="128"/>
      <c r="Q260" s="128"/>
      <c r="R260" s="128"/>
      <c r="S260" s="128"/>
      <c r="T260" s="128"/>
      <c r="U260" s="128"/>
      <c r="V260" s="128"/>
      <c r="W260" s="128"/>
      <c r="X260" s="128"/>
      <c r="Y260" s="128"/>
      <c r="Z260" s="128"/>
      <c r="AA260" s="128"/>
      <c r="AB260" s="128"/>
      <c r="AC260" s="128"/>
      <c r="AD260" s="128"/>
      <c r="AE260" s="128"/>
      <c r="AF260" s="128"/>
      <c r="AG260" s="128"/>
      <c r="AH260" s="128"/>
      <c r="AI260" s="128"/>
      <c r="AJ260" s="128"/>
      <c r="AK260" s="128"/>
      <c r="AL260" s="128"/>
    </row>
  </sheetData>
  <mergeCells count="44">
    <mergeCell ref="A5:A6"/>
    <mergeCell ref="B5:B6"/>
    <mergeCell ref="C5:C6"/>
    <mergeCell ref="D5:D6"/>
    <mergeCell ref="E5:E6"/>
    <mergeCell ref="L5:L6"/>
    <mergeCell ref="M5:M6"/>
    <mergeCell ref="D2:M2"/>
    <mergeCell ref="D3:V3"/>
    <mergeCell ref="B4:M4"/>
    <mergeCell ref="F5:F6"/>
    <mergeCell ref="G5:G6"/>
    <mergeCell ref="BC5:BC6"/>
    <mergeCell ref="BD5:BD6"/>
    <mergeCell ref="BE5:BE6"/>
    <mergeCell ref="B254:M254"/>
    <mergeCell ref="B255:M255"/>
    <mergeCell ref="AR5:AT5"/>
    <mergeCell ref="AU5:AU6"/>
    <mergeCell ref="AV5:AX5"/>
    <mergeCell ref="AY5:AY6"/>
    <mergeCell ref="AZ5:AZ6"/>
    <mergeCell ref="BA5:BA6"/>
    <mergeCell ref="AF5:AH5"/>
    <mergeCell ref="AI5:AI6"/>
    <mergeCell ref="AJ5:AL5"/>
    <mergeCell ref="AM5:AM6"/>
    <mergeCell ref="AN5:AP5"/>
    <mergeCell ref="B256:M256"/>
    <mergeCell ref="B257:M257"/>
    <mergeCell ref="B258:M258"/>
    <mergeCell ref="B260:AL260"/>
    <mergeCell ref="BB5:BB6"/>
    <mergeCell ref="AQ5:AQ6"/>
    <mergeCell ref="N5:P5"/>
    <mergeCell ref="Q5:S5"/>
    <mergeCell ref="T5:V5"/>
    <mergeCell ref="W5:Y5"/>
    <mergeCell ref="Z5:AB5"/>
    <mergeCell ref="AC5:AE5"/>
    <mergeCell ref="H5:H6"/>
    <mergeCell ref="I5:I6"/>
    <mergeCell ref="J5:J6"/>
    <mergeCell ref="K5:K6"/>
  </mergeCells>
  <pageMargins left="0.16" right="0.17" top="0.26" bottom="0.16" header="0.16" footer="0.22"/>
  <pageSetup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193"/>
  <sheetViews>
    <sheetView tabSelected="1" workbookViewId="0">
      <selection activeCell="G11" sqref="G11"/>
    </sheetView>
  </sheetViews>
  <sheetFormatPr defaultRowHeight="12"/>
  <cols>
    <col min="1" max="1" width="8.140625" style="70" customWidth="1"/>
    <col min="2" max="2" width="28.140625" style="70" customWidth="1"/>
    <col min="3" max="3" width="9.28515625" style="70" customWidth="1"/>
    <col min="4" max="5" width="10.28515625" style="79" bestFit="1" customWidth="1"/>
    <col min="6" max="7" width="10.28515625" style="79" customWidth="1"/>
    <col min="8" max="9" width="9.7109375" style="72" customWidth="1"/>
    <col min="10" max="10" width="9.140625" style="69"/>
    <col min="11" max="13" width="9.7109375" style="72" customWidth="1"/>
    <col min="14" max="14" width="13.85546875" style="69" customWidth="1"/>
    <col min="15" max="17" width="9.140625" style="69"/>
    <col min="18" max="18" width="12.42578125" style="69" customWidth="1"/>
    <col min="19" max="21" width="9.140625" style="69"/>
    <col min="22" max="22" width="11.5703125" style="69" customWidth="1"/>
    <col min="23" max="23" width="9.140625" style="69"/>
    <col min="24" max="24" width="14.140625" style="69" customWidth="1"/>
    <col min="25" max="25" width="10.5703125" style="69" customWidth="1"/>
    <col min="26" max="26" width="11.85546875" style="69" customWidth="1"/>
    <col min="27" max="27" width="11" style="69" customWidth="1"/>
    <col min="28" max="28" width="12" style="69" customWidth="1"/>
    <col min="29" max="29" width="10.85546875" style="69" customWidth="1"/>
    <col min="30" max="30" width="11.140625" style="69" customWidth="1"/>
    <col min="31" max="31" width="13" style="69" customWidth="1"/>
    <col min="32" max="32" width="15.7109375" style="69" customWidth="1"/>
    <col min="33" max="78" width="9.140625" style="69"/>
    <col min="79" max="258" width="9.140625" style="70"/>
    <col min="259" max="259" width="8.140625" style="70" customWidth="1"/>
    <col min="260" max="260" width="28.140625" style="70" customWidth="1"/>
    <col min="261" max="261" width="7.5703125" style="70" customWidth="1"/>
    <col min="262" max="263" width="10.28515625" style="70" bestFit="1" customWidth="1"/>
    <col min="264" max="265" width="9.7109375" style="70" customWidth="1"/>
    <col min="266" max="266" width="9.140625" style="70"/>
    <col min="267" max="269" width="9.7109375" style="70" customWidth="1"/>
    <col min="270" max="270" width="13.85546875" style="70" customWidth="1"/>
    <col min="271" max="273" width="9.140625" style="70"/>
    <col min="274" max="274" width="12.42578125" style="70" customWidth="1"/>
    <col min="275" max="277" width="9.140625" style="70"/>
    <col min="278" max="278" width="11.5703125" style="70" customWidth="1"/>
    <col min="279" max="279" width="9.140625" style="70"/>
    <col min="280" max="280" width="14.140625" style="70" customWidth="1"/>
    <col min="281" max="281" width="10.5703125" style="70" customWidth="1"/>
    <col min="282" max="282" width="11.85546875" style="70" customWidth="1"/>
    <col min="283" max="283" width="11" style="70" customWidth="1"/>
    <col min="284" max="284" width="12" style="70" customWidth="1"/>
    <col min="285" max="285" width="10.85546875" style="70" customWidth="1"/>
    <col min="286" max="286" width="11.140625" style="70" customWidth="1"/>
    <col min="287" max="287" width="13" style="70" customWidth="1"/>
    <col min="288" max="288" width="15.7109375" style="70" customWidth="1"/>
    <col min="289" max="514" width="9.140625" style="70"/>
    <col min="515" max="515" width="8.140625" style="70" customWidth="1"/>
    <col min="516" max="516" width="28.140625" style="70" customWidth="1"/>
    <col min="517" max="517" width="7.5703125" style="70" customWidth="1"/>
    <col min="518" max="519" width="10.28515625" style="70" bestFit="1" customWidth="1"/>
    <col min="520" max="521" width="9.7109375" style="70" customWidth="1"/>
    <col min="522" max="522" width="9.140625" style="70"/>
    <col min="523" max="525" width="9.7109375" style="70" customWidth="1"/>
    <col min="526" max="526" width="13.85546875" style="70" customWidth="1"/>
    <col min="527" max="529" width="9.140625" style="70"/>
    <col min="530" max="530" width="12.42578125" style="70" customWidth="1"/>
    <col min="531" max="533" width="9.140625" style="70"/>
    <col min="534" max="534" width="11.5703125" style="70" customWidth="1"/>
    <col min="535" max="535" width="9.140625" style="70"/>
    <col min="536" max="536" width="14.140625" style="70" customWidth="1"/>
    <col min="537" max="537" width="10.5703125" style="70" customWidth="1"/>
    <col min="538" max="538" width="11.85546875" style="70" customWidth="1"/>
    <col min="539" max="539" width="11" style="70" customWidth="1"/>
    <col min="540" max="540" width="12" style="70" customWidth="1"/>
    <col min="541" max="541" width="10.85546875" style="70" customWidth="1"/>
    <col min="542" max="542" width="11.140625" style="70" customWidth="1"/>
    <col min="543" max="543" width="13" style="70" customWidth="1"/>
    <col min="544" max="544" width="15.7109375" style="70" customWidth="1"/>
    <col min="545" max="770" width="9.140625" style="70"/>
    <col min="771" max="771" width="8.140625" style="70" customWidth="1"/>
    <col min="772" max="772" width="28.140625" style="70" customWidth="1"/>
    <col min="773" max="773" width="7.5703125" style="70" customWidth="1"/>
    <col min="774" max="775" width="10.28515625" style="70" bestFit="1" customWidth="1"/>
    <col min="776" max="777" width="9.7109375" style="70" customWidth="1"/>
    <col min="778" max="778" width="9.140625" style="70"/>
    <col min="779" max="781" width="9.7109375" style="70" customWidth="1"/>
    <col min="782" max="782" width="13.85546875" style="70" customWidth="1"/>
    <col min="783" max="785" width="9.140625" style="70"/>
    <col min="786" max="786" width="12.42578125" style="70" customWidth="1"/>
    <col min="787" max="789" width="9.140625" style="70"/>
    <col min="790" max="790" width="11.5703125" style="70" customWidth="1"/>
    <col min="791" max="791" width="9.140625" style="70"/>
    <col min="792" max="792" width="14.140625" style="70" customWidth="1"/>
    <col min="793" max="793" width="10.5703125" style="70" customWidth="1"/>
    <col min="794" max="794" width="11.85546875" style="70" customWidth="1"/>
    <col min="795" max="795" width="11" style="70" customWidth="1"/>
    <col min="796" max="796" width="12" style="70" customWidth="1"/>
    <col min="797" max="797" width="10.85546875" style="70" customWidth="1"/>
    <col min="798" max="798" width="11.140625" style="70" customWidth="1"/>
    <col min="799" max="799" width="13" style="70" customWidth="1"/>
    <col min="800" max="800" width="15.7109375" style="70" customWidth="1"/>
    <col min="801" max="1026" width="9.140625" style="70"/>
    <col min="1027" max="1027" width="8.140625" style="70" customWidth="1"/>
    <col min="1028" max="1028" width="28.140625" style="70" customWidth="1"/>
    <col min="1029" max="1029" width="7.5703125" style="70" customWidth="1"/>
    <col min="1030" max="1031" width="10.28515625" style="70" bestFit="1" customWidth="1"/>
    <col min="1032" max="1033" width="9.7109375" style="70" customWidth="1"/>
    <col min="1034" max="1034" width="9.140625" style="70"/>
    <col min="1035" max="1037" width="9.7109375" style="70" customWidth="1"/>
    <col min="1038" max="1038" width="13.85546875" style="70" customWidth="1"/>
    <col min="1039" max="1041" width="9.140625" style="70"/>
    <col min="1042" max="1042" width="12.42578125" style="70" customWidth="1"/>
    <col min="1043" max="1045" width="9.140625" style="70"/>
    <col min="1046" max="1046" width="11.5703125" style="70" customWidth="1"/>
    <col min="1047" max="1047" width="9.140625" style="70"/>
    <col min="1048" max="1048" width="14.140625" style="70" customWidth="1"/>
    <col min="1049" max="1049" width="10.5703125" style="70" customWidth="1"/>
    <col min="1050" max="1050" width="11.85546875" style="70" customWidth="1"/>
    <col min="1051" max="1051" width="11" style="70" customWidth="1"/>
    <col min="1052" max="1052" width="12" style="70" customWidth="1"/>
    <col min="1053" max="1053" width="10.85546875" style="70" customWidth="1"/>
    <col min="1054" max="1054" width="11.140625" style="70" customWidth="1"/>
    <col min="1055" max="1055" width="13" style="70" customWidth="1"/>
    <col min="1056" max="1056" width="15.7109375" style="70" customWidth="1"/>
    <col min="1057" max="1282" width="9.140625" style="70"/>
    <col min="1283" max="1283" width="8.140625" style="70" customWidth="1"/>
    <col min="1284" max="1284" width="28.140625" style="70" customWidth="1"/>
    <col min="1285" max="1285" width="7.5703125" style="70" customWidth="1"/>
    <col min="1286" max="1287" width="10.28515625" style="70" bestFit="1" customWidth="1"/>
    <col min="1288" max="1289" width="9.7109375" style="70" customWidth="1"/>
    <col min="1290" max="1290" width="9.140625" style="70"/>
    <col min="1291" max="1293" width="9.7109375" style="70" customWidth="1"/>
    <col min="1294" max="1294" width="13.85546875" style="70" customWidth="1"/>
    <col min="1295" max="1297" width="9.140625" style="70"/>
    <col min="1298" max="1298" width="12.42578125" style="70" customWidth="1"/>
    <col min="1299" max="1301" width="9.140625" style="70"/>
    <col min="1302" max="1302" width="11.5703125" style="70" customWidth="1"/>
    <col min="1303" max="1303" width="9.140625" style="70"/>
    <col min="1304" max="1304" width="14.140625" style="70" customWidth="1"/>
    <col min="1305" max="1305" width="10.5703125" style="70" customWidth="1"/>
    <col min="1306" max="1306" width="11.85546875" style="70" customWidth="1"/>
    <col min="1307" max="1307" width="11" style="70" customWidth="1"/>
    <col min="1308" max="1308" width="12" style="70" customWidth="1"/>
    <col min="1309" max="1309" width="10.85546875" style="70" customWidth="1"/>
    <col min="1310" max="1310" width="11.140625" style="70" customWidth="1"/>
    <col min="1311" max="1311" width="13" style="70" customWidth="1"/>
    <col min="1312" max="1312" width="15.7109375" style="70" customWidth="1"/>
    <col min="1313" max="1538" width="9.140625" style="70"/>
    <col min="1539" max="1539" width="8.140625" style="70" customWidth="1"/>
    <col min="1540" max="1540" width="28.140625" style="70" customWidth="1"/>
    <col min="1541" max="1541" width="7.5703125" style="70" customWidth="1"/>
    <col min="1542" max="1543" width="10.28515625" style="70" bestFit="1" customWidth="1"/>
    <col min="1544" max="1545" width="9.7109375" style="70" customWidth="1"/>
    <col min="1546" max="1546" width="9.140625" style="70"/>
    <col min="1547" max="1549" width="9.7109375" style="70" customWidth="1"/>
    <col min="1550" max="1550" width="13.85546875" style="70" customWidth="1"/>
    <col min="1551" max="1553" width="9.140625" style="70"/>
    <col min="1554" max="1554" width="12.42578125" style="70" customWidth="1"/>
    <col min="1555" max="1557" width="9.140625" style="70"/>
    <col min="1558" max="1558" width="11.5703125" style="70" customWidth="1"/>
    <col min="1559" max="1559" width="9.140625" style="70"/>
    <col min="1560" max="1560" width="14.140625" style="70" customWidth="1"/>
    <col min="1561" max="1561" width="10.5703125" style="70" customWidth="1"/>
    <col min="1562" max="1562" width="11.85546875" style="70" customWidth="1"/>
    <col min="1563" max="1563" width="11" style="70" customWidth="1"/>
    <col min="1564" max="1564" width="12" style="70" customWidth="1"/>
    <col min="1565" max="1565" width="10.85546875" style="70" customWidth="1"/>
    <col min="1566" max="1566" width="11.140625" style="70" customWidth="1"/>
    <col min="1567" max="1567" width="13" style="70" customWidth="1"/>
    <col min="1568" max="1568" width="15.7109375" style="70" customWidth="1"/>
    <col min="1569" max="1794" width="9.140625" style="70"/>
    <col min="1795" max="1795" width="8.140625" style="70" customWidth="1"/>
    <col min="1796" max="1796" width="28.140625" style="70" customWidth="1"/>
    <col min="1797" max="1797" width="7.5703125" style="70" customWidth="1"/>
    <col min="1798" max="1799" width="10.28515625" style="70" bestFit="1" customWidth="1"/>
    <col min="1800" max="1801" width="9.7109375" style="70" customWidth="1"/>
    <col min="1802" max="1802" width="9.140625" style="70"/>
    <col min="1803" max="1805" width="9.7109375" style="70" customWidth="1"/>
    <col min="1806" max="1806" width="13.85546875" style="70" customWidth="1"/>
    <col min="1807" max="1809" width="9.140625" style="70"/>
    <col min="1810" max="1810" width="12.42578125" style="70" customWidth="1"/>
    <col min="1811" max="1813" width="9.140625" style="70"/>
    <col min="1814" max="1814" width="11.5703125" style="70" customWidth="1"/>
    <col min="1815" max="1815" width="9.140625" style="70"/>
    <col min="1816" max="1816" width="14.140625" style="70" customWidth="1"/>
    <col min="1817" max="1817" width="10.5703125" style="70" customWidth="1"/>
    <col min="1818" max="1818" width="11.85546875" style="70" customWidth="1"/>
    <col min="1819" max="1819" width="11" style="70" customWidth="1"/>
    <col min="1820" max="1820" width="12" style="70" customWidth="1"/>
    <col min="1821" max="1821" width="10.85546875" style="70" customWidth="1"/>
    <col min="1822" max="1822" width="11.140625" style="70" customWidth="1"/>
    <col min="1823" max="1823" width="13" style="70" customWidth="1"/>
    <col min="1824" max="1824" width="15.7109375" style="70" customWidth="1"/>
    <col min="1825" max="2050" width="9.140625" style="70"/>
    <col min="2051" max="2051" width="8.140625" style="70" customWidth="1"/>
    <col min="2052" max="2052" width="28.140625" style="70" customWidth="1"/>
    <col min="2053" max="2053" width="7.5703125" style="70" customWidth="1"/>
    <col min="2054" max="2055" width="10.28515625" style="70" bestFit="1" customWidth="1"/>
    <col min="2056" max="2057" width="9.7109375" style="70" customWidth="1"/>
    <col min="2058" max="2058" width="9.140625" style="70"/>
    <col min="2059" max="2061" width="9.7109375" style="70" customWidth="1"/>
    <col min="2062" max="2062" width="13.85546875" style="70" customWidth="1"/>
    <col min="2063" max="2065" width="9.140625" style="70"/>
    <col min="2066" max="2066" width="12.42578125" style="70" customWidth="1"/>
    <col min="2067" max="2069" width="9.140625" style="70"/>
    <col min="2070" max="2070" width="11.5703125" style="70" customWidth="1"/>
    <col min="2071" max="2071" width="9.140625" style="70"/>
    <col min="2072" max="2072" width="14.140625" style="70" customWidth="1"/>
    <col min="2073" max="2073" width="10.5703125" style="70" customWidth="1"/>
    <col min="2074" max="2074" width="11.85546875" style="70" customWidth="1"/>
    <col min="2075" max="2075" width="11" style="70" customWidth="1"/>
    <col min="2076" max="2076" width="12" style="70" customWidth="1"/>
    <col min="2077" max="2077" width="10.85546875" style="70" customWidth="1"/>
    <col min="2078" max="2078" width="11.140625" style="70" customWidth="1"/>
    <col min="2079" max="2079" width="13" style="70" customWidth="1"/>
    <col min="2080" max="2080" width="15.7109375" style="70" customWidth="1"/>
    <col min="2081" max="2306" width="9.140625" style="70"/>
    <col min="2307" max="2307" width="8.140625" style="70" customWidth="1"/>
    <col min="2308" max="2308" width="28.140625" style="70" customWidth="1"/>
    <col min="2309" max="2309" width="7.5703125" style="70" customWidth="1"/>
    <col min="2310" max="2311" width="10.28515625" style="70" bestFit="1" customWidth="1"/>
    <col min="2312" max="2313" width="9.7109375" style="70" customWidth="1"/>
    <col min="2314" max="2314" width="9.140625" style="70"/>
    <col min="2315" max="2317" width="9.7109375" style="70" customWidth="1"/>
    <col min="2318" max="2318" width="13.85546875" style="70" customWidth="1"/>
    <col min="2319" max="2321" width="9.140625" style="70"/>
    <col min="2322" max="2322" width="12.42578125" style="70" customWidth="1"/>
    <col min="2323" max="2325" width="9.140625" style="70"/>
    <col min="2326" max="2326" width="11.5703125" style="70" customWidth="1"/>
    <col min="2327" max="2327" width="9.140625" style="70"/>
    <col min="2328" max="2328" width="14.140625" style="70" customWidth="1"/>
    <col min="2329" max="2329" width="10.5703125" style="70" customWidth="1"/>
    <col min="2330" max="2330" width="11.85546875" style="70" customWidth="1"/>
    <col min="2331" max="2331" width="11" style="70" customWidth="1"/>
    <col min="2332" max="2332" width="12" style="70" customWidth="1"/>
    <col min="2333" max="2333" width="10.85546875" style="70" customWidth="1"/>
    <col min="2334" max="2334" width="11.140625" style="70" customWidth="1"/>
    <col min="2335" max="2335" width="13" style="70" customWidth="1"/>
    <col min="2336" max="2336" width="15.7109375" style="70" customWidth="1"/>
    <col min="2337" max="2562" width="9.140625" style="70"/>
    <col min="2563" max="2563" width="8.140625" style="70" customWidth="1"/>
    <col min="2564" max="2564" width="28.140625" style="70" customWidth="1"/>
    <col min="2565" max="2565" width="7.5703125" style="70" customWidth="1"/>
    <col min="2566" max="2567" width="10.28515625" style="70" bestFit="1" customWidth="1"/>
    <col min="2568" max="2569" width="9.7109375" style="70" customWidth="1"/>
    <col min="2570" max="2570" width="9.140625" style="70"/>
    <col min="2571" max="2573" width="9.7109375" style="70" customWidth="1"/>
    <col min="2574" max="2574" width="13.85546875" style="70" customWidth="1"/>
    <col min="2575" max="2577" width="9.140625" style="70"/>
    <col min="2578" max="2578" width="12.42578125" style="70" customWidth="1"/>
    <col min="2579" max="2581" width="9.140625" style="70"/>
    <col min="2582" max="2582" width="11.5703125" style="70" customWidth="1"/>
    <col min="2583" max="2583" width="9.140625" style="70"/>
    <col min="2584" max="2584" width="14.140625" style="70" customWidth="1"/>
    <col min="2585" max="2585" width="10.5703125" style="70" customWidth="1"/>
    <col min="2586" max="2586" width="11.85546875" style="70" customWidth="1"/>
    <col min="2587" max="2587" width="11" style="70" customWidth="1"/>
    <col min="2588" max="2588" width="12" style="70" customWidth="1"/>
    <col min="2589" max="2589" width="10.85546875" style="70" customWidth="1"/>
    <col min="2590" max="2590" width="11.140625" style="70" customWidth="1"/>
    <col min="2591" max="2591" width="13" style="70" customWidth="1"/>
    <col min="2592" max="2592" width="15.7109375" style="70" customWidth="1"/>
    <col min="2593" max="2818" width="9.140625" style="70"/>
    <col min="2819" max="2819" width="8.140625" style="70" customWidth="1"/>
    <col min="2820" max="2820" width="28.140625" style="70" customWidth="1"/>
    <col min="2821" max="2821" width="7.5703125" style="70" customWidth="1"/>
    <col min="2822" max="2823" width="10.28515625" style="70" bestFit="1" customWidth="1"/>
    <col min="2824" max="2825" width="9.7109375" style="70" customWidth="1"/>
    <col min="2826" max="2826" width="9.140625" style="70"/>
    <col min="2827" max="2829" width="9.7109375" style="70" customWidth="1"/>
    <col min="2830" max="2830" width="13.85546875" style="70" customWidth="1"/>
    <col min="2831" max="2833" width="9.140625" style="70"/>
    <col min="2834" max="2834" width="12.42578125" style="70" customWidth="1"/>
    <col min="2835" max="2837" width="9.140625" style="70"/>
    <col min="2838" max="2838" width="11.5703125" style="70" customWidth="1"/>
    <col min="2839" max="2839" width="9.140625" style="70"/>
    <col min="2840" max="2840" width="14.140625" style="70" customWidth="1"/>
    <col min="2841" max="2841" width="10.5703125" style="70" customWidth="1"/>
    <col min="2842" max="2842" width="11.85546875" style="70" customWidth="1"/>
    <col min="2843" max="2843" width="11" style="70" customWidth="1"/>
    <col min="2844" max="2844" width="12" style="70" customWidth="1"/>
    <col min="2845" max="2845" width="10.85546875" style="70" customWidth="1"/>
    <col min="2846" max="2846" width="11.140625" style="70" customWidth="1"/>
    <col min="2847" max="2847" width="13" style="70" customWidth="1"/>
    <col min="2848" max="2848" width="15.7109375" style="70" customWidth="1"/>
    <col min="2849" max="3074" width="9.140625" style="70"/>
    <col min="3075" max="3075" width="8.140625" style="70" customWidth="1"/>
    <col min="3076" max="3076" width="28.140625" style="70" customWidth="1"/>
    <col min="3077" max="3077" width="7.5703125" style="70" customWidth="1"/>
    <col min="3078" max="3079" width="10.28515625" style="70" bestFit="1" customWidth="1"/>
    <col min="3080" max="3081" width="9.7109375" style="70" customWidth="1"/>
    <col min="3082" max="3082" width="9.140625" style="70"/>
    <col min="3083" max="3085" width="9.7109375" style="70" customWidth="1"/>
    <col min="3086" max="3086" width="13.85546875" style="70" customWidth="1"/>
    <col min="3087" max="3089" width="9.140625" style="70"/>
    <col min="3090" max="3090" width="12.42578125" style="70" customWidth="1"/>
    <col min="3091" max="3093" width="9.140625" style="70"/>
    <col min="3094" max="3094" width="11.5703125" style="70" customWidth="1"/>
    <col min="3095" max="3095" width="9.140625" style="70"/>
    <col min="3096" max="3096" width="14.140625" style="70" customWidth="1"/>
    <col min="3097" max="3097" width="10.5703125" style="70" customWidth="1"/>
    <col min="3098" max="3098" width="11.85546875" style="70" customWidth="1"/>
    <col min="3099" max="3099" width="11" style="70" customWidth="1"/>
    <col min="3100" max="3100" width="12" style="70" customWidth="1"/>
    <col min="3101" max="3101" width="10.85546875" style="70" customWidth="1"/>
    <col min="3102" max="3102" width="11.140625" style="70" customWidth="1"/>
    <col min="3103" max="3103" width="13" style="70" customWidth="1"/>
    <col min="3104" max="3104" width="15.7109375" style="70" customWidth="1"/>
    <col min="3105" max="3330" width="9.140625" style="70"/>
    <col min="3331" max="3331" width="8.140625" style="70" customWidth="1"/>
    <col min="3332" max="3332" width="28.140625" style="70" customWidth="1"/>
    <col min="3333" max="3333" width="7.5703125" style="70" customWidth="1"/>
    <col min="3334" max="3335" width="10.28515625" style="70" bestFit="1" customWidth="1"/>
    <col min="3336" max="3337" width="9.7109375" style="70" customWidth="1"/>
    <col min="3338" max="3338" width="9.140625" style="70"/>
    <col min="3339" max="3341" width="9.7109375" style="70" customWidth="1"/>
    <col min="3342" max="3342" width="13.85546875" style="70" customWidth="1"/>
    <col min="3343" max="3345" width="9.140625" style="70"/>
    <col min="3346" max="3346" width="12.42578125" style="70" customWidth="1"/>
    <col min="3347" max="3349" width="9.140625" style="70"/>
    <col min="3350" max="3350" width="11.5703125" style="70" customWidth="1"/>
    <col min="3351" max="3351" width="9.140625" style="70"/>
    <col min="3352" max="3352" width="14.140625" style="70" customWidth="1"/>
    <col min="3353" max="3353" width="10.5703125" style="70" customWidth="1"/>
    <col min="3354" max="3354" width="11.85546875" style="70" customWidth="1"/>
    <col min="3355" max="3355" width="11" style="70" customWidth="1"/>
    <col min="3356" max="3356" width="12" style="70" customWidth="1"/>
    <col min="3357" max="3357" width="10.85546875" style="70" customWidth="1"/>
    <col min="3358" max="3358" width="11.140625" style="70" customWidth="1"/>
    <col min="3359" max="3359" width="13" style="70" customWidth="1"/>
    <col min="3360" max="3360" width="15.7109375" style="70" customWidth="1"/>
    <col min="3361" max="3586" width="9.140625" style="70"/>
    <col min="3587" max="3587" width="8.140625" style="70" customWidth="1"/>
    <col min="3588" max="3588" width="28.140625" style="70" customWidth="1"/>
    <col min="3589" max="3589" width="7.5703125" style="70" customWidth="1"/>
    <col min="3590" max="3591" width="10.28515625" style="70" bestFit="1" customWidth="1"/>
    <col min="3592" max="3593" width="9.7109375" style="70" customWidth="1"/>
    <col min="3594" max="3594" width="9.140625" style="70"/>
    <col min="3595" max="3597" width="9.7109375" style="70" customWidth="1"/>
    <col min="3598" max="3598" width="13.85546875" style="70" customWidth="1"/>
    <col min="3599" max="3601" width="9.140625" style="70"/>
    <col min="3602" max="3602" width="12.42578125" style="70" customWidth="1"/>
    <col min="3603" max="3605" width="9.140625" style="70"/>
    <col min="3606" max="3606" width="11.5703125" style="70" customWidth="1"/>
    <col min="3607" max="3607" width="9.140625" style="70"/>
    <col min="3608" max="3608" width="14.140625" style="70" customWidth="1"/>
    <col min="3609" max="3609" width="10.5703125" style="70" customWidth="1"/>
    <col min="3610" max="3610" width="11.85546875" style="70" customWidth="1"/>
    <col min="3611" max="3611" width="11" style="70" customWidth="1"/>
    <col min="3612" max="3612" width="12" style="70" customWidth="1"/>
    <col min="3613" max="3613" width="10.85546875" style="70" customWidth="1"/>
    <col min="3614" max="3614" width="11.140625" style="70" customWidth="1"/>
    <col min="3615" max="3615" width="13" style="70" customWidth="1"/>
    <col min="3616" max="3616" width="15.7109375" style="70" customWidth="1"/>
    <col min="3617" max="3842" width="9.140625" style="70"/>
    <col min="3843" max="3843" width="8.140625" style="70" customWidth="1"/>
    <col min="3844" max="3844" width="28.140625" style="70" customWidth="1"/>
    <col min="3845" max="3845" width="7.5703125" style="70" customWidth="1"/>
    <col min="3846" max="3847" width="10.28515625" style="70" bestFit="1" customWidth="1"/>
    <col min="3848" max="3849" width="9.7109375" style="70" customWidth="1"/>
    <col min="3850" max="3850" width="9.140625" style="70"/>
    <col min="3851" max="3853" width="9.7109375" style="70" customWidth="1"/>
    <col min="3854" max="3854" width="13.85546875" style="70" customWidth="1"/>
    <col min="3855" max="3857" width="9.140625" style="70"/>
    <col min="3858" max="3858" width="12.42578125" style="70" customWidth="1"/>
    <col min="3859" max="3861" width="9.140625" style="70"/>
    <col min="3862" max="3862" width="11.5703125" style="70" customWidth="1"/>
    <col min="3863" max="3863" width="9.140625" style="70"/>
    <col min="3864" max="3864" width="14.140625" style="70" customWidth="1"/>
    <col min="3865" max="3865" width="10.5703125" style="70" customWidth="1"/>
    <col min="3866" max="3866" width="11.85546875" style="70" customWidth="1"/>
    <col min="3867" max="3867" width="11" style="70" customWidth="1"/>
    <col min="3868" max="3868" width="12" style="70" customWidth="1"/>
    <col min="3869" max="3869" width="10.85546875" style="70" customWidth="1"/>
    <col min="3870" max="3870" width="11.140625" style="70" customWidth="1"/>
    <col min="3871" max="3871" width="13" style="70" customWidth="1"/>
    <col min="3872" max="3872" width="15.7109375" style="70" customWidth="1"/>
    <col min="3873" max="4098" width="9.140625" style="70"/>
    <col min="4099" max="4099" width="8.140625" style="70" customWidth="1"/>
    <col min="4100" max="4100" width="28.140625" style="70" customWidth="1"/>
    <col min="4101" max="4101" width="7.5703125" style="70" customWidth="1"/>
    <col min="4102" max="4103" width="10.28515625" style="70" bestFit="1" customWidth="1"/>
    <col min="4104" max="4105" width="9.7109375" style="70" customWidth="1"/>
    <col min="4106" max="4106" width="9.140625" style="70"/>
    <col min="4107" max="4109" width="9.7109375" style="70" customWidth="1"/>
    <col min="4110" max="4110" width="13.85546875" style="70" customWidth="1"/>
    <col min="4111" max="4113" width="9.140625" style="70"/>
    <col min="4114" max="4114" width="12.42578125" style="70" customWidth="1"/>
    <col min="4115" max="4117" width="9.140625" style="70"/>
    <col min="4118" max="4118" width="11.5703125" style="70" customWidth="1"/>
    <col min="4119" max="4119" width="9.140625" style="70"/>
    <col min="4120" max="4120" width="14.140625" style="70" customWidth="1"/>
    <col min="4121" max="4121" width="10.5703125" style="70" customWidth="1"/>
    <col min="4122" max="4122" width="11.85546875" style="70" customWidth="1"/>
    <col min="4123" max="4123" width="11" style="70" customWidth="1"/>
    <col min="4124" max="4124" width="12" style="70" customWidth="1"/>
    <col min="4125" max="4125" width="10.85546875" style="70" customWidth="1"/>
    <col min="4126" max="4126" width="11.140625" style="70" customWidth="1"/>
    <col min="4127" max="4127" width="13" style="70" customWidth="1"/>
    <col min="4128" max="4128" width="15.7109375" style="70" customWidth="1"/>
    <col min="4129" max="4354" width="9.140625" style="70"/>
    <col min="4355" max="4355" width="8.140625" style="70" customWidth="1"/>
    <col min="4356" max="4356" width="28.140625" style="70" customWidth="1"/>
    <col min="4357" max="4357" width="7.5703125" style="70" customWidth="1"/>
    <col min="4358" max="4359" width="10.28515625" style="70" bestFit="1" customWidth="1"/>
    <col min="4360" max="4361" width="9.7109375" style="70" customWidth="1"/>
    <col min="4362" max="4362" width="9.140625" style="70"/>
    <col min="4363" max="4365" width="9.7109375" style="70" customWidth="1"/>
    <col min="4366" max="4366" width="13.85546875" style="70" customWidth="1"/>
    <col min="4367" max="4369" width="9.140625" style="70"/>
    <col min="4370" max="4370" width="12.42578125" style="70" customWidth="1"/>
    <col min="4371" max="4373" width="9.140625" style="70"/>
    <col min="4374" max="4374" width="11.5703125" style="70" customWidth="1"/>
    <col min="4375" max="4375" width="9.140625" style="70"/>
    <col min="4376" max="4376" width="14.140625" style="70" customWidth="1"/>
    <col min="4377" max="4377" width="10.5703125" style="70" customWidth="1"/>
    <col min="4378" max="4378" width="11.85546875" style="70" customWidth="1"/>
    <col min="4379" max="4379" width="11" style="70" customWidth="1"/>
    <col min="4380" max="4380" width="12" style="70" customWidth="1"/>
    <col min="4381" max="4381" width="10.85546875" style="70" customWidth="1"/>
    <col min="4382" max="4382" width="11.140625" style="70" customWidth="1"/>
    <col min="4383" max="4383" width="13" style="70" customWidth="1"/>
    <col min="4384" max="4384" width="15.7109375" style="70" customWidth="1"/>
    <col min="4385" max="4610" width="9.140625" style="70"/>
    <col min="4611" max="4611" width="8.140625" style="70" customWidth="1"/>
    <col min="4612" max="4612" width="28.140625" style="70" customWidth="1"/>
    <col min="4613" max="4613" width="7.5703125" style="70" customWidth="1"/>
    <col min="4614" max="4615" width="10.28515625" style="70" bestFit="1" customWidth="1"/>
    <col min="4616" max="4617" width="9.7109375" style="70" customWidth="1"/>
    <col min="4618" max="4618" width="9.140625" style="70"/>
    <col min="4619" max="4621" width="9.7109375" style="70" customWidth="1"/>
    <col min="4622" max="4622" width="13.85546875" style="70" customWidth="1"/>
    <col min="4623" max="4625" width="9.140625" style="70"/>
    <col min="4626" max="4626" width="12.42578125" style="70" customWidth="1"/>
    <col min="4627" max="4629" width="9.140625" style="70"/>
    <col min="4630" max="4630" width="11.5703125" style="70" customWidth="1"/>
    <col min="4631" max="4631" width="9.140625" style="70"/>
    <col min="4632" max="4632" width="14.140625" style="70" customWidth="1"/>
    <col min="4633" max="4633" width="10.5703125" style="70" customWidth="1"/>
    <col min="4634" max="4634" width="11.85546875" style="70" customWidth="1"/>
    <col min="4635" max="4635" width="11" style="70" customWidth="1"/>
    <col min="4636" max="4636" width="12" style="70" customWidth="1"/>
    <col min="4637" max="4637" width="10.85546875" style="70" customWidth="1"/>
    <col min="4638" max="4638" width="11.140625" style="70" customWidth="1"/>
    <col min="4639" max="4639" width="13" style="70" customWidth="1"/>
    <col min="4640" max="4640" width="15.7109375" style="70" customWidth="1"/>
    <col min="4641" max="4866" width="9.140625" style="70"/>
    <col min="4867" max="4867" width="8.140625" style="70" customWidth="1"/>
    <col min="4868" max="4868" width="28.140625" style="70" customWidth="1"/>
    <col min="4869" max="4869" width="7.5703125" style="70" customWidth="1"/>
    <col min="4870" max="4871" width="10.28515625" style="70" bestFit="1" customWidth="1"/>
    <col min="4872" max="4873" width="9.7109375" style="70" customWidth="1"/>
    <col min="4874" max="4874" width="9.140625" style="70"/>
    <col min="4875" max="4877" width="9.7109375" style="70" customWidth="1"/>
    <col min="4878" max="4878" width="13.85546875" style="70" customWidth="1"/>
    <col min="4879" max="4881" width="9.140625" style="70"/>
    <col min="4882" max="4882" width="12.42578125" style="70" customWidth="1"/>
    <col min="4883" max="4885" width="9.140625" style="70"/>
    <col min="4886" max="4886" width="11.5703125" style="70" customWidth="1"/>
    <col min="4887" max="4887" width="9.140625" style="70"/>
    <col min="4888" max="4888" width="14.140625" style="70" customWidth="1"/>
    <col min="4889" max="4889" width="10.5703125" style="70" customWidth="1"/>
    <col min="4890" max="4890" width="11.85546875" style="70" customWidth="1"/>
    <col min="4891" max="4891" width="11" style="70" customWidth="1"/>
    <col min="4892" max="4892" width="12" style="70" customWidth="1"/>
    <col min="4893" max="4893" width="10.85546875" style="70" customWidth="1"/>
    <col min="4894" max="4894" width="11.140625" style="70" customWidth="1"/>
    <col min="4895" max="4895" width="13" style="70" customWidth="1"/>
    <col min="4896" max="4896" width="15.7109375" style="70" customWidth="1"/>
    <col min="4897" max="5122" width="9.140625" style="70"/>
    <col min="5123" max="5123" width="8.140625" style="70" customWidth="1"/>
    <col min="5124" max="5124" width="28.140625" style="70" customWidth="1"/>
    <col min="5125" max="5125" width="7.5703125" style="70" customWidth="1"/>
    <col min="5126" max="5127" width="10.28515625" style="70" bestFit="1" customWidth="1"/>
    <col min="5128" max="5129" width="9.7109375" style="70" customWidth="1"/>
    <col min="5130" max="5130" width="9.140625" style="70"/>
    <col min="5131" max="5133" width="9.7109375" style="70" customWidth="1"/>
    <col min="5134" max="5134" width="13.85546875" style="70" customWidth="1"/>
    <col min="5135" max="5137" width="9.140625" style="70"/>
    <col min="5138" max="5138" width="12.42578125" style="70" customWidth="1"/>
    <col min="5139" max="5141" width="9.140625" style="70"/>
    <col min="5142" max="5142" width="11.5703125" style="70" customWidth="1"/>
    <col min="5143" max="5143" width="9.140625" style="70"/>
    <col min="5144" max="5144" width="14.140625" style="70" customWidth="1"/>
    <col min="5145" max="5145" width="10.5703125" style="70" customWidth="1"/>
    <col min="5146" max="5146" width="11.85546875" style="70" customWidth="1"/>
    <col min="5147" max="5147" width="11" style="70" customWidth="1"/>
    <col min="5148" max="5148" width="12" style="70" customWidth="1"/>
    <col min="5149" max="5149" width="10.85546875" style="70" customWidth="1"/>
    <col min="5150" max="5150" width="11.140625" style="70" customWidth="1"/>
    <col min="5151" max="5151" width="13" style="70" customWidth="1"/>
    <col min="5152" max="5152" width="15.7109375" style="70" customWidth="1"/>
    <col min="5153" max="5378" width="9.140625" style="70"/>
    <col min="5379" max="5379" width="8.140625" style="70" customWidth="1"/>
    <col min="5380" max="5380" width="28.140625" style="70" customWidth="1"/>
    <col min="5381" max="5381" width="7.5703125" style="70" customWidth="1"/>
    <col min="5382" max="5383" width="10.28515625" style="70" bestFit="1" customWidth="1"/>
    <col min="5384" max="5385" width="9.7109375" style="70" customWidth="1"/>
    <col min="5386" max="5386" width="9.140625" style="70"/>
    <col min="5387" max="5389" width="9.7109375" style="70" customWidth="1"/>
    <col min="5390" max="5390" width="13.85546875" style="70" customWidth="1"/>
    <col min="5391" max="5393" width="9.140625" style="70"/>
    <col min="5394" max="5394" width="12.42578125" style="70" customWidth="1"/>
    <col min="5395" max="5397" width="9.140625" style="70"/>
    <col min="5398" max="5398" width="11.5703125" style="70" customWidth="1"/>
    <col min="5399" max="5399" width="9.140625" style="70"/>
    <col min="5400" max="5400" width="14.140625" style="70" customWidth="1"/>
    <col min="5401" max="5401" width="10.5703125" style="70" customWidth="1"/>
    <col min="5402" max="5402" width="11.85546875" style="70" customWidth="1"/>
    <col min="5403" max="5403" width="11" style="70" customWidth="1"/>
    <col min="5404" max="5404" width="12" style="70" customWidth="1"/>
    <col min="5405" max="5405" width="10.85546875" style="70" customWidth="1"/>
    <col min="5406" max="5406" width="11.140625" style="70" customWidth="1"/>
    <col min="5407" max="5407" width="13" style="70" customWidth="1"/>
    <col min="5408" max="5408" width="15.7109375" style="70" customWidth="1"/>
    <col min="5409" max="5634" width="9.140625" style="70"/>
    <col min="5635" max="5635" width="8.140625" style="70" customWidth="1"/>
    <col min="5636" max="5636" width="28.140625" style="70" customWidth="1"/>
    <col min="5637" max="5637" width="7.5703125" style="70" customWidth="1"/>
    <col min="5638" max="5639" width="10.28515625" style="70" bestFit="1" customWidth="1"/>
    <col min="5640" max="5641" width="9.7109375" style="70" customWidth="1"/>
    <col min="5642" max="5642" width="9.140625" style="70"/>
    <col min="5643" max="5645" width="9.7109375" style="70" customWidth="1"/>
    <col min="5646" max="5646" width="13.85546875" style="70" customWidth="1"/>
    <col min="5647" max="5649" width="9.140625" style="70"/>
    <col min="5650" max="5650" width="12.42578125" style="70" customWidth="1"/>
    <col min="5651" max="5653" width="9.140625" style="70"/>
    <col min="5654" max="5654" width="11.5703125" style="70" customWidth="1"/>
    <col min="5655" max="5655" width="9.140625" style="70"/>
    <col min="5656" max="5656" width="14.140625" style="70" customWidth="1"/>
    <col min="5657" max="5657" width="10.5703125" style="70" customWidth="1"/>
    <col min="5658" max="5658" width="11.85546875" style="70" customWidth="1"/>
    <col min="5659" max="5659" width="11" style="70" customWidth="1"/>
    <col min="5660" max="5660" width="12" style="70" customWidth="1"/>
    <col min="5661" max="5661" width="10.85546875" style="70" customWidth="1"/>
    <col min="5662" max="5662" width="11.140625" style="70" customWidth="1"/>
    <col min="5663" max="5663" width="13" style="70" customWidth="1"/>
    <col min="5664" max="5664" width="15.7109375" style="70" customWidth="1"/>
    <col min="5665" max="5890" width="9.140625" style="70"/>
    <col min="5891" max="5891" width="8.140625" style="70" customWidth="1"/>
    <col min="5892" max="5892" width="28.140625" style="70" customWidth="1"/>
    <col min="5893" max="5893" width="7.5703125" style="70" customWidth="1"/>
    <col min="5894" max="5895" width="10.28515625" style="70" bestFit="1" customWidth="1"/>
    <col min="5896" max="5897" width="9.7109375" style="70" customWidth="1"/>
    <col min="5898" max="5898" width="9.140625" style="70"/>
    <col min="5899" max="5901" width="9.7109375" style="70" customWidth="1"/>
    <col min="5902" max="5902" width="13.85546875" style="70" customWidth="1"/>
    <col min="5903" max="5905" width="9.140625" style="70"/>
    <col min="5906" max="5906" width="12.42578125" style="70" customWidth="1"/>
    <col min="5907" max="5909" width="9.140625" style="70"/>
    <col min="5910" max="5910" width="11.5703125" style="70" customWidth="1"/>
    <col min="5911" max="5911" width="9.140625" style="70"/>
    <col min="5912" max="5912" width="14.140625" style="70" customWidth="1"/>
    <col min="5913" max="5913" width="10.5703125" style="70" customWidth="1"/>
    <col min="5914" max="5914" width="11.85546875" style="70" customWidth="1"/>
    <col min="5915" max="5915" width="11" style="70" customWidth="1"/>
    <col min="5916" max="5916" width="12" style="70" customWidth="1"/>
    <col min="5917" max="5917" width="10.85546875" style="70" customWidth="1"/>
    <col min="5918" max="5918" width="11.140625" style="70" customWidth="1"/>
    <col min="5919" max="5919" width="13" style="70" customWidth="1"/>
    <col min="5920" max="5920" width="15.7109375" style="70" customWidth="1"/>
    <col min="5921" max="6146" width="9.140625" style="70"/>
    <col min="6147" max="6147" width="8.140625" style="70" customWidth="1"/>
    <col min="6148" max="6148" width="28.140625" style="70" customWidth="1"/>
    <col min="6149" max="6149" width="7.5703125" style="70" customWidth="1"/>
    <col min="6150" max="6151" width="10.28515625" style="70" bestFit="1" customWidth="1"/>
    <col min="6152" max="6153" width="9.7109375" style="70" customWidth="1"/>
    <col min="6154" max="6154" width="9.140625" style="70"/>
    <col min="6155" max="6157" width="9.7109375" style="70" customWidth="1"/>
    <col min="6158" max="6158" width="13.85546875" style="70" customWidth="1"/>
    <col min="6159" max="6161" width="9.140625" style="70"/>
    <col min="6162" max="6162" width="12.42578125" style="70" customWidth="1"/>
    <col min="6163" max="6165" width="9.140625" style="70"/>
    <col min="6166" max="6166" width="11.5703125" style="70" customWidth="1"/>
    <col min="6167" max="6167" width="9.140625" style="70"/>
    <col min="6168" max="6168" width="14.140625" style="70" customWidth="1"/>
    <col min="6169" max="6169" width="10.5703125" style="70" customWidth="1"/>
    <col min="6170" max="6170" width="11.85546875" style="70" customWidth="1"/>
    <col min="6171" max="6171" width="11" style="70" customWidth="1"/>
    <col min="6172" max="6172" width="12" style="70" customWidth="1"/>
    <col min="6173" max="6173" width="10.85546875" style="70" customWidth="1"/>
    <col min="6174" max="6174" width="11.140625" style="70" customWidth="1"/>
    <col min="6175" max="6175" width="13" style="70" customWidth="1"/>
    <col min="6176" max="6176" width="15.7109375" style="70" customWidth="1"/>
    <col min="6177" max="6402" width="9.140625" style="70"/>
    <col min="6403" max="6403" width="8.140625" style="70" customWidth="1"/>
    <col min="6404" max="6404" width="28.140625" style="70" customWidth="1"/>
    <col min="6405" max="6405" width="7.5703125" style="70" customWidth="1"/>
    <col min="6406" max="6407" width="10.28515625" style="70" bestFit="1" customWidth="1"/>
    <col min="6408" max="6409" width="9.7109375" style="70" customWidth="1"/>
    <col min="6410" max="6410" width="9.140625" style="70"/>
    <col min="6411" max="6413" width="9.7109375" style="70" customWidth="1"/>
    <col min="6414" max="6414" width="13.85546875" style="70" customWidth="1"/>
    <col min="6415" max="6417" width="9.140625" style="70"/>
    <col min="6418" max="6418" width="12.42578125" style="70" customWidth="1"/>
    <col min="6419" max="6421" width="9.140625" style="70"/>
    <col min="6422" max="6422" width="11.5703125" style="70" customWidth="1"/>
    <col min="6423" max="6423" width="9.140625" style="70"/>
    <col min="6424" max="6424" width="14.140625" style="70" customWidth="1"/>
    <col min="6425" max="6425" width="10.5703125" style="70" customWidth="1"/>
    <col min="6426" max="6426" width="11.85546875" style="70" customWidth="1"/>
    <col min="6427" max="6427" width="11" style="70" customWidth="1"/>
    <col min="6428" max="6428" width="12" style="70" customWidth="1"/>
    <col min="6429" max="6429" width="10.85546875" style="70" customWidth="1"/>
    <col min="6430" max="6430" width="11.140625" style="70" customWidth="1"/>
    <col min="6431" max="6431" width="13" style="70" customWidth="1"/>
    <col min="6432" max="6432" width="15.7109375" style="70" customWidth="1"/>
    <col min="6433" max="6658" width="9.140625" style="70"/>
    <col min="6659" max="6659" width="8.140625" style="70" customWidth="1"/>
    <col min="6660" max="6660" width="28.140625" style="70" customWidth="1"/>
    <col min="6661" max="6661" width="7.5703125" style="70" customWidth="1"/>
    <col min="6662" max="6663" width="10.28515625" style="70" bestFit="1" customWidth="1"/>
    <col min="6664" max="6665" width="9.7109375" style="70" customWidth="1"/>
    <col min="6666" max="6666" width="9.140625" style="70"/>
    <col min="6667" max="6669" width="9.7109375" style="70" customWidth="1"/>
    <col min="6670" max="6670" width="13.85546875" style="70" customWidth="1"/>
    <col min="6671" max="6673" width="9.140625" style="70"/>
    <col min="6674" max="6674" width="12.42578125" style="70" customWidth="1"/>
    <col min="6675" max="6677" width="9.140625" style="70"/>
    <col min="6678" max="6678" width="11.5703125" style="70" customWidth="1"/>
    <col min="6679" max="6679" width="9.140625" style="70"/>
    <col min="6680" max="6680" width="14.140625" style="70" customWidth="1"/>
    <col min="6681" max="6681" width="10.5703125" style="70" customWidth="1"/>
    <col min="6682" max="6682" width="11.85546875" style="70" customWidth="1"/>
    <col min="6683" max="6683" width="11" style="70" customWidth="1"/>
    <col min="6684" max="6684" width="12" style="70" customWidth="1"/>
    <col min="6685" max="6685" width="10.85546875" style="70" customWidth="1"/>
    <col min="6686" max="6686" width="11.140625" style="70" customWidth="1"/>
    <col min="6687" max="6687" width="13" style="70" customWidth="1"/>
    <col min="6688" max="6688" width="15.7109375" style="70" customWidth="1"/>
    <col min="6689" max="6914" width="9.140625" style="70"/>
    <col min="6915" max="6915" width="8.140625" style="70" customWidth="1"/>
    <col min="6916" max="6916" width="28.140625" style="70" customWidth="1"/>
    <col min="6917" max="6917" width="7.5703125" style="70" customWidth="1"/>
    <col min="6918" max="6919" width="10.28515625" style="70" bestFit="1" customWidth="1"/>
    <col min="6920" max="6921" width="9.7109375" style="70" customWidth="1"/>
    <col min="6922" max="6922" width="9.140625" style="70"/>
    <col min="6923" max="6925" width="9.7109375" style="70" customWidth="1"/>
    <col min="6926" max="6926" width="13.85546875" style="70" customWidth="1"/>
    <col min="6927" max="6929" width="9.140625" style="70"/>
    <col min="6930" max="6930" width="12.42578125" style="70" customWidth="1"/>
    <col min="6931" max="6933" width="9.140625" style="70"/>
    <col min="6934" max="6934" width="11.5703125" style="70" customWidth="1"/>
    <col min="6935" max="6935" width="9.140625" style="70"/>
    <col min="6936" max="6936" width="14.140625" style="70" customWidth="1"/>
    <col min="6937" max="6937" width="10.5703125" style="70" customWidth="1"/>
    <col min="6938" max="6938" width="11.85546875" style="70" customWidth="1"/>
    <col min="6939" max="6939" width="11" style="70" customWidth="1"/>
    <col min="6940" max="6940" width="12" style="70" customWidth="1"/>
    <col min="6941" max="6941" width="10.85546875" style="70" customWidth="1"/>
    <col min="6942" max="6942" width="11.140625" style="70" customWidth="1"/>
    <col min="6943" max="6943" width="13" style="70" customWidth="1"/>
    <col min="6944" max="6944" width="15.7109375" style="70" customWidth="1"/>
    <col min="6945" max="7170" width="9.140625" style="70"/>
    <col min="7171" max="7171" width="8.140625" style="70" customWidth="1"/>
    <col min="7172" max="7172" width="28.140625" style="70" customWidth="1"/>
    <col min="7173" max="7173" width="7.5703125" style="70" customWidth="1"/>
    <col min="7174" max="7175" width="10.28515625" style="70" bestFit="1" customWidth="1"/>
    <col min="7176" max="7177" width="9.7109375" style="70" customWidth="1"/>
    <col min="7178" max="7178" width="9.140625" style="70"/>
    <col min="7179" max="7181" width="9.7109375" style="70" customWidth="1"/>
    <col min="7182" max="7182" width="13.85546875" style="70" customWidth="1"/>
    <col min="7183" max="7185" width="9.140625" style="70"/>
    <col min="7186" max="7186" width="12.42578125" style="70" customWidth="1"/>
    <col min="7187" max="7189" width="9.140625" style="70"/>
    <col min="7190" max="7190" width="11.5703125" style="70" customWidth="1"/>
    <col min="7191" max="7191" width="9.140625" style="70"/>
    <col min="7192" max="7192" width="14.140625" style="70" customWidth="1"/>
    <col min="7193" max="7193" width="10.5703125" style="70" customWidth="1"/>
    <col min="7194" max="7194" width="11.85546875" style="70" customWidth="1"/>
    <col min="7195" max="7195" width="11" style="70" customWidth="1"/>
    <col min="7196" max="7196" width="12" style="70" customWidth="1"/>
    <col min="7197" max="7197" width="10.85546875" style="70" customWidth="1"/>
    <col min="7198" max="7198" width="11.140625" style="70" customWidth="1"/>
    <col min="7199" max="7199" width="13" style="70" customWidth="1"/>
    <col min="7200" max="7200" width="15.7109375" style="70" customWidth="1"/>
    <col min="7201" max="7426" width="9.140625" style="70"/>
    <col min="7427" max="7427" width="8.140625" style="70" customWidth="1"/>
    <col min="7428" max="7428" width="28.140625" style="70" customWidth="1"/>
    <col min="7429" max="7429" width="7.5703125" style="70" customWidth="1"/>
    <col min="7430" max="7431" width="10.28515625" style="70" bestFit="1" customWidth="1"/>
    <col min="7432" max="7433" width="9.7109375" style="70" customWidth="1"/>
    <col min="7434" max="7434" width="9.140625" style="70"/>
    <col min="7435" max="7437" width="9.7109375" style="70" customWidth="1"/>
    <col min="7438" max="7438" width="13.85546875" style="70" customWidth="1"/>
    <col min="7439" max="7441" width="9.140625" style="70"/>
    <col min="7442" max="7442" width="12.42578125" style="70" customWidth="1"/>
    <col min="7443" max="7445" width="9.140625" style="70"/>
    <col min="7446" max="7446" width="11.5703125" style="70" customWidth="1"/>
    <col min="7447" max="7447" width="9.140625" style="70"/>
    <col min="7448" max="7448" width="14.140625" style="70" customWidth="1"/>
    <col min="7449" max="7449" width="10.5703125" style="70" customWidth="1"/>
    <col min="7450" max="7450" width="11.85546875" style="70" customWidth="1"/>
    <col min="7451" max="7451" width="11" style="70" customWidth="1"/>
    <col min="7452" max="7452" width="12" style="70" customWidth="1"/>
    <col min="7453" max="7453" width="10.85546875" style="70" customWidth="1"/>
    <col min="7454" max="7454" width="11.140625" style="70" customWidth="1"/>
    <col min="7455" max="7455" width="13" style="70" customWidth="1"/>
    <col min="7456" max="7456" width="15.7109375" style="70" customWidth="1"/>
    <col min="7457" max="7682" width="9.140625" style="70"/>
    <col min="7683" max="7683" width="8.140625" style="70" customWidth="1"/>
    <col min="7684" max="7684" width="28.140625" style="70" customWidth="1"/>
    <col min="7685" max="7685" width="7.5703125" style="70" customWidth="1"/>
    <col min="7686" max="7687" width="10.28515625" style="70" bestFit="1" customWidth="1"/>
    <col min="7688" max="7689" width="9.7109375" style="70" customWidth="1"/>
    <col min="7690" max="7690" width="9.140625" style="70"/>
    <col min="7691" max="7693" width="9.7109375" style="70" customWidth="1"/>
    <col min="7694" max="7694" width="13.85546875" style="70" customWidth="1"/>
    <col min="7695" max="7697" width="9.140625" style="70"/>
    <col min="7698" max="7698" width="12.42578125" style="70" customWidth="1"/>
    <col min="7699" max="7701" width="9.140625" style="70"/>
    <col min="7702" max="7702" width="11.5703125" style="70" customWidth="1"/>
    <col min="7703" max="7703" width="9.140625" style="70"/>
    <col min="7704" max="7704" width="14.140625" style="70" customWidth="1"/>
    <col min="7705" max="7705" width="10.5703125" style="70" customWidth="1"/>
    <col min="7706" max="7706" width="11.85546875" style="70" customWidth="1"/>
    <col min="7707" max="7707" width="11" style="70" customWidth="1"/>
    <col min="7708" max="7708" width="12" style="70" customWidth="1"/>
    <col min="7709" max="7709" width="10.85546875" style="70" customWidth="1"/>
    <col min="7710" max="7710" width="11.140625" style="70" customWidth="1"/>
    <col min="7711" max="7711" width="13" style="70" customWidth="1"/>
    <col min="7712" max="7712" width="15.7109375" style="70" customWidth="1"/>
    <col min="7713" max="7938" width="9.140625" style="70"/>
    <col min="7939" max="7939" width="8.140625" style="70" customWidth="1"/>
    <col min="7940" max="7940" width="28.140625" style="70" customWidth="1"/>
    <col min="7941" max="7941" width="7.5703125" style="70" customWidth="1"/>
    <col min="7942" max="7943" width="10.28515625" style="70" bestFit="1" customWidth="1"/>
    <col min="7944" max="7945" width="9.7109375" style="70" customWidth="1"/>
    <col min="7946" max="7946" width="9.140625" style="70"/>
    <col min="7947" max="7949" width="9.7109375" style="70" customWidth="1"/>
    <col min="7950" max="7950" width="13.85546875" style="70" customWidth="1"/>
    <col min="7951" max="7953" width="9.140625" style="70"/>
    <col min="7954" max="7954" width="12.42578125" style="70" customWidth="1"/>
    <col min="7955" max="7957" width="9.140625" style="70"/>
    <col min="7958" max="7958" width="11.5703125" style="70" customWidth="1"/>
    <col min="7959" max="7959" width="9.140625" style="70"/>
    <col min="7960" max="7960" width="14.140625" style="70" customWidth="1"/>
    <col min="7961" max="7961" width="10.5703125" style="70" customWidth="1"/>
    <col min="7962" max="7962" width="11.85546875" style="70" customWidth="1"/>
    <col min="7963" max="7963" width="11" style="70" customWidth="1"/>
    <col min="7964" max="7964" width="12" style="70" customWidth="1"/>
    <col min="7965" max="7965" width="10.85546875" style="70" customWidth="1"/>
    <col min="7966" max="7966" width="11.140625" style="70" customWidth="1"/>
    <col min="7967" max="7967" width="13" style="70" customWidth="1"/>
    <col min="7968" max="7968" width="15.7109375" style="70" customWidth="1"/>
    <col min="7969" max="8194" width="9.140625" style="70"/>
    <col min="8195" max="8195" width="8.140625" style="70" customWidth="1"/>
    <col min="8196" max="8196" width="28.140625" style="70" customWidth="1"/>
    <col min="8197" max="8197" width="7.5703125" style="70" customWidth="1"/>
    <col min="8198" max="8199" width="10.28515625" style="70" bestFit="1" customWidth="1"/>
    <col min="8200" max="8201" width="9.7109375" style="70" customWidth="1"/>
    <col min="8202" max="8202" width="9.140625" style="70"/>
    <col min="8203" max="8205" width="9.7109375" style="70" customWidth="1"/>
    <col min="8206" max="8206" width="13.85546875" style="70" customWidth="1"/>
    <col min="8207" max="8209" width="9.140625" style="70"/>
    <col min="8210" max="8210" width="12.42578125" style="70" customWidth="1"/>
    <col min="8211" max="8213" width="9.140625" style="70"/>
    <col min="8214" max="8214" width="11.5703125" style="70" customWidth="1"/>
    <col min="8215" max="8215" width="9.140625" style="70"/>
    <col min="8216" max="8216" width="14.140625" style="70" customWidth="1"/>
    <col min="8217" max="8217" width="10.5703125" style="70" customWidth="1"/>
    <col min="8218" max="8218" width="11.85546875" style="70" customWidth="1"/>
    <col min="8219" max="8219" width="11" style="70" customWidth="1"/>
    <col min="8220" max="8220" width="12" style="70" customWidth="1"/>
    <col min="8221" max="8221" width="10.85546875" style="70" customWidth="1"/>
    <col min="8222" max="8222" width="11.140625" style="70" customWidth="1"/>
    <col min="8223" max="8223" width="13" style="70" customWidth="1"/>
    <col min="8224" max="8224" width="15.7109375" style="70" customWidth="1"/>
    <col min="8225" max="8450" width="9.140625" style="70"/>
    <col min="8451" max="8451" width="8.140625" style="70" customWidth="1"/>
    <col min="8452" max="8452" width="28.140625" style="70" customWidth="1"/>
    <col min="8453" max="8453" width="7.5703125" style="70" customWidth="1"/>
    <col min="8454" max="8455" width="10.28515625" style="70" bestFit="1" customWidth="1"/>
    <col min="8456" max="8457" width="9.7109375" style="70" customWidth="1"/>
    <col min="8458" max="8458" width="9.140625" style="70"/>
    <col min="8459" max="8461" width="9.7109375" style="70" customWidth="1"/>
    <col min="8462" max="8462" width="13.85546875" style="70" customWidth="1"/>
    <col min="8463" max="8465" width="9.140625" style="70"/>
    <col min="8466" max="8466" width="12.42578125" style="70" customWidth="1"/>
    <col min="8467" max="8469" width="9.140625" style="70"/>
    <col min="8470" max="8470" width="11.5703125" style="70" customWidth="1"/>
    <col min="8471" max="8471" width="9.140625" style="70"/>
    <col min="8472" max="8472" width="14.140625" style="70" customWidth="1"/>
    <col min="8473" max="8473" width="10.5703125" style="70" customWidth="1"/>
    <col min="8474" max="8474" width="11.85546875" style="70" customWidth="1"/>
    <col min="8475" max="8475" width="11" style="70" customWidth="1"/>
    <col min="8476" max="8476" width="12" style="70" customWidth="1"/>
    <col min="8477" max="8477" width="10.85546875" style="70" customWidth="1"/>
    <col min="8478" max="8478" width="11.140625" style="70" customWidth="1"/>
    <col min="8479" max="8479" width="13" style="70" customWidth="1"/>
    <col min="8480" max="8480" width="15.7109375" style="70" customWidth="1"/>
    <col min="8481" max="8706" width="9.140625" style="70"/>
    <col min="8707" max="8707" width="8.140625" style="70" customWidth="1"/>
    <col min="8708" max="8708" width="28.140625" style="70" customWidth="1"/>
    <col min="8709" max="8709" width="7.5703125" style="70" customWidth="1"/>
    <col min="8710" max="8711" width="10.28515625" style="70" bestFit="1" customWidth="1"/>
    <col min="8712" max="8713" width="9.7109375" style="70" customWidth="1"/>
    <col min="8714" max="8714" width="9.140625" style="70"/>
    <col min="8715" max="8717" width="9.7109375" style="70" customWidth="1"/>
    <col min="8718" max="8718" width="13.85546875" style="70" customWidth="1"/>
    <col min="8719" max="8721" width="9.140625" style="70"/>
    <col min="8722" max="8722" width="12.42578125" style="70" customWidth="1"/>
    <col min="8723" max="8725" width="9.140625" style="70"/>
    <col min="8726" max="8726" width="11.5703125" style="70" customWidth="1"/>
    <col min="8727" max="8727" width="9.140625" style="70"/>
    <col min="8728" max="8728" width="14.140625" style="70" customWidth="1"/>
    <col min="8729" max="8729" width="10.5703125" style="70" customWidth="1"/>
    <col min="8730" max="8730" width="11.85546875" style="70" customWidth="1"/>
    <col min="8731" max="8731" width="11" style="70" customWidth="1"/>
    <col min="8732" max="8732" width="12" style="70" customWidth="1"/>
    <col min="8733" max="8733" width="10.85546875" style="70" customWidth="1"/>
    <col min="8734" max="8734" width="11.140625" style="70" customWidth="1"/>
    <col min="8735" max="8735" width="13" style="70" customWidth="1"/>
    <col min="8736" max="8736" width="15.7109375" style="70" customWidth="1"/>
    <col min="8737" max="8962" width="9.140625" style="70"/>
    <col min="8963" max="8963" width="8.140625" style="70" customWidth="1"/>
    <col min="8964" max="8964" width="28.140625" style="70" customWidth="1"/>
    <col min="8965" max="8965" width="7.5703125" style="70" customWidth="1"/>
    <col min="8966" max="8967" width="10.28515625" style="70" bestFit="1" customWidth="1"/>
    <col min="8968" max="8969" width="9.7109375" style="70" customWidth="1"/>
    <col min="8970" max="8970" width="9.140625" style="70"/>
    <col min="8971" max="8973" width="9.7109375" style="70" customWidth="1"/>
    <col min="8974" max="8974" width="13.85546875" style="70" customWidth="1"/>
    <col min="8975" max="8977" width="9.140625" style="70"/>
    <col min="8978" max="8978" width="12.42578125" style="70" customWidth="1"/>
    <col min="8979" max="8981" width="9.140625" style="70"/>
    <col min="8982" max="8982" width="11.5703125" style="70" customWidth="1"/>
    <col min="8983" max="8983" width="9.140625" style="70"/>
    <col min="8984" max="8984" width="14.140625" style="70" customWidth="1"/>
    <col min="8985" max="8985" width="10.5703125" style="70" customWidth="1"/>
    <col min="8986" max="8986" width="11.85546875" style="70" customWidth="1"/>
    <col min="8987" max="8987" width="11" style="70" customWidth="1"/>
    <col min="8988" max="8988" width="12" style="70" customWidth="1"/>
    <col min="8989" max="8989" width="10.85546875" style="70" customWidth="1"/>
    <col min="8990" max="8990" width="11.140625" style="70" customWidth="1"/>
    <col min="8991" max="8991" width="13" style="70" customWidth="1"/>
    <col min="8992" max="8992" width="15.7109375" style="70" customWidth="1"/>
    <col min="8993" max="9218" width="9.140625" style="70"/>
    <col min="9219" max="9219" width="8.140625" style="70" customWidth="1"/>
    <col min="9220" max="9220" width="28.140625" style="70" customWidth="1"/>
    <col min="9221" max="9221" width="7.5703125" style="70" customWidth="1"/>
    <col min="9222" max="9223" width="10.28515625" style="70" bestFit="1" customWidth="1"/>
    <col min="9224" max="9225" width="9.7109375" style="70" customWidth="1"/>
    <col min="9226" max="9226" width="9.140625" style="70"/>
    <col min="9227" max="9229" width="9.7109375" style="70" customWidth="1"/>
    <col min="9230" max="9230" width="13.85546875" style="70" customWidth="1"/>
    <col min="9231" max="9233" width="9.140625" style="70"/>
    <col min="9234" max="9234" width="12.42578125" style="70" customWidth="1"/>
    <col min="9235" max="9237" width="9.140625" style="70"/>
    <col min="9238" max="9238" width="11.5703125" style="70" customWidth="1"/>
    <col min="9239" max="9239" width="9.140625" style="70"/>
    <col min="9240" max="9240" width="14.140625" style="70" customWidth="1"/>
    <col min="9241" max="9241" width="10.5703125" style="70" customWidth="1"/>
    <col min="9242" max="9242" width="11.85546875" style="70" customWidth="1"/>
    <col min="9243" max="9243" width="11" style="70" customWidth="1"/>
    <col min="9244" max="9244" width="12" style="70" customWidth="1"/>
    <col min="9245" max="9245" width="10.85546875" style="70" customWidth="1"/>
    <col min="9246" max="9246" width="11.140625" style="70" customWidth="1"/>
    <col min="9247" max="9247" width="13" style="70" customWidth="1"/>
    <col min="9248" max="9248" width="15.7109375" style="70" customWidth="1"/>
    <col min="9249" max="9474" width="9.140625" style="70"/>
    <col min="9475" max="9475" width="8.140625" style="70" customWidth="1"/>
    <col min="9476" max="9476" width="28.140625" style="70" customWidth="1"/>
    <col min="9477" max="9477" width="7.5703125" style="70" customWidth="1"/>
    <col min="9478" max="9479" width="10.28515625" style="70" bestFit="1" customWidth="1"/>
    <col min="9480" max="9481" width="9.7109375" style="70" customWidth="1"/>
    <col min="9482" max="9482" width="9.140625" style="70"/>
    <col min="9483" max="9485" width="9.7109375" style="70" customWidth="1"/>
    <col min="9486" max="9486" width="13.85546875" style="70" customWidth="1"/>
    <col min="9487" max="9489" width="9.140625" style="70"/>
    <col min="9490" max="9490" width="12.42578125" style="70" customWidth="1"/>
    <col min="9491" max="9493" width="9.140625" style="70"/>
    <col min="9494" max="9494" width="11.5703125" style="70" customWidth="1"/>
    <col min="9495" max="9495" width="9.140625" style="70"/>
    <col min="9496" max="9496" width="14.140625" style="70" customWidth="1"/>
    <col min="9497" max="9497" width="10.5703125" style="70" customWidth="1"/>
    <col min="9498" max="9498" width="11.85546875" style="70" customWidth="1"/>
    <col min="9499" max="9499" width="11" style="70" customWidth="1"/>
    <col min="9500" max="9500" width="12" style="70" customWidth="1"/>
    <col min="9501" max="9501" width="10.85546875" style="70" customWidth="1"/>
    <col min="9502" max="9502" width="11.140625" style="70" customWidth="1"/>
    <col min="9503" max="9503" width="13" style="70" customWidth="1"/>
    <col min="9504" max="9504" width="15.7109375" style="70" customWidth="1"/>
    <col min="9505" max="9730" width="9.140625" style="70"/>
    <col min="9731" max="9731" width="8.140625" style="70" customWidth="1"/>
    <col min="9732" max="9732" width="28.140625" style="70" customWidth="1"/>
    <col min="9733" max="9733" width="7.5703125" style="70" customWidth="1"/>
    <col min="9734" max="9735" width="10.28515625" style="70" bestFit="1" customWidth="1"/>
    <col min="9736" max="9737" width="9.7109375" style="70" customWidth="1"/>
    <col min="9738" max="9738" width="9.140625" style="70"/>
    <col min="9739" max="9741" width="9.7109375" style="70" customWidth="1"/>
    <col min="9742" max="9742" width="13.85546875" style="70" customWidth="1"/>
    <col min="9743" max="9745" width="9.140625" style="70"/>
    <col min="9746" max="9746" width="12.42578125" style="70" customWidth="1"/>
    <col min="9747" max="9749" width="9.140625" style="70"/>
    <col min="9750" max="9750" width="11.5703125" style="70" customWidth="1"/>
    <col min="9751" max="9751" width="9.140625" style="70"/>
    <col min="9752" max="9752" width="14.140625" style="70" customWidth="1"/>
    <col min="9753" max="9753" width="10.5703125" style="70" customWidth="1"/>
    <col min="9754" max="9754" width="11.85546875" style="70" customWidth="1"/>
    <col min="9755" max="9755" width="11" style="70" customWidth="1"/>
    <col min="9756" max="9756" width="12" style="70" customWidth="1"/>
    <col min="9757" max="9757" width="10.85546875" style="70" customWidth="1"/>
    <col min="9758" max="9758" width="11.140625" style="70" customWidth="1"/>
    <col min="9759" max="9759" width="13" style="70" customWidth="1"/>
    <col min="9760" max="9760" width="15.7109375" style="70" customWidth="1"/>
    <col min="9761" max="9986" width="9.140625" style="70"/>
    <col min="9987" max="9987" width="8.140625" style="70" customWidth="1"/>
    <col min="9988" max="9988" width="28.140625" style="70" customWidth="1"/>
    <col min="9989" max="9989" width="7.5703125" style="70" customWidth="1"/>
    <col min="9990" max="9991" width="10.28515625" style="70" bestFit="1" customWidth="1"/>
    <col min="9992" max="9993" width="9.7109375" style="70" customWidth="1"/>
    <col min="9994" max="9994" width="9.140625" style="70"/>
    <col min="9995" max="9997" width="9.7109375" style="70" customWidth="1"/>
    <col min="9998" max="9998" width="13.85546875" style="70" customWidth="1"/>
    <col min="9999" max="10001" width="9.140625" style="70"/>
    <col min="10002" max="10002" width="12.42578125" style="70" customWidth="1"/>
    <col min="10003" max="10005" width="9.140625" style="70"/>
    <col min="10006" max="10006" width="11.5703125" style="70" customWidth="1"/>
    <col min="10007" max="10007" width="9.140625" style="70"/>
    <col min="10008" max="10008" width="14.140625" style="70" customWidth="1"/>
    <col min="10009" max="10009" width="10.5703125" style="70" customWidth="1"/>
    <col min="10010" max="10010" width="11.85546875" style="70" customWidth="1"/>
    <col min="10011" max="10011" width="11" style="70" customWidth="1"/>
    <col min="10012" max="10012" width="12" style="70" customWidth="1"/>
    <col min="10013" max="10013" width="10.85546875" style="70" customWidth="1"/>
    <col min="10014" max="10014" width="11.140625" style="70" customWidth="1"/>
    <col min="10015" max="10015" width="13" style="70" customWidth="1"/>
    <col min="10016" max="10016" width="15.7109375" style="70" customWidth="1"/>
    <col min="10017" max="10242" width="9.140625" style="70"/>
    <col min="10243" max="10243" width="8.140625" style="70" customWidth="1"/>
    <col min="10244" max="10244" width="28.140625" style="70" customWidth="1"/>
    <col min="10245" max="10245" width="7.5703125" style="70" customWidth="1"/>
    <col min="10246" max="10247" width="10.28515625" style="70" bestFit="1" customWidth="1"/>
    <col min="10248" max="10249" width="9.7109375" style="70" customWidth="1"/>
    <col min="10250" max="10250" width="9.140625" style="70"/>
    <col min="10251" max="10253" width="9.7109375" style="70" customWidth="1"/>
    <col min="10254" max="10254" width="13.85546875" style="70" customWidth="1"/>
    <col min="10255" max="10257" width="9.140625" style="70"/>
    <col min="10258" max="10258" width="12.42578125" style="70" customWidth="1"/>
    <col min="10259" max="10261" width="9.140625" style="70"/>
    <col min="10262" max="10262" width="11.5703125" style="70" customWidth="1"/>
    <col min="10263" max="10263" width="9.140625" style="70"/>
    <col min="10264" max="10264" width="14.140625" style="70" customWidth="1"/>
    <col min="10265" max="10265" width="10.5703125" style="70" customWidth="1"/>
    <col min="10266" max="10266" width="11.85546875" style="70" customWidth="1"/>
    <col min="10267" max="10267" width="11" style="70" customWidth="1"/>
    <col min="10268" max="10268" width="12" style="70" customWidth="1"/>
    <col min="10269" max="10269" width="10.85546875" style="70" customWidth="1"/>
    <col min="10270" max="10270" width="11.140625" style="70" customWidth="1"/>
    <col min="10271" max="10271" width="13" style="70" customWidth="1"/>
    <col min="10272" max="10272" width="15.7109375" style="70" customWidth="1"/>
    <col min="10273" max="10498" width="9.140625" style="70"/>
    <col min="10499" max="10499" width="8.140625" style="70" customWidth="1"/>
    <col min="10500" max="10500" width="28.140625" style="70" customWidth="1"/>
    <col min="10501" max="10501" width="7.5703125" style="70" customWidth="1"/>
    <col min="10502" max="10503" width="10.28515625" style="70" bestFit="1" customWidth="1"/>
    <col min="10504" max="10505" width="9.7109375" style="70" customWidth="1"/>
    <col min="10506" max="10506" width="9.140625" style="70"/>
    <col min="10507" max="10509" width="9.7109375" style="70" customWidth="1"/>
    <col min="10510" max="10510" width="13.85546875" style="70" customWidth="1"/>
    <col min="10511" max="10513" width="9.140625" style="70"/>
    <col min="10514" max="10514" width="12.42578125" style="70" customWidth="1"/>
    <col min="10515" max="10517" width="9.140625" style="70"/>
    <col min="10518" max="10518" width="11.5703125" style="70" customWidth="1"/>
    <col min="10519" max="10519" width="9.140625" style="70"/>
    <col min="10520" max="10520" width="14.140625" style="70" customWidth="1"/>
    <col min="10521" max="10521" width="10.5703125" style="70" customWidth="1"/>
    <col min="10522" max="10522" width="11.85546875" style="70" customWidth="1"/>
    <col min="10523" max="10523" width="11" style="70" customWidth="1"/>
    <col min="10524" max="10524" width="12" style="70" customWidth="1"/>
    <col min="10525" max="10525" width="10.85546875" style="70" customWidth="1"/>
    <col min="10526" max="10526" width="11.140625" style="70" customWidth="1"/>
    <col min="10527" max="10527" width="13" style="70" customWidth="1"/>
    <col min="10528" max="10528" width="15.7109375" style="70" customWidth="1"/>
    <col min="10529" max="10754" width="9.140625" style="70"/>
    <col min="10755" max="10755" width="8.140625" style="70" customWidth="1"/>
    <col min="10756" max="10756" width="28.140625" style="70" customWidth="1"/>
    <col min="10757" max="10757" width="7.5703125" style="70" customWidth="1"/>
    <col min="10758" max="10759" width="10.28515625" style="70" bestFit="1" customWidth="1"/>
    <col min="10760" max="10761" width="9.7109375" style="70" customWidth="1"/>
    <col min="10762" max="10762" width="9.140625" style="70"/>
    <col min="10763" max="10765" width="9.7109375" style="70" customWidth="1"/>
    <col min="10766" max="10766" width="13.85546875" style="70" customWidth="1"/>
    <col min="10767" max="10769" width="9.140625" style="70"/>
    <col min="10770" max="10770" width="12.42578125" style="70" customWidth="1"/>
    <col min="10771" max="10773" width="9.140625" style="70"/>
    <col min="10774" max="10774" width="11.5703125" style="70" customWidth="1"/>
    <col min="10775" max="10775" width="9.140625" style="70"/>
    <col min="10776" max="10776" width="14.140625" style="70" customWidth="1"/>
    <col min="10777" max="10777" width="10.5703125" style="70" customWidth="1"/>
    <col min="10778" max="10778" width="11.85546875" style="70" customWidth="1"/>
    <col min="10779" max="10779" width="11" style="70" customWidth="1"/>
    <col min="10780" max="10780" width="12" style="70" customWidth="1"/>
    <col min="10781" max="10781" width="10.85546875" style="70" customWidth="1"/>
    <col min="10782" max="10782" width="11.140625" style="70" customWidth="1"/>
    <col min="10783" max="10783" width="13" style="70" customWidth="1"/>
    <col min="10784" max="10784" width="15.7109375" style="70" customWidth="1"/>
    <col min="10785" max="11010" width="9.140625" style="70"/>
    <col min="11011" max="11011" width="8.140625" style="70" customWidth="1"/>
    <col min="11012" max="11012" width="28.140625" style="70" customWidth="1"/>
    <col min="11013" max="11013" width="7.5703125" style="70" customWidth="1"/>
    <col min="11014" max="11015" width="10.28515625" style="70" bestFit="1" customWidth="1"/>
    <col min="11016" max="11017" width="9.7109375" style="70" customWidth="1"/>
    <col min="11018" max="11018" width="9.140625" style="70"/>
    <col min="11019" max="11021" width="9.7109375" style="70" customWidth="1"/>
    <col min="11022" max="11022" width="13.85546875" style="70" customWidth="1"/>
    <col min="11023" max="11025" width="9.140625" style="70"/>
    <col min="11026" max="11026" width="12.42578125" style="70" customWidth="1"/>
    <col min="11027" max="11029" width="9.140625" style="70"/>
    <col min="11030" max="11030" width="11.5703125" style="70" customWidth="1"/>
    <col min="11031" max="11031" width="9.140625" style="70"/>
    <col min="11032" max="11032" width="14.140625" style="70" customWidth="1"/>
    <col min="11033" max="11033" width="10.5703125" style="70" customWidth="1"/>
    <col min="11034" max="11034" width="11.85546875" style="70" customWidth="1"/>
    <col min="11035" max="11035" width="11" style="70" customWidth="1"/>
    <col min="11036" max="11036" width="12" style="70" customWidth="1"/>
    <col min="11037" max="11037" width="10.85546875" style="70" customWidth="1"/>
    <col min="11038" max="11038" width="11.140625" style="70" customWidth="1"/>
    <col min="11039" max="11039" width="13" style="70" customWidth="1"/>
    <col min="11040" max="11040" width="15.7109375" style="70" customWidth="1"/>
    <col min="11041" max="11266" width="9.140625" style="70"/>
    <col min="11267" max="11267" width="8.140625" style="70" customWidth="1"/>
    <col min="11268" max="11268" width="28.140625" style="70" customWidth="1"/>
    <col min="11269" max="11269" width="7.5703125" style="70" customWidth="1"/>
    <col min="11270" max="11271" width="10.28515625" style="70" bestFit="1" customWidth="1"/>
    <col min="11272" max="11273" width="9.7109375" style="70" customWidth="1"/>
    <col min="11274" max="11274" width="9.140625" style="70"/>
    <col min="11275" max="11277" width="9.7109375" style="70" customWidth="1"/>
    <col min="11278" max="11278" width="13.85546875" style="70" customWidth="1"/>
    <col min="11279" max="11281" width="9.140625" style="70"/>
    <col min="11282" max="11282" width="12.42578125" style="70" customWidth="1"/>
    <col min="11283" max="11285" width="9.140625" style="70"/>
    <col min="11286" max="11286" width="11.5703125" style="70" customWidth="1"/>
    <col min="11287" max="11287" width="9.140625" style="70"/>
    <col min="11288" max="11288" width="14.140625" style="70" customWidth="1"/>
    <col min="11289" max="11289" width="10.5703125" style="70" customWidth="1"/>
    <col min="11290" max="11290" width="11.85546875" style="70" customWidth="1"/>
    <col min="11291" max="11291" width="11" style="70" customWidth="1"/>
    <col min="11292" max="11292" width="12" style="70" customWidth="1"/>
    <col min="11293" max="11293" width="10.85546875" style="70" customWidth="1"/>
    <col min="11294" max="11294" width="11.140625" style="70" customWidth="1"/>
    <col min="11295" max="11295" width="13" style="70" customWidth="1"/>
    <col min="11296" max="11296" width="15.7109375" style="70" customWidth="1"/>
    <col min="11297" max="11522" width="9.140625" style="70"/>
    <col min="11523" max="11523" width="8.140625" style="70" customWidth="1"/>
    <col min="11524" max="11524" width="28.140625" style="70" customWidth="1"/>
    <col min="11525" max="11525" width="7.5703125" style="70" customWidth="1"/>
    <col min="11526" max="11527" width="10.28515625" style="70" bestFit="1" customWidth="1"/>
    <col min="11528" max="11529" width="9.7109375" style="70" customWidth="1"/>
    <col min="11530" max="11530" width="9.140625" style="70"/>
    <col min="11531" max="11533" width="9.7109375" style="70" customWidth="1"/>
    <col min="11534" max="11534" width="13.85546875" style="70" customWidth="1"/>
    <col min="11535" max="11537" width="9.140625" style="70"/>
    <col min="11538" max="11538" width="12.42578125" style="70" customWidth="1"/>
    <col min="11539" max="11541" width="9.140625" style="70"/>
    <col min="11542" max="11542" width="11.5703125" style="70" customWidth="1"/>
    <col min="11543" max="11543" width="9.140625" style="70"/>
    <col min="11544" max="11544" width="14.140625" style="70" customWidth="1"/>
    <col min="11545" max="11545" width="10.5703125" style="70" customWidth="1"/>
    <col min="11546" max="11546" width="11.85546875" style="70" customWidth="1"/>
    <col min="11547" max="11547" width="11" style="70" customWidth="1"/>
    <col min="11548" max="11548" width="12" style="70" customWidth="1"/>
    <col min="11549" max="11549" width="10.85546875" style="70" customWidth="1"/>
    <col min="11550" max="11550" width="11.140625" style="70" customWidth="1"/>
    <col min="11551" max="11551" width="13" style="70" customWidth="1"/>
    <col min="11552" max="11552" width="15.7109375" style="70" customWidth="1"/>
    <col min="11553" max="11778" width="9.140625" style="70"/>
    <col min="11779" max="11779" width="8.140625" style="70" customWidth="1"/>
    <col min="11780" max="11780" width="28.140625" style="70" customWidth="1"/>
    <col min="11781" max="11781" width="7.5703125" style="70" customWidth="1"/>
    <col min="11782" max="11783" width="10.28515625" style="70" bestFit="1" customWidth="1"/>
    <col min="11784" max="11785" width="9.7109375" style="70" customWidth="1"/>
    <col min="11786" max="11786" width="9.140625" style="70"/>
    <col min="11787" max="11789" width="9.7109375" style="70" customWidth="1"/>
    <col min="11790" max="11790" width="13.85546875" style="70" customWidth="1"/>
    <col min="11791" max="11793" width="9.140625" style="70"/>
    <col min="11794" max="11794" width="12.42578125" style="70" customWidth="1"/>
    <col min="11795" max="11797" width="9.140625" style="70"/>
    <col min="11798" max="11798" width="11.5703125" style="70" customWidth="1"/>
    <col min="11799" max="11799" width="9.140625" style="70"/>
    <col min="11800" max="11800" width="14.140625" style="70" customWidth="1"/>
    <col min="11801" max="11801" width="10.5703125" style="70" customWidth="1"/>
    <col min="11802" max="11802" width="11.85546875" style="70" customWidth="1"/>
    <col min="11803" max="11803" width="11" style="70" customWidth="1"/>
    <col min="11804" max="11804" width="12" style="70" customWidth="1"/>
    <col min="11805" max="11805" width="10.85546875" style="70" customWidth="1"/>
    <col min="11806" max="11806" width="11.140625" style="70" customWidth="1"/>
    <col min="11807" max="11807" width="13" style="70" customWidth="1"/>
    <col min="11808" max="11808" width="15.7109375" style="70" customWidth="1"/>
    <col min="11809" max="12034" width="9.140625" style="70"/>
    <col min="12035" max="12035" width="8.140625" style="70" customWidth="1"/>
    <col min="12036" max="12036" width="28.140625" style="70" customWidth="1"/>
    <col min="12037" max="12037" width="7.5703125" style="70" customWidth="1"/>
    <col min="12038" max="12039" width="10.28515625" style="70" bestFit="1" customWidth="1"/>
    <col min="12040" max="12041" width="9.7109375" style="70" customWidth="1"/>
    <col min="12042" max="12042" width="9.140625" style="70"/>
    <col min="12043" max="12045" width="9.7109375" style="70" customWidth="1"/>
    <col min="12046" max="12046" width="13.85546875" style="70" customWidth="1"/>
    <col min="12047" max="12049" width="9.140625" style="70"/>
    <col min="12050" max="12050" width="12.42578125" style="70" customWidth="1"/>
    <col min="12051" max="12053" width="9.140625" style="70"/>
    <col min="12054" max="12054" width="11.5703125" style="70" customWidth="1"/>
    <col min="12055" max="12055" width="9.140625" style="70"/>
    <col min="12056" max="12056" width="14.140625" style="70" customWidth="1"/>
    <col min="12057" max="12057" width="10.5703125" style="70" customWidth="1"/>
    <col min="12058" max="12058" width="11.85546875" style="70" customWidth="1"/>
    <col min="12059" max="12059" width="11" style="70" customWidth="1"/>
    <col min="12060" max="12060" width="12" style="70" customWidth="1"/>
    <col min="12061" max="12061" width="10.85546875" style="70" customWidth="1"/>
    <col min="12062" max="12062" width="11.140625" style="70" customWidth="1"/>
    <col min="12063" max="12063" width="13" style="70" customWidth="1"/>
    <col min="12064" max="12064" width="15.7109375" style="70" customWidth="1"/>
    <col min="12065" max="12290" width="9.140625" style="70"/>
    <col min="12291" max="12291" width="8.140625" style="70" customWidth="1"/>
    <col min="12292" max="12292" width="28.140625" style="70" customWidth="1"/>
    <col min="12293" max="12293" width="7.5703125" style="70" customWidth="1"/>
    <col min="12294" max="12295" width="10.28515625" style="70" bestFit="1" customWidth="1"/>
    <col min="12296" max="12297" width="9.7109375" style="70" customWidth="1"/>
    <col min="12298" max="12298" width="9.140625" style="70"/>
    <col min="12299" max="12301" width="9.7109375" style="70" customWidth="1"/>
    <col min="12302" max="12302" width="13.85546875" style="70" customWidth="1"/>
    <col min="12303" max="12305" width="9.140625" style="70"/>
    <col min="12306" max="12306" width="12.42578125" style="70" customWidth="1"/>
    <col min="12307" max="12309" width="9.140625" style="70"/>
    <col min="12310" max="12310" width="11.5703125" style="70" customWidth="1"/>
    <col min="12311" max="12311" width="9.140625" style="70"/>
    <col min="12312" max="12312" width="14.140625" style="70" customWidth="1"/>
    <col min="12313" max="12313" width="10.5703125" style="70" customWidth="1"/>
    <col min="12314" max="12314" width="11.85546875" style="70" customWidth="1"/>
    <col min="12315" max="12315" width="11" style="70" customWidth="1"/>
    <col min="12316" max="12316" width="12" style="70" customWidth="1"/>
    <col min="12317" max="12317" width="10.85546875" style="70" customWidth="1"/>
    <col min="12318" max="12318" width="11.140625" style="70" customWidth="1"/>
    <col min="12319" max="12319" width="13" style="70" customWidth="1"/>
    <col min="12320" max="12320" width="15.7109375" style="70" customWidth="1"/>
    <col min="12321" max="12546" width="9.140625" style="70"/>
    <col min="12547" max="12547" width="8.140625" style="70" customWidth="1"/>
    <col min="12548" max="12548" width="28.140625" style="70" customWidth="1"/>
    <col min="12549" max="12549" width="7.5703125" style="70" customWidth="1"/>
    <col min="12550" max="12551" width="10.28515625" style="70" bestFit="1" customWidth="1"/>
    <col min="12552" max="12553" width="9.7109375" style="70" customWidth="1"/>
    <col min="12554" max="12554" width="9.140625" style="70"/>
    <col min="12555" max="12557" width="9.7109375" style="70" customWidth="1"/>
    <col min="12558" max="12558" width="13.85546875" style="70" customWidth="1"/>
    <col min="12559" max="12561" width="9.140625" style="70"/>
    <col min="12562" max="12562" width="12.42578125" style="70" customWidth="1"/>
    <col min="12563" max="12565" width="9.140625" style="70"/>
    <col min="12566" max="12566" width="11.5703125" style="70" customWidth="1"/>
    <col min="12567" max="12567" width="9.140625" style="70"/>
    <col min="12568" max="12568" width="14.140625" style="70" customWidth="1"/>
    <col min="12569" max="12569" width="10.5703125" style="70" customWidth="1"/>
    <col min="12570" max="12570" width="11.85546875" style="70" customWidth="1"/>
    <col min="12571" max="12571" width="11" style="70" customWidth="1"/>
    <col min="12572" max="12572" width="12" style="70" customWidth="1"/>
    <col min="12573" max="12573" width="10.85546875" style="70" customWidth="1"/>
    <col min="12574" max="12574" width="11.140625" style="70" customWidth="1"/>
    <col min="12575" max="12575" width="13" style="70" customWidth="1"/>
    <col min="12576" max="12576" width="15.7109375" style="70" customWidth="1"/>
    <col min="12577" max="12802" width="9.140625" style="70"/>
    <col min="12803" max="12803" width="8.140625" style="70" customWidth="1"/>
    <col min="12804" max="12804" width="28.140625" style="70" customWidth="1"/>
    <col min="12805" max="12805" width="7.5703125" style="70" customWidth="1"/>
    <col min="12806" max="12807" width="10.28515625" style="70" bestFit="1" customWidth="1"/>
    <col min="12808" max="12809" width="9.7109375" style="70" customWidth="1"/>
    <col min="12810" max="12810" width="9.140625" style="70"/>
    <col min="12811" max="12813" width="9.7109375" style="70" customWidth="1"/>
    <col min="12814" max="12814" width="13.85546875" style="70" customWidth="1"/>
    <col min="12815" max="12817" width="9.140625" style="70"/>
    <col min="12818" max="12818" width="12.42578125" style="70" customWidth="1"/>
    <col min="12819" max="12821" width="9.140625" style="70"/>
    <col min="12822" max="12822" width="11.5703125" style="70" customWidth="1"/>
    <col min="12823" max="12823" width="9.140625" style="70"/>
    <col min="12824" max="12824" width="14.140625" style="70" customWidth="1"/>
    <col min="12825" max="12825" width="10.5703125" style="70" customWidth="1"/>
    <col min="12826" max="12826" width="11.85546875" style="70" customWidth="1"/>
    <col min="12827" max="12827" width="11" style="70" customWidth="1"/>
    <col min="12828" max="12828" width="12" style="70" customWidth="1"/>
    <col min="12829" max="12829" width="10.85546875" style="70" customWidth="1"/>
    <col min="12830" max="12830" width="11.140625" style="70" customWidth="1"/>
    <col min="12831" max="12831" width="13" style="70" customWidth="1"/>
    <col min="12832" max="12832" width="15.7109375" style="70" customWidth="1"/>
    <col min="12833" max="13058" width="9.140625" style="70"/>
    <col min="13059" max="13059" width="8.140625" style="70" customWidth="1"/>
    <col min="13060" max="13060" width="28.140625" style="70" customWidth="1"/>
    <col min="13061" max="13061" width="7.5703125" style="70" customWidth="1"/>
    <col min="13062" max="13063" width="10.28515625" style="70" bestFit="1" customWidth="1"/>
    <col min="13064" max="13065" width="9.7109375" style="70" customWidth="1"/>
    <col min="13066" max="13066" width="9.140625" style="70"/>
    <col min="13067" max="13069" width="9.7109375" style="70" customWidth="1"/>
    <col min="13070" max="13070" width="13.85546875" style="70" customWidth="1"/>
    <col min="13071" max="13073" width="9.140625" style="70"/>
    <col min="13074" max="13074" width="12.42578125" style="70" customWidth="1"/>
    <col min="13075" max="13077" width="9.140625" style="70"/>
    <col min="13078" max="13078" width="11.5703125" style="70" customWidth="1"/>
    <col min="13079" max="13079" width="9.140625" style="70"/>
    <col min="13080" max="13080" width="14.140625" style="70" customWidth="1"/>
    <col min="13081" max="13081" width="10.5703125" style="70" customWidth="1"/>
    <col min="13082" max="13082" width="11.85546875" style="70" customWidth="1"/>
    <col min="13083" max="13083" width="11" style="70" customWidth="1"/>
    <col min="13084" max="13084" width="12" style="70" customWidth="1"/>
    <col min="13085" max="13085" width="10.85546875" style="70" customWidth="1"/>
    <col min="13086" max="13086" width="11.140625" style="70" customWidth="1"/>
    <col min="13087" max="13087" width="13" style="70" customWidth="1"/>
    <col min="13088" max="13088" width="15.7109375" style="70" customWidth="1"/>
    <col min="13089" max="13314" width="9.140625" style="70"/>
    <col min="13315" max="13315" width="8.140625" style="70" customWidth="1"/>
    <col min="13316" max="13316" width="28.140625" style="70" customWidth="1"/>
    <col min="13317" max="13317" width="7.5703125" style="70" customWidth="1"/>
    <col min="13318" max="13319" width="10.28515625" style="70" bestFit="1" customWidth="1"/>
    <col min="13320" max="13321" width="9.7109375" style="70" customWidth="1"/>
    <col min="13322" max="13322" width="9.140625" style="70"/>
    <col min="13323" max="13325" width="9.7109375" style="70" customWidth="1"/>
    <col min="13326" max="13326" width="13.85546875" style="70" customWidth="1"/>
    <col min="13327" max="13329" width="9.140625" style="70"/>
    <col min="13330" max="13330" width="12.42578125" style="70" customWidth="1"/>
    <col min="13331" max="13333" width="9.140625" style="70"/>
    <col min="13334" max="13334" width="11.5703125" style="70" customWidth="1"/>
    <col min="13335" max="13335" width="9.140625" style="70"/>
    <col min="13336" max="13336" width="14.140625" style="70" customWidth="1"/>
    <col min="13337" max="13337" width="10.5703125" style="70" customWidth="1"/>
    <col min="13338" max="13338" width="11.85546875" style="70" customWidth="1"/>
    <col min="13339" max="13339" width="11" style="70" customWidth="1"/>
    <col min="13340" max="13340" width="12" style="70" customWidth="1"/>
    <col min="13341" max="13341" width="10.85546875" style="70" customWidth="1"/>
    <col min="13342" max="13342" width="11.140625" style="70" customWidth="1"/>
    <col min="13343" max="13343" width="13" style="70" customWidth="1"/>
    <col min="13344" max="13344" width="15.7109375" style="70" customWidth="1"/>
    <col min="13345" max="13570" width="9.140625" style="70"/>
    <col min="13571" max="13571" width="8.140625" style="70" customWidth="1"/>
    <col min="13572" max="13572" width="28.140625" style="70" customWidth="1"/>
    <col min="13573" max="13573" width="7.5703125" style="70" customWidth="1"/>
    <col min="13574" max="13575" width="10.28515625" style="70" bestFit="1" customWidth="1"/>
    <col min="13576" max="13577" width="9.7109375" style="70" customWidth="1"/>
    <col min="13578" max="13578" width="9.140625" style="70"/>
    <col min="13579" max="13581" width="9.7109375" style="70" customWidth="1"/>
    <col min="13582" max="13582" width="13.85546875" style="70" customWidth="1"/>
    <col min="13583" max="13585" width="9.140625" style="70"/>
    <col min="13586" max="13586" width="12.42578125" style="70" customWidth="1"/>
    <col min="13587" max="13589" width="9.140625" style="70"/>
    <col min="13590" max="13590" width="11.5703125" style="70" customWidth="1"/>
    <col min="13591" max="13591" width="9.140625" style="70"/>
    <col min="13592" max="13592" width="14.140625" style="70" customWidth="1"/>
    <col min="13593" max="13593" width="10.5703125" style="70" customWidth="1"/>
    <col min="13594" max="13594" width="11.85546875" style="70" customWidth="1"/>
    <col min="13595" max="13595" width="11" style="70" customWidth="1"/>
    <col min="13596" max="13596" width="12" style="70" customWidth="1"/>
    <col min="13597" max="13597" width="10.85546875" style="70" customWidth="1"/>
    <col min="13598" max="13598" width="11.140625" style="70" customWidth="1"/>
    <col min="13599" max="13599" width="13" style="70" customWidth="1"/>
    <col min="13600" max="13600" width="15.7109375" style="70" customWidth="1"/>
    <col min="13601" max="13826" width="9.140625" style="70"/>
    <col min="13827" max="13827" width="8.140625" style="70" customWidth="1"/>
    <col min="13828" max="13828" width="28.140625" style="70" customWidth="1"/>
    <col min="13829" max="13829" width="7.5703125" style="70" customWidth="1"/>
    <col min="13830" max="13831" width="10.28515625" style="70" bestFit="1" customWidth="1"/>
    <col min="13832" max="13833" width="9.7109375" style="70" customWidth="1"/>
    <col min="13834" max="13834" width="9.140625" style="70"/>
    <col min="13835" max="13837" width="9.7109375" style="70" customWidth="1"/>
    <col min="13838" max="13838" width="13.85546875" style="70" customWidth="1"/>
    <col min="13839" max="13841" width="9.140625" style="70"/>
    <col min="13842" max="13842" width="12.42578125" style="70" customWidth="1"/>
    <col min="13843" max="13845" width="9.140625" style="70"/>
    <col min="13846" max="13846" width="11.5703125" style="70" customWidth="1"/>
    <col min="13847" max="13847" width="9.140625" style="70"/>
    <col min="13848" max="13848" width="14.140625" style="70" customWidth="1"/>
    <col min="13849" max="13849" width="10.5703125" style="70" customWidth="1"/>
    <col min="13850" max="13850" width="11.85546875" style="70" customWidth="1"/>
    <col min="13851" max="13851" width="11" style="70" customWidth="1"/>
    <col min="13852" max="13852" width="12" style="70" customWidth="1"/>
    <col min="13853" max="13853" width="10.85546875" style="70" customWidth="1"/>
    <col min="13854" max="13854" width="11.140625" style="70" customWidth="1"/>
    <col min="13855" max="13855" width="13" style="70" customWidth="1"/>
    <col min="13856" max="13856" width="15.7109375" style="70" customWidth="1"/>
    <col min="13857" max="14082" width="9.140625" style="70"/>
    <col min="14083" max="14083" width="8.140625" style="70" customWidth="1"/>
    <col min="14084" max="14084" width="28.140625" style="70" customWidth="1"/>
    <col min="14085" max="14085" width="7.5703125" style="70" customWidth="1"/>
    <col min="14086" max="14087" width="10.28515625" style="70" bestFit="1" customWidth="1"/>
    <col min="14088" max="14089" width="9.7109375" style="70" customWidth="1"/>
    <col min="14090" max="14090" width="9.140625" style="70"/>
    <col min="14091" max="14093" width="9.7109375" style="70" customWidth="1"/>
    <col min="14094" max="14094" width="13.85546875" style="70" customWidth="1"/>
    <col min="14095" max="14097" width="9.140625" style="70"/>
    <col min="14098" max="14098" width="12.42578125" style="70" customWidth="1"/>
    <col min="14099" max="14101" width="9.140625" style="70"/>
    <col min="14102" max="14102" width="11.5703125" style="70" customWidth="1"/>
    <col min="14103" max="14103" width="9.140625" style="70"/>
    <col min="14104" max="14104" width="14.140625" style="70" customWidth="1"/>
    <col min="14105" max="14105" width="10.5703125" style="70" customWidth="1"/>
    <col min="14106" max="14106" width="11.85546875" style="70" customWidth="1"/>
    <col min="14107" max="14107" width="11" style="70" customWidth="1"/>
    <col min="14108" max="14108" width="12" style="70" customWidth="1"/>
    <col min="14109" max="14109" width="10.85546875" style="70" customWidth="1"/>
    <col min="14110" max="14110" width="11.140625" style="70" customWidth="1"/>
    <col min="14111" max="14111" width="13" style="70" customWidth="1"/>
    <col min="14112" max="14112" width="15.7109375" style="70" customWidth="1"/>
    <col min="14113" max="14338" width="9.140625" style="70"/>
    <col min="14339" max="14339" width="8.140625" style="70" customWidth="1"/>
    <col min="14340" max="14340" width="28.140625" style="70" customWidth="1"/>
    <col min="14341" max="14341" width="7.5703125" style="70" customWidth="1"/>
    <col min="14342" max="14343" width="10.28515625" style="70" bestFit="1" customWidth="1"/>
    <col min="14344" max="14345" width="9.7109375" style="70" customWidth="1"/>
    <col min="14346" max="14346" width="9.140625" style="70"/>
    <col min="14347" max="14349" width="9.7109375" style="70" customWidth="1"/>
    <col min="14350" max="14350" width="13.85546875" style="70" customWidth="1"/>
    <col min="14351" max="14353" width="9.140625" style="70"/>
    <col min="14354" max="14354" width="12.42578125" style="70" customWidth="1"/>
    <col min="14355" max="14357" width="9.140625" style="70"/>
    <col min="14358" max="14358" width="11.5703125" style="70" customWidth="1"/>
    <col min="14359" max="14359" width="9.140625" style="70"/>
    <col min="14360" max="14360" width="14.140625" style="70" customWidth="1"/>
    <col min="14361" max="14361" width="10.5703125" style="70" customWidth="1"/>
    <col min="14362" max="14362" width="11.85546875" style="70" customWidth="1"/>
    <col min="14363" max="14363" width="11" style="70" customWidth="1"/>
    <col min="14364" max="14364" width="12" style="70" customWidth="1"/>
    <col min="14365" max="14365" width="10.85546875" style="70" customWidth="1"/>
    <col min="14366" max="14366" width="11.140625" style="70" customWidth="1"/>
    <col min="14367" max="14367" width="13" style="70" customWidth="1"/>
    <col min="14368" max="14368" width="15.7109375" style="70" customWidth="1"/>
    <col min="14369" max="14594" width="9.140625" style="70"/>
    <col min="14595" max="14595" width="8.140625" style="70" customWidth="1"/>
    <col min="14596" max="14596" width="28.140625" style="70" customWidth="1"/>
    <col min="14597" max="14597" width="7.5703125" style="70" customWidth="1"/>
    <col min="14598" max="14599" width="10.28515625" style="70" bestFit="1" customWidth="1"/>
    <col min="14600" max="14601" width="9.7109375" style="70" customWidth="1"/>
    <col min="14602" max="14602" width="9.140625" style="70"/>
    <col min="14603" max="14605" width="9.7109375" style="70" customWidth="1"/>
    <col min="14606" max="14606" width="13.85546875" style="70" customWidth="1"/>
    <col min="14607" max="14609" width="9.140625" style="70"/>
    <col min="14610" max="14610" width="12.42578125" style="70" customWidth="1"/>
    <col min="14611" max="14613" width="9.140625" style="70"/>
    <col min="14614" max="14614" width="11.5703125" style="70" customWidth="1"/>
    <col min="14615" max="14615" width="9.140625" style="70"/>
    <col min="14616" max="14616" width="14.140625" style="70" customWidth="1"/>
    <col min="14617" max="14617" width="10.5703125" style="70" customWidth="1"/>
    <col min="14618" max="14618" width="11.85546875" style="70" customWidth="1"/>
    <col min="14619" max="14619" width="11" style="70" customWidth="1"/>
    <col min="14620" max="14620" width="12" style="70" customWidth="1"/>
    <col min="14621" max="14621" width="10.85546875" style="70" customWidth="1"/>
    <col min="14622" max="14622" width="11.140625" style="70" customWidth="1"/>
    <col min="14623" max="14623" width="13" style="70" customWidth="1"/>
    <col min="14624" max="14624" width="15.7109375" style="70" customWidth="1"/>
    <col min="14625" max="14850" width="9.140625" style="70"/>
    <col min="14851" max="14851" width="8.140625" style="70" customWidth="1"/>
    <col min="14852" max="14852" width="28.140625" style="70" customWidth="1"/>
    <col min="14853" max="14853" width="7.5703125" style="70" customWidth="1"/>
    <col min="14854" max="14855" width="10.28515625" style="70" bestFit="1" customWidth="1"/>
    <col min="14856" max="14857" width="9.7109375" style="70" customWidth="1"/>
    <col min="14858" max="14858" width="9.140625" style="70"/>
    <col min="14859" max="14861" width="9.7109375" style="70" customWidth="1"/>
    <col min="14862" max="14862" width="13.85546875" style="70" customWidth="1"/>
    <col min="14863" max="14865" width="9.140625" style="70"/>
    <col min="14866" max="14866" width="12.42578125" style="70" customWidth="1"/>
    <col min="14867" max="14869" width="9.140625" style="70"/>
    <col min="14870" max="14870" width="11.5703125" style="70" customWidth="1"/>
    <col min="14871" max="14871" width="9.140625" style="70"/>
    <col min="14872" max="14872" width="14.140625" style="70" customWidth="1"/>
    <col min="14873" max="14873" width="10.5703125" style="70" customWidth="1"/>
    <col min="14874" max="14874" width="11.85546875" style="70" customWidth="1"/>
    <col min="14875" max="14875" width="11" style="70" customWidth="1"/>
    <col min="14876" max="14876" width="12" style="70" customWidth="1"/>
    <col min="14877" max="14877" width="10.85546875" style="70" customWidth="1"/>
    <col min="14878" max="14878" width="11.140625" style="70" customWidth="1"/>
    <col min="14879" max="14879" width="13" style="70" customWidth="1"/>
    <col min="14880" max="14880" width="15.7109375" style="70" customWidth="1"/>
    <col min="14881" max="15106" width="9.140625" style="70"/>
    <col min="15107" max="15107" width="8.140625" style="70" customWidth="1"/>
    <col min="15108" max="15108" width="28.140625" style="70" customWidth="1"/>
    <col min="15109" max="15109" width="7.5703125" style="70" customWidth="1"/>
    <col min="15110" max="15111" width="10.28515625" style="70" bestFit="1" customWidth="1"/>
    <col min="15112" max="15113" width="9.7109375" style="70" customWidth="1"/>
    <col min="15114" max="15114" width="9.140625" style="70"/>
    <col min="15115" max="15117" width="9.7109375" style="70" customWidth="1"/>
    <col min="15118" max="15118" width="13.85546875" style="70" customWidth="1"/>
    <col min="15119" max="15121" width="9.140625" style="70"/>
    <col min="15122" max="15122" width="12.42578125" style="70" customWidth="1"/>
    <col min="15123" max="15125" width="9.140625" style="70"/>
    <col min="15126" max="15126" width="11.5703125" style="70" customWidth="1"/>
    <col min="15127" max="15127" width="9.140625" style="70"/>
    <col min="15128" max="15128" width="14.140625" style="70" customWidth="1"/>
    <col min="15129" max="15129" width="10.5703125" style="70" customWidth="1"/>
    <col min="15130" max="15130" width="11.85546875" style="70" customWidth="1"/>
    <col min="15131" max="15131" width="11" style="70" customWidth="1"/>
    <col min="15132" max="15132" width="12" style="70" customWidth="1"/>
    <col min="15133" max="15133" width="10.85546875" style="70" customWidth="1"/>
    <col min="15134" max="15134" width="11.140625" style="70" customWidth="1"/>
    <col min="15135" max="15135" width="13" style="70" customWidth="1"/>
    <col min="15136" max="15136" width="15.7109375" style="70" customWidth="1"/>
    <col min="15137" max="15362" width="9.140625" style="70"/>
    <col min="15363" max="15363" width="8.140625" style="70" customWidth="1"/>
    <col min="15364" max="15364" width="28.140625" style="70" customWidth="1"/>
    <col min="15365" max="15365" width="7.5703125" style="70" customWidth="1"/>
    <col min="15366" max="15367" width="10.28515625" style="70" bestFit="1" customWidth="1"/>
    <col min="15368" max="15369" width="9.7109375" style="70" customWidth="1"/>
    <col min="15370" max="15370" width="9.140625" style="70"/>
    <col min="15371" max="15373" width="9.7109375" style="70" customWidth="1"/>
    <col min="15374" max="15374" width="13.85546875" style="70" customWidth="1"/>
    <col min="15375" max="15377" width="9.140625" style="70"/>
    <col min="15378" max="15378" width="12.42578125" style="70" customWidth="1"/>
    <col min="15379" max="15381" width="9.140625" style="70"/>
    <col min="15382" max="15382" width="11.5703125" style="70" customWidth="1"/>
    <col min="15383" max="15383" width="9.140625" style="70"/>
    <col min="15384" max="15384" width="14.140625" style="70" customWidth="1"/>
    <col min="15385" max="15385" width="10.5703125" style="70" customWidth="1"/>
    <col min="15386" max="15386" width="11.85546875" style="70" customWidth="1"/>
    <col min="15387" max="15387" width="11" style="70" customWidth="1"/>
    <col min="15388" max="15388" width="12" style="70" customWidth="1"/>
    <col min="15389" max="15389" width="10.85546875" style="70" customWidth="1"/>
    <col min="15390" max="15390" width="11.140625" style="70" customWidth="1"/>
    <col min="15391" max="15391" width="13" style="70" customWidth="1"/>
    <col min="15392" max="15392" width="15.7109375" style="70" customWidth="1"/>
    <col min="15393" max="15618" width="9.140625" style="70"/>
    <col min="15619" max="15619" width="8.140625" style="70" customWidth="1"/>
    <col min="15620" max="15620" width="28.140625" style="70" customWidth="1"/>
    <col min="15621" max="15621" width="7.5703125" style="70" customWidth="1"/>
    <col min="15622" max="15623" width="10.28515625" style="70" bestFit="1" customWidth="1"/>
    <col min="15624" max="15625" width="9.7109375" style="70" customWidth="1"/>
    <col min="15626" max="15626" width="9.140625" style="70"/>
    <col min="15627" max="15629" width="9.7109375" style="70" customWidth="1"/>
    <col min="15630" max="15630" width="13.85546875" style="70" customWidth="1"/>
    <col min="15631" max="15633" width="9.140625" style="70"/>
    <col min="15634" max="15634" width="12.42578125" style="70" customWidth="1"/>
    <col min="15635" max="15637" width="9.140625" style="70"/>
    <col min="15638" max="15638" width="11.5703125" style="70" customWidth="1"/>
    <col min="15639" max="15639" width="9.140625" style="70"/>
    <col min="15640" max="15640" width="14.140625" style="70" customWidth="1"/>
    <col min="15641" max="15641" width="10.5703125" style="70" customWidth="1"/>
    <col min="15642" max="15642" width="11.85546875" style="70" customWidth="1"/>
    <col min="15643" max="15643" width="11" style="70" customWidth="1"/>
    <col min="15644" max="15644" width="12" style="70" customWidth="1"/>
    <col min="15645" max="15645" width="10.85546875" style="70" customWidth="1"/>
    <col min="15646" max="15646" width="11.140625" style="70" customWidth="1"/>
    <col min="15647" max="15647" width="13" style="70" customWidth="1"/>
    <col min="15648" max="15648" width="15.7109375" style="70" customWidth="1"/>
    <col min="15649" max="15874" width="9.140625" style="70"/>
    <col min="15875" max="15875" width="8.140625" style="70" customWidth="1"/>
    <col min="15876" max="15876" width="28.140625" style="70" customWidth="1"/>
    <col min="15877" max="15877" width="7.5703125" style="70" customWidth="1"/>
    <col min="15878" max="15879" width="10.28515625" style="70" bestFit="1" customWidth="1"/>
    <col min="15880" max="15881" width="9.7109375" style="70" customWidth="1"/>
    <col min="15882" max="15882" width="9.140625" style="70"/>
    <col min="15883" max="15885" width="9.7109375" style="70" customWidth="1"/>
    <col min="15886" max="15886" width="13.85546875" style="70" customWidth="1"/>
    <col min="15887" max="15889" width="9.140625" style="70"/>
    <col min="15890" max="15890" width="12.42578125" style="70" customWidth="1"/>
    <col min="15891" max="15893" width="9.140625" style="70"/>
    <col min="15894" max="15894" width="11.5703125" style="70" customWidth="1"/>
    <col min="15895" max="15895" width="9.140625" style="70"/>
    <col min="15896" max="15896" width="14.140625" style="70" customWidth="1"/>
    <col min="15897" max="15897" width="10.5703125" style="70" customWidth="1"/>
    <col min="15898" max="15898" width="11.85546875" style="70" customWidth="1"/>
    <col min="15899" max="15899" width="11" style="70" customWidth="1"/>
    <col min="15900" max="15900" width="12" style="70" customWidth="1"/>
    <col min="15901" max="15901" width="10.85546875" style="70" customWidth="1"/>
    <col min="15902" max="15902" width="11.140625" style="70" customWidth="1"/>
    <col min="15903" max="15903" width="13" style="70" customWidth="1"/>
    <col min="15904" max="15904" width="15.7109375" style="70" customWidth="1"/>
    <col min="15905" max="16130" width="9.140625" style="70"/>
    <col min="16131" max="16131" width="8.140625" style="70" customWidth="1"/>
    <col min="16132" max="16132" width="28.140625" style="70" customWidth="1"/>
    <col min="16133" max="16133" width="7.5703125" style="70" customWidth="1"/>
    <col min="16134" max="16135" width="10.28515625" style="70" bestFit="1" customWidth="1"/>
    <col min="16136" max="16137" width="9.7109375" style="70" customWidth="1"/>
    <col min="16138" max="16138" width="9.140625" style="70"/>
    <col min="16139" max="16141" width="9.7109375" style="70" customWidth="1"/>
    <col min="16142" max="16142" width="13.85546875" style="70" customWidth="1"/>
    <col min="16143" max="16145" width="9.140625" style="70"/>
    <col min="16146" max="16146" width="12.42578125" style="70" customWidth="1"/>
    <col min="16147" max="16149" width="9.140625" style="70"/>
    <col min="16150" max="16150" width="11.5703125" style="70" customWidth="1"/>
    <col min="16151" max="16151" width="9.140625" style="70"/>
    <col min="16152" max="16152" width="14.140625" style="70" customWidth="1"/>
    <col min="16153" max="16153" width="10.5703125" style="70" customWidth="1"/>
    <col min="16154" max="16154" width="11.85546875" style="70" customWidth="1"/>
    <col min="16155" max="16155" width="11" style="70" customWidth="1"/>
    <col min="16156" max="16156" width="12" style="70" customWidth="1"/>
    <col min="16157" max="16157" width="10.85546875" style="70" customWidth="1"/>
    <col min="16158" max="16158" width="11.140625" style="70" customWidth="1"/>
    <col min="16159" max="16159" width="13" style="70" customWidth="1"/>
    <col min="16160" max="16160" width="15.7109375" style="70" customWidth="1"/>
    <col min="16161" max="16384" width="9.140625" style="70"/>
  </cols>
  <sheetData>
    <row r="1" spans="1:78" s="50" customFormat="1" ht="13.5">
      <c r="A1" s="47"/>
      <c r="B1" s="47"/>
      <c r="C1" s="47"/>
      <c r="D1" s="48"/>
      <c r="E1" s="48"/>
      <c r="F1" s="48"/>
      <c r="G1" s="48"/>
      <c r="H1" s="49"/>
      <c r="I1" s="49"/>
      <c r="K1" s="49"/>
      <c r="L1" s="49"/>
      <c r="M1" s="49"/>
    </row>
    <row r="2" spans="1:78" s="50" customFormat="1" ht="17.25" customHeight="1">
      <c r="B2" s="51" t="s">
        <v>305</v>
      </c>
      <c r="D2" s="164" t="s">
        <v>306</v>
      </c>
      <c r="E2" s="164"/>
      <c r="F2" s="164"/>
      <c r="G2" s="164"/>
      <c r="H2" s="165"/>
      <c r="I2" s="165"/>
      <c r="J2" s="165"/>
      <c r="K2" s="165"/>
      <c r="L2" s="52"/>
      <c r="M2" s="52"/>
    </row>
    <row r="3" spans="1:78" s="50" customFormat="1" ht="62.25" customHeight="1">
      <c r="B3" s="53" t="s">
        <v>299</v>
      </c>
      <c r="D3" s="164" t="s">
        <v>307</v>
      </c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</row>
    <row r="4" spans="1:78" s="50" customFormat="1" ht="24.75" customHeight="1" thickBot="1">
      <c r="B4" s="166" t="s">
        <v>308</v>
      </c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</row>
    <row r="5" spans="1:78" s="56" customFormat="1" ht="94.5" customHeight="1">
      <c r="A5" s="167"/>
      <c r="B5" s="169" t="s">
        <v>309</v>
      </c>
      <c r="C5" s="169" t="s">
        <v>310</v>
      </c>
      <c r="D5" s="170" t="s">
        <v>489</v>
      </c>
      <c r="E5" s="170" t="s">
        <v>490</v>
      </c>
      <c r="F5" s="170" t="s">
        <v>492</v>
      </c>
      <c r="G5" s="170" t="s">
        <v>493</v>
      </c>
      <c r="H5" s="172" t="s">
        <v>494</v>
      </c>
      <c r="I5" s="163" t="s">
        <v>495</v>
      </c>
      <c r="J5" s="161" t="s">
        <v>485</v>
      </c>
      <c r="K5" s="163" t="s">
        <v>14</v>
      </c>
      <c r="L5" s="154" t="s">
        <v>311</v>
      </c>
      <c r="M5" s="155"/>
      <c r="N5" s="156"/>
      <c r="O5" s="157" t="s">
        <v>312</v>
      </c>
      <c r="P5" s="154" t="s">
        <v>486</v>
      </c>
      <c r="Q5" s="155"/>
      <c r="R5" s="156"/>
      <c r="S5" s="157" t="s">
        <v>487</v>
      </c>
      <c r="T5" s="154" t="s">
        <v>496</v>
      </c>
      <c r="U5" s="155"/>
      <c r="V5" s="156"/>
      <c r="W5" s="157" t="s">
        <v>497</v>
      </c>
      <c r="X5" s="173" t="s">
        <v>498</v>
      </c>
      <c r="Y5" s="160"/>
      <c r="Z5" s="160"/>
      <c r="AA5" s="160"/>
      <c r="AB5" s="160"/>
      <c r="AC5" s="160"/>
      <c r="AD5" s="160"/>
      <c r="AE5" s="157" t="s">
        <v>499</v>
      </c>
      <c r="AF5" s="159" t="s">
        <v>295</v>
      </c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</row>
    <row r="6" spans="1:78" s="57" customFormat="1" ht="40.5">
      <c r="A6" s="168"/>
      <c r="B6" s="158"/>
      <c r="C6" s="158"/>
      <c r="D6" s="171"/>
      <c r="E6" s="171"/>
      <c r="F6" s="171"/>
      <c r="G6" s="171"/>
      <c r="H6" s="160"/>
      <c r="I6" s="160"/>
      <c r="J6" s="162"/>
      <c r="K6" s="160"/>
      <c r="L6" s="46" t="s">
        <v>32</v>
      </c>
      <c r="M6" s="46" t="s">
        <v>302</v>
      </c>
      <c r="N6" s="54" t="s">
        <v>39</v>
      </c>
      <c r="O6" s="158"/>
      <c r="P6" s="46" t="s">
        <v>32</v>
      </c>
      <c r="Q6" s="46" t="s">
        <v>302</v>
      </c>
      <c r="R6" s="54" t="s">
        <v>39</v>
      </c>
      <c r="S6" s="158"/>
      <c r="T6" s="46" t="s">
        <v>32</v>
      </c>
      <c r="U6" s="46" t="s">
        <v>302</v>
      </c>
      <c r="V6" s="54" t="s">
        <v>39</v>
      </c>
      <c r="W6" s="158"/>
      <c r="X6" s="54" t="s">
        <v>39</v>
      </c>
      <c r="Y6" s="46" t="s">
        <v>30</v>
      </c>
      <c r="Z6" s="46" t="s">
        <v>31</v>
      </c>
      <c r="AA6" s="46" t="s">
        <v>32</v>
      </c>
      <c r="AB6" s="46" t="s">
        <v>33</v>
      </c>
      <c r="AC6" s="46" t="s">
        <v>300</v>
      </c>
      <c r="AD6" s="46" t="s">
        <v>35</v>
      </c>
      <c r="AE6" s="158"/>
      <c r="AF6" s="16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</row>
    <row r="7" spans="1:78" s="64" customFormat="1" ht="19.5" customHeight="1">
      <c r="A7" s="58" t="s">
        <v>40</v>
      </c>
      <c r="B7" s="59" t="s">
        <v>313</v>
      </c>
      <c r="C7" s="59"/>
      <c r="D7" s="60"/>
      <c r="E7" s="60"/>
      <c r="F7" s="60"/>
      <c r="G7" s="60"/>
      <c r="H7" s="61"/>
      <c r="I7" s="61"/>
      <c r="J7" s="62"/>
      <c r="K7" s="61"/>
      <c r="L7" s="61"/>
      <c r="M7" s="61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</row>
    <row r="8" spans="1:78" s="64" customFormat="1" ht="15" customHeight="1">
      <c r="A8" s="58"/>
      <c r="B8" s="65" t="s">
        <v>42</v>
      </c>
      <c r="C8" s="65" t="s">
        <v>43</v>
      </c>
      <c r="D8" s="60">
        <v>1</v>
      </c>
      <c r="E8" s="60">
        <v>1</v>
      </c>
      <c r="F8" s="60">
        <v>2</v>
      </c>
      <c r="G8" s="60">
        <v>2</v>
      </c>
      <c r="H8" s="66">
        <v>1</v>
      </c>
      <c r="I8" s="66"/>
      <c r="J8" s="66">
        <v>1</v>
      </c>
      <c r="K8" s="66"/>
      <c r="L8" s="66">
        <v>1</v>
      </c>
      <c r="M8" s="66">
        <v>1</v>
      </c>
      <c r="N8" s="66">
        <v>1</v>
      </c>
      <c r="O8" s="66"/>
      <c r="P8" s="66">
        <v>1</v>
      </c>
      <c r="Q8" s="66">
        <v>1</v>
      </c>
      <c r="R8" s="66">
        <v>1</v>
      </c>
      <c r="S8" s="66"/>
      <c r="T8" s="66">
        <v>1</v>
      </c>
      <c r="U8" s="66">
        <v>1</v>
      </c>
      <c r="V8" s="66">
        <v>1</v>
      </c>
      <c r="W8" s="66"/>
      <c r="X8" s="66">
        <v>1</v>
      </c>
      <c r="Y8" s="66">
        <v>1</v>
      </c>
      <c r="Z8" s="66">
        <v>1</v>
      </c>
      <c r="AA8" s="66">
        <v>1</v>
      </c>
      <c r="AB8" s="66">
        <v>1</v>
      </c>
      <c r="AC8" s="66">
        <v>1</v>
      </c>
      <c r="AD8" s="66">
        <v>1</v>
      </c>
      <c r="AE8" s="61"/>
      <c r="AF8" s="66">
        <f>X8</f>
        <v>1</v>
      </c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</row>
    <row r="9" spans="1:78" s="64" customFormat="1" ht="17.25" customHeight="1">
      <c r="A9" s="58"/>
      <c r="B9" s="65" t="s">
        <v>314</v>
      </c>
      <c r="C9" s="65"/>
      <c r="D9" s="60"/>
      <c r="E9" s="60"/>
      <c r="F9" s="60"/>
      <c r="G9" s="60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1"/>
      <c r="AF9" s="66">
        <f t="shared" ref="AF9:AF18" si="0">X9</f>
        <v>0</v>
      </c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</row>
    <row r="10" spans="1:78" s="64" customFormat="1" ht="27">
      <c r="A10" s="58"/>
      <c r="B10" s="67" t="s">
        <v>44</v>
      </c>
      <c r="C10" s="65" t="s">
        <v>45</v>
      </c>
      <c r="D10" s="60">
        <v>30</v>
      </c>
      <c r="E10" s="60">
        <v>30</v>
      </c>
      <c r="F10" s="60">
        <v>28</v>
      </c>
      <c r="G10" s="60">
        <v>28</v>
      </c>
      <c r="H10" s="60">
        <v>28</v>
      </c>
      <c r="I10" s="60"/>
      <c r="J10" s="60">
        <v>28</v>
      </c>
      <c r="K10" s="60"/>
      <c r="L10" s="60">
        <v>28</v>
      </c>
      <c r="M10" s="60">
        <v>28</v>
      </c>
      <c r="N10" s="60">
        <v>28</v>
      </c>
      <c r="O10" s="66"/>
      <c r="P10" s="60">
        <v>28</v>
      </c>
      <c r="Q10" s="60">
        <v>28</v>
      </c>
      <c r="R10" s="60">
        <v>28</v>
      </c>
      <c r="S10" s="66"/>
      <c r="T10" s="60">
        <v>28</v>
      </c>
      <c r="U10" s="60">
        <v>28</v>
      </c>
      <c r="V10" s="60">
        <v>28</v>
      </c>
      <c r="W10" s="66"/>
      <c r="X10" s="60">
        <v>28</v>
      </c>
      <c r="Y10" s="60">
        <v>28</v>
      </c>
      <c r="Z10" s="60">
        <v>28</v>
      </c>
      <c r="AA10" s="60">
        <v>28</v>
      </c>
      <c r="AB10" s="60">
        <v>28</v>
      </c>
      <c r="AC10" s="60">
        <v>28</v>
      </c>
      <c r="AD10" s="60">
        <v>28</v>
      </c>
      <c r="AE10" s="60"/>
      <c r="AF10" s="66">
        <f t="shared" si="0"/>
        <v>28</v>
      </c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</row>
    <row r="11" spans="1:78" s="64" customFormat="1" ht="32.25" customHeight="1">
      <c r="A11" s="58"/>
      <c r="B11" s="65" t="s">
        <v>315</v>
      </c>
      <c r="C11" s="65" t="s">
        <v>43</v>
      </c>
      <c r="D11" s="60">
        <v>14</v>
      </c>
      <c r="E11" s="60">
        <v>14</v>
      </c>
      <c r="F11" s="60"/>
      <c r="G11" s="60"/>
      <c r="H11" s="61">
        <v>9.2643430000000002</v>
      </c>
      <c r="I11" s="61"/>
      <c r="J11" s="61">
        <v>9.2643430000000002</v>
      </c>
      <c r="K11" s="61"/>
      <c r="L11" s="61">
        <v>9.2643430000000002</v>
      </c>
      <c r="M11" s="61">
        <v>9.2643430000000002</v>
      </c>
      <c r="N11" s="61">
        <v>9.2643430000000002</v>
      </c>
      <c r="O11" s="61"/>
      <c r="P11" s="61">
        <v>9.2643430000000002</v>
      </c>
      <c r="Q11" s="61">
        <v>9.2643430000000002</v>
      </c>
      <c r="R11" s="61">
        <v>9.2643430000000002</v>
      </c>
      <c r="S11" s="61"/>
      <c r="T11" s="61">
        <v>9.2643430000000002</v>
      </c>
      <c r="U11" s="61">
        <v>9.2643430000000002</v>
      </c>
      <c r="V11" s="61">
        <v>9.2643430000000002</v>
      </c>
      <c r="W11" s="61"/>
      <c r="X11" s="61">
        <v>9.2643430000000002</v>
      </c>
      <c r="Y11" s="61">
        <v>9.2643430000000002</v>
      </c>
      <c r="Z11" s="61">
        <v>9.2643430000000002</v>
      </c>
      <c r="AA11" s="61">
        <v>9.2643430000000002</v>
      </c>
      <c r="AB11" s="61">
        <v>9.2643430000000002</v>
      </c>
      <c r="AC11" s="61">
        <v>9.2643430000000002</v>
      </c>
      <c r="AD11" s="61">
        <v>9.2643430000000002</v>
      </c>
      <c r="AE11" s="61">
        <v>9.2643430000000002</v>
      </c>
      <c r="AF11" s="66">
        <f t="shared" si="0"/>
        <v>9.2643430000000002</v>
      </c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63"/>
      <c r="BQ11" s="63"/>
      <c r="BR11" s="63"/>
      <c r="BS11" s="63"/>
      <c r="BT11" s="63"/>
      <c r="BU11" s="63"/>
      <c r="BV11" s="63"/>
      <c r="BW11" s="63"/>
      <c r="BX11" s="63"/>
      <c r="BY11" s="63"/>
      <c r="BZ11" s="63"/>
    </row>
    <row r="12" spans="1:78" s="64" customFormat="1" ht="27">
      <c r="A12" s="58"/>
      <c r="B12" s="68" t="s">
        <v>47</v>
      </c>
      <c r="C12" s="65" t="s">
        <v>43</v>
      </c>
      <c r="D12" s="60"/>
      <c r="E12" s="60"/>
      <c r="F12" s="60"/>
      <c r="G12" s="60"/>
      <c r="H12" s="61">
        <v>9.2643430000000002</v>
      </c>
      <c r="I12" s="61"/>
      <c r="J12" s="61">
        <v>9.2643430000000002</v>
      </c>
      <c r="K12" s="61"/>
      <c r="L12" s="61">
        <v>9.2643430000000002</v>
      </c>
      <c r="M12" s="61">
        <v>9.2643430000000002</v>
      </c>
      <c r="N12" s="61">
        <v>9.2643430000000002</v>
      </c>
      <c r="O12" s="61"/>
      <c r="P12" s="61">
        <v>9.2643430000000002</v>
      </c>
      <c r="Q12" s="61">
        <v>9.2643430000000002</v>
      </c>
      <c r="R12" s="61">
        <v>9.2643430000000002</v>
      </c>
      <c r="S12" s="61"/>
      <c r="T12" s="61">
        <v>9.2643430000000002</v>
      </c>
      <c r="U12" s="61">
        <v>9.2643430000000002</v>
      </c>
      <c r="V12" s="61">
        <v>9.2643430000000002</v>
      </c>
      <c r="W12" s="61"/>
      <c r="X12" s="61">
        <v>9.2643430000000002</v>
      </c>
      <c r="Y12" s="61">
        <v>14</v>
      </c>
      <c r="Z12" s="61">
        <v>14</v>
      </c>
      <c r="AA12" s="61">
        <v>14</v>
      </c>
      <c r="AB12" s="61">
        <v>14</v>
      </c>
      <c r="AC12" s="61">
        <v>14</v>
      </c>
      <c r="AD12" s="61">
        <v>14</v>
      </c>
      <c r="AE12" s="61"/>
      <c r="AF12" s="66">
        <f t="shared" si="0"/>
        <v>9.2643430000000002</v>
      </c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</row>
    <row r="13" spans="1:78" ht="15.75" customHeight="1">
      <c r="A13" s="58">
        <v>0</v>
      </c>
      <c r="B13" s="61" t="s">
        <v>483</v>
      </c>
      <c r="C13" s="65" t="s">
        <v>297</v>
      </c>
      <c r="D13" s="60">
        <f>D14</f>
        <v>10877.821</v>
      </c>
      <c r="E13" s="60">
        <f>E14</f>
        <v>883.2</v>
      </c>
      <c r="F13" s="60">
        <f>F28</f>
        <v>11214.9</v>
      </c>
      <c r="G13" s="60">
        <f>G14</f>
        <v>1452.3889999999999</v>
      </c>
      <c r="H13" s="61">
        <f>+H14</f>
        <v>11561.900063999999</v>
      </c>
      <c r="I13" s="61"/>
      <c r="J13" s="61">
        <f>+J14</f>
        <v>11561.6</v>
      </c>
      <c r="K13" s="61"/>
      <c r="L13" s="61">
        <f>N13/2</f>
        <v>5780.9500319999997</v>
      </c>
      <c r="M13" s="61">
        <f>N13/2</f>
        <v>5780.9500319999997</v>
      </c>
      <c r="N13" s="61">
        <f>+N14</f>
        <v>11561.900063999999</v>
      </c>
      <c r="O13" s="61"/>
      <c r="P13" s="61">
        <f>R13/2</f>
        <v>5780.9500319999997</v>
      </c>
      <c r="Q13" s="61">
        <f>R13/2</f>
        <v>5780.9500319999997</v>
      </c>
      <c r="R13" s="61">
        <f>+R14</f>
        <v>11561.900063999999</v>
      </c>
      <c r="S13" s="61"/>
      <c r="T13" s="61">
        <f>V13/2</f>
        <v>5780.9500319999997</v>
      </c>
      <c r="U13" s="61">
        <f>V13/2</f>
        <v>5780.9500319999997</v>
      </c>
      <c r="V13" s="61">
        <f>+V14</f>
        <v>11561.900063999999</v>
      </c>
      <c r="W13" s="61"/>
      <c r="X13" s="61">
        <f>+X14</f>
        <v>11561.900063999999</v>
      </c>
      <c r="Y13" s="61">
        <f>+Y14</f>
        <v>2890.4750159999999</v>
      </c>
      <c r="Z13" s="61">
        <f>+Z14</f>
        <v>2890.4750159999999</v>
      </c>
      <c r="AA13" s="62">
        <f t="shared" ref="AA13:AA16" si="1">Y13+Z13</f>
        <v>5780.9500319999997</v>
      </c>
      <c r="AB13" s="61">
        <f>+AB14</f>
        <v>2890.4750159999999</v>
      </c>
      <c r="AC13" s="62">
        <f t="shared" ref="AC13:AC16" si="2">AA13+AB13</f>
        <v>8671.4250479999992</v>
      </c>
      <c r="AD13" s="62">
        <f t="shared" ref="AD13:AD18" si="3">X13-AC13</f>
        <v>2890.4750160000003</v>
      </c>
      <c r="AE13" s="61"/>
      <c r="AF13" s="66">
        <f t="shared" si="0"/>
        <v>11561.900063999999</v>
      </c>
    </row>
    <row r="14" spans="1:78" ht="17.25" customHeight="1">
      <c r="A14" s="58">
        <v>0</v>
      </c>
      <c r="B14" s="61" t="s">
        <v>484</v>
      </c>
      <c r="C14" s="65" t="s">
        <v>297</v>
      </c>
      <c r="D14" s="60">
        <f>D18+D20</f>
        <v>10877.821</v>
      </c>
      <c r="E14" s="60">
        <f>E18+E20</f>
        <v>883.2</v>
      </c>
      <c r="F14" s="60">
        <f>F28</f>
        <v>11214.9</v>
      </c>
      <c r="G14" s="60">
        <f>G20</f>
        <v>1452.3889999999999</v>
      </c>
      <c r="H14" s="61">
        <f>+H15+H20+H74+H85+H92+H115+H132+H137</f>
        <v>11561.900063999999</v>
      </c>
      <c r="I14" s="61"/>
      <c r="J14" s="61">
        <f>+J15+J20+J74+J85+J92+J115+J132+J137</f>
        <v>11561.6</v>
      </c>
      <c r="K14" s="61"/>
      <c r="L14" s="61">
        <f t="shared" ref="L14:L16" si="4">N14/2</f>
        <v>5780.9500319999997</v>
      </c>
      <c r="M14" s="61">
        <f t="shared" ref="M14:M16" si="5">N14/2</f>
        <v>5780.9500319999997</v>
      </c>
      <c r="N14" s="61">
        <f>+N15+N20+N74+N85+N92+N115+N132+N137</f>
        <v>11561.900063999999</v>
      </c>
      <c r="O14" s="61"/>
      <c r="P14" s="61">
        <f t="shared" ref="P14:P16" si="6">R14/2</f>
        <v>5780.9500319999997</v>
      </c>
      <c r="Q14" s="61">
        <f t="shared" ref="Q14:Q16" si="7">R14/2</f>
        <v>5780.9500319999997</v>
      </c>
      <c r="R14" s="61">
        <f>+R15+R20+R74+R85+R92+R115+R132+R137</f>
        <v>11561.900063999999</v>
      </c>
      <c r="S14" s="61"/>
      <c r="T14" s="61">
        <f t="shared" ref="T14:T16" si="8">V14/2</f>
        <v>5780.9500319999997</v>
      </c>
      <c r="U14" s="61">
        <f t="shared" ref="U14:U16" si="9">V14/2</f>
        <v>5780.9500319999997</v>
      </c>
      <c r="V14" s="61">
        <f>+V15+V20+V74+V85+V92+V115+V132+V137</f>
        <v>11561.900063999999</v>
      </c>
      <c r="W14" s="61"/>
      <c r="X14" s="61">
        <f>+X15+X20+X74+X85+X92+X115+X132+X137</f>
        <v>11561.900063999999</v>
      </c>
      <c r="Y14" s="61">
        <f>Y15+Y20</f>
        <v>2890.4750159999999</v>
      </c>
      <c r="Z14" s="61">
        <f>+Z15+Z20+Z74+Z85+Z92+Z115+Z132+Z137</f>
        <v>2890.4750159999999</v>
      </c>
      <c r="AA14" s="62">
        <f t="shared" si="1"/>
        <v>5780.9500319999997</v>
      </c>
      <c r="AB14" s="61">
        <f>AB18</f>
        <v>2890.4750159999999</v>
      </c>
      <c r="AC14" s="62">
        <f t="shared" si="2"/>
        <v>8671.4250479999992</v>
      </c>
      <c r="AD14" s="62">
        <f t="shared" si="3"/>
        <v>2890.4750160000003</v>
      </c>
      <c r="AE14" s="61"/>
      <c r="AF14" s="66">
        <f t="shared" si="0"/>
        <v>11561.900063999999</v>
      </c>
    </row>
    <row r="15" spans="1:78" ht="32.25" customHeight="1">
      <c r="A15" s="58">
        <v>0</v>
      </c>
      <c r="B15" s="61" t="s">
        <v>58</v>
      </c>
      <c r="C15" s="65" t="s">
        <v>297</v>
      </c>
      <c r="D15" s="60">
        <f>D16</f>
        <v>8912.1209999999992</v>
      </c>
      <c r="E15" s="60">
        <f>+E16</f>
        <v>0</v>
      </c>
      <c r="F15" s="60"/>
      <c r="G15" s="60"/>
      <c r="H15" s="61">
        <f>+H16</f>
        <v>11561.900063999999</v>
      </c>
      <c r="I15" s="61"/>
      <c r="J15" s="61">
        <f>+J16</f>
        <v>11561.6</v>
      </c>
      <c r="K15" s="61"/>
      <c r="L15" s="61">
        <f t="shared" si="4"/>
        <v>5780.9500319999997</v>
      </c>
      <c r="M15" s="61">
        <f t="shared" si="5"/>
        <v>5780.9500319999997</v>
      </c>
      <c r="N15" s="61">
        <f>+N16</f>
        <v>11561.900063999999</v>
      </c>
      <c r="O15" s="61"/>
      <c r="P15" s="61">
        <f t="shared" si="6"/>
        <v>5780.9500319999997</v>
      </c>
      <c r="Q15" s="61">
        <f t="shared" si="7"/>
        <v>5780.9500319999997</v>
      </c>
      <c r="R15" s="61">
        <f>+R16</f>
        <v>11561.900063999999</v>
      </c>
      <c r="S15" s="61"/>
      <c r="T15" s="61">
        <f t="shared" si="8"/>
        <v>5780.9500319999997</v>
      </c>
      <c r="U15" s="61">
        <f t="shared" si="9"/>
        <v>5780.9500319999997</v>
      </c>
      <c r="V15" s="61">
        <f>+V16</f>
        <v>11561.900063999999</v>
      </c>
      <c r="W15" s="61"/>
      <c r="X15" s="61">
        <f>+X16</f>
        <v>11561.900063999999</v>
      </c>
      <c r="Y15" s="61">
        <f>+Y16</f>
        <v>2890.4750159999999</v>
      </c>
      <c r="Z15" s="61">
        <f>+Z16</f>
        <v>2890.4750159999999</v>
      </c>
      <c r="AA15" s="62">
        <f t="shared" si="1"/>
        <v>5780.9500319999997</v>
      </c>
      <c r="AB15" s="61">
        <f>+AB16</f>
        <v>2890.4750159999999</v>
      </c>
      <c r="AC15" s="62">
        <f t="shared" si="2"/>
        <v>8671.4250479999992</v>
      </c>
      <c r="AD15" s="62">
        <f t="shared" si="3"/>
        <v>2890.4750160000003</v>
      </c>
      <c r="AE15" s="61"/>
      <c r="AF15" s="66">
        <f t="shared" si="0"/>
        <v>11561.900063999999</v>
      </c>
    </row>
    <row r="16" spans="1:78" ht="29.25" customHeight="1">
      <c r="A16" s="58">
        <v>0</v>
      </c>
      <c r="B16" s="22" t="s">
        <v>59</v>
      </c>
      <c r="C16" s="65" t="s">
        <v>297</v>
      </c>
      <c r="D16" s="60">
        <f>+D18</f>
        <v>8912.1209999999992</v>
      </c>
      <c r="E16" s="60"/>
      <c r="F16" s="60"/>
      <c r="G16" s="60"/>
      <c r="H16" s="61">
        <f>+H18</f>
        <v>11561.900063999999</v>
      </c>
      <c r="I16" s="61"/>
      <c r="J16" s="61">
        <f>+J18</f>
        <v>11561.6</v>
      </c>
      <c r="K16" s="61"/>
      <c r="L16" s="61">
        <f t="shared" si="4"/>
        <v>5780.9500319999997</v>
      </c>
      <c r="M16" s="61">
        <f t="shared" si="5"/>
        <v>5780.9500319999997</v>
      </c>
      <c r="N16" s="61">
        <f>+N18</f>
        <v>11561.900063999999</v>
      </c>
      <c r="O16" s="61"/>
      <c r="P16" s="61">
        <f t="shared" si="6"/>
        <v>5780.9500319999997</v>
      </c>
      <c r="Q16" s="61">
        <f t="shared" si="7"/>
        <v>5780.9500319999997</v>
      </c>
      <c r="R16" s="61">
        <f>+R18</f>
        <v>11561.900063999999</v>
      </c>
      <c r="S16" s="61"/>
      <c r="T16" s="61">
        <f t="shared" si="8"/>
        <v>5780.9500319999997</v>
      </c>
      <c r="U16" s="61">
        <f t="shared" si="9"/>
        <v>5780.9500319999997</v>
      </c>
      <c r="V16" s="61">
        <f>+V18</f>
        <v>11561.900063999999</v>
      </c>
      <c r="W16" s="61"/>
      <c r="X16" s="61">
        <f>+X18</f>
        <v>11561.900063999999</v>
      </c>
      <c r="Y16" s="61">
        <f>+Y18</f>
        <v>2890.4750159999999</v>
      </c>
      <c r="Z16" s="61">
        <f>+Z18</f>
        <v>2890.4750159999999</v>
      </c>
      <c r="AA16" s="62">
        <f t="shared" si="1"/>
        <v>5780.9500319999997</v>
      </c>
      <c r="AB16" s="61">
        <f>+AB18</f>
        <v>2890.4750159999999</v>
      </c>
      <c r="AC16" s="62">
        <f t="shared" si="2"/>
        <v>8671.4250479999992</v>
      </c>
      <c r="AD16" s="62">
        <f t="shared" si="3"/>
        <v>2890.4750160000003</v>
      </c>
      <c r="AE16" s="61"/>
      <c r="AF16" s="66">
        <f t="shared" si="0"/>
        <v>11561.900063999999</v>
      </c>
    </row>
    <row r="17" spans="1:78" ht="34.5" customHeight="1">
      <c r="A17" s="58"/>
      <c r="B17" s="23" t="s">
        <v>60</v>
      </c>
      <c r="C17" s="65" t="s">
        <v>297</v>
      </c>
      <c r="D17" s="60">
        <f>D16*1000/11/D11</f>
        <v>57870.91558441559</v>
      </c>
      <c r="E17" s="60"/>
      <c r="F17" s="60"/>
      <c r="G17" s="60"/>
      <c r="H17" s="61">
        <v>104000</v>
      </c>
      <c r="I17" s="61"/>
      <c r="J17" s="61">
        <v>104000</v>
      </c>
      <c r="K17" s="61"/>
      <c r="L17" s="61">
        <v>104000</v>
      </c>
      <c r="M17" s="61">
        <v>104000</v>
      </c>
      <c r="N17" s="61">
        <v>104000</v>
      </c>
      <c r="O17" s="61"/>
      <c r="P17" s="61">
        <v>104000</v>
      </c>
      <c r="Q17" s="61">
        <v>104000</v>
      </c>
      <c r="R17" s="61">
        <v>104000</v>
      </c>
      <c r="S17" s="61"/>
      <c r="T17" s="61">
        <v>104000</v>
      </c>
      <c r="U17" s="61">
        <v>104000</v>
      </c>
      <c r="V17" s="61">
        <v>104000</v>
      </c>
      <c r="W17" s="61"/>
      <c r="X17" s="61">
        <v>104000</v>
      </c>
      <c r="Y17" s="61">
        <v>104000</v>
      </c>
      <c r="Z17" s="61">
        <v>104000</v>
      </c>
      <c r="AA17" s="61">
        <v>104000</v>
      </c>
      <c r="AB17" s="61">
        <v>104000</v>
      </c>
      <c r="AC17" s="61">
        <v>104000</v>
      </c>
      <c r="AD17" s="61">
        <v>104000</v>
      </c>
      <c r="AE17" s="61"/>
      <c r="AF17" s="66">
        <f t="shared" si="0"/>
        <v>104000</v>
      </c>
    </row>
    <row r="18" spans="1:78" ht="45.75" customHeight="1">
      <c r="A18" s="58">
        <v>4111</v>
      </c>
      <c r="B18" s="22" t="s">
        <v>61</v>
      </c>
      <c r="C18" s="65" t="s">
        <v>297</v>
      </c>
      <c r="D18" s="60">
        <v>8912.1209999999992</v>
      </c>
      <c r="E18" s="60">
        <v>693.2</v>
      </c>
      <c r="F18" s="60"/>
      <c r="G18" s="60"/>
      <c r="H18" s="61">
        <f>H11*104*12</f>
        <v>11561.900063999999</v>
      </c>
      <c r="I18" s="61"/>
      <c r="J18" s="61">
        <v>11561.6</v>
      </c>
      <c r="K18" s="61"/>
      <c r="L18" s="61">
        <f>N18/2</f>
        <v>5780.9500319999997</v>
      </c>
      <c r="M18" s="61">
        <f>N18/2</f>
        <v>5780.9500319999997</v>
      </c>
      <c r="N18" s="61">
        <f>N11*N17/1000*12</f>
        <v>11561.900063999999</v>
      </c>
      <c r="O18" s="61"/>
      <c r="P18" s="61">
        <f>R18/2</f>
        <v>5780.9500319999997</v>
      </c>
      <c r="Q18" s="61">
        <f>R18/2</f>
        <v>5780.9500319999997</v>
      </c>
      <c r="R18" s="61">
        <f>R11*R17/1000*12</f>
        <v>11561.900063999999</v>
      </c>
      <c r="S18" s="61"/>
      <c r="T18" s="61">
        <f>V18/2</f>
        <v>5780.9500319999997</v>
      </c>
      <c r="U18" s="61">
        <f>V18/2</f>
        <v>5780.9500319999997</v>
      </c>
      <c r="V18" s="61">
        <f>V11*V17/1000*12</f>
        <v>11561.900063999999</v>
      </c>
      <c r="W18" s="61"/>
      <c r="X18" s="61">
        <f>X11*X17/1000*12</f>
        <v>11561.900063999999</v>
      </c>
      <c r="Y18" s="61">
        <f>X18/4</f>
        <v>2890.4750159999999</v>
      </c>
      <c r="Z18" s="61">
        <f>X18/4</f>
        <v>2890.4750159999999</v>
      </c>
      <c r="AA18" s="62">
        <f>Y18+Z18</f>
        <v>5780.9500319999997</v>
      </c>
      <c r="AB18" s="61">
        <f>X18/4</f>
        <v>2890.4750159999999</v>
      </c>
      <c r="AC18" s="62">
        <f>AA18+AB18</f>
        <v>8671.4250479999992</v>
      </c>
      <c r="AD18" s="62">
        <f t="shared" si="3"/>
        <v>2890.4750160000003</v>
      </c>
      <c r="AE18" s="61"/>
      <c r="AF18" s="66">
        <f t="shared" si="0"/>
        <v>11561.900063999999</v>
      </c>
    </row>
    <row r="19" spans="1:78" ht="27">
      <c r="A19" s="58"/>
      <c r="B19" s="18" t="s">
        <v>480</v>
      </c>
      <c r="C19" s="65" t="s">
        <v>297</v>
      </c>
      <c r="D19" s="60"/>
      <c r="E19" s="60"/>
      <c r="F19" s="60"/>
      <c r="G19" s="60"/>
      <c r="H19" s="66"/>
      <c r="I19" s="66"/>
      <c r="J19" s="66"/>
      <c r="K19" s="61"/>
      <c r="L19" s="61"/>
      <c r="M19" s="61"/>
      <c r="N19" s="66"/>
      <c r="O19" s="61"/>
      <c r="P19" s="61"/>
      <c r="Q19" s="61"/>
      <c r="R19" s="66"/>
      <c r="S19" s="61"/>
      <c r="T19" s="61"/>
      <c r="U19" s="61"/>
      <c r="V19" s="66"/>
      <c r="W19" s="61"/>
      <c r="X19" s="61"/>
      <c r="Y19" s="61"/>
      <c r="Z19" s="61"/>
      <c r="AA19" s="62"/>
      <c r="AB19" s="61"/>
      <c r="AC19" s="62"/>
      <c r="AD19" s="62"/>
      <c r="AE19" s="61"/>
      <c r="AF19" s="61"/>
    </row>
    <row r="20" spans="1:78" s="72" customFormat="1" ht="29.25" customHeight="1">
      <c r="A20" s="80">
        <v>0</v>
      </c>
      <c r="B20" s="61" t="s">
        <v>71</v>
      </c>
      <c r="C20" s="65" t="s">
        <v>297</v>
      </c>
      <c r="D20" s="60">
        <v>1965.7</v>
      </c>
      <c r="E20" s="60">
        <f>31+159</f>
        <v>190</v>
      </c>
      <c r="F20" s="60"/>
      <c r="G20" s="60">
        <v>1452.3889999999999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2"/>
      <c r="AB20" s="61"/>
      <c r="AC20" s="62"/>
      <c r="AD20" s="62"/>
      <c r="AE20" s="61"/>
      <c r="AF20" s="6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</row>
    <row r="21" spans="1:78" s="72" customFormat="1" ht="24" hidden="1" customHeight="1">
      <c r="A21" s="80">
        <v>4211</v>
      </c>
      <c r="B21" s="61" t="s">
        <v>317</v>
      </c>
      <c r="C21" s="65" t="s">
        <v>297</v>
      </c>
      <c r="D21" s="60"/>
      <c r="E21" s="60"/>
      <c r="F21" s="60"/>
      <c r="G21" s="60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2"/>
      <c r="AB21" s="61"/>
      <c r="AC21" s="62"/>
      <c r="AD21" s="62"/>
      <c r="AE21" s="61"/>
      <c r="AF21" s="6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</row>
    <row r="22" spans="1:78" s="72" customFormat="1" ht="27.75" hidden="1" customHeight="1">
      <c r="A22" s="80">
        <v>4212</v>
      </c>
      <c r="B22" s="61" t="s">
        <v>318</v>
      </c>
      <c r="C22" s="65" t="s">
        <v>297</v>
      </c>
      <c r="D22" s="60" t="e">
        <f>D23+#REF!</f>
        <v>#REF!</v>
      </c>
      <c r="E22" s="60" t="e">
        <f>E23+#REF!</f>
        <v>#REF!</v>
      </c>
      <c r="F22" s="60"/>
      <c r="G22" s="60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2"/>
      <c r="AB22" s="61"/>
      <c r="AC22" s="62"/>
      <c r="AD22" s="62"/>
      <c r="AE22" s="61"/>
      <c r="AF22" s="6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  <c r="BY22" s="71"/>
      <c r="BZ22" s="71"/>
    </row>
    <row r="23" spans="1:78" s="72" customFormat="1" ht="27.75" hidden="1" customHeight="1">
      <c r="A23" s="80"/>
      <c r="B23" s="61" t="s">
        <v>319</v>
      </c>
      <c r="C23" s="65" t="s">
        <v>297</v>
      </c>
      <c r="D23" s="60"/>
      <c r="E23" s="60"/>
      <c r="F23" s="60"/>
      <c r="G23" s="60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2"/>
      <c r="AB23" s="61"/>
      <c r="AC23" s="62"/>
      <c r="AD23" s="62"/>
      <c r="AE23" s="61"/>
      <c r="AF23" s="6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1"/>
    </row>
    <row r="24" spans="1:78" s="72" customFormat="1" ht="26.25" customHeight="1">
      <c r="A24" s="80">
        <v>4216</v>
      </c>
      <c r="B24" s="61" t="s">
        <v>482</v>
      </c>
      <c r="C24" s="65" t="s">
        <v>297</v>
      </c>
      <c r="D24" s="60"/>
      <c r="E24" s="60"/>
      <c r="F24" s="60"/>
      <c r="G24" s="60"/>
      <c r="H24" s="66"/>
      <c r="I24" s="61"/>
      <c r="J24" s="66"/>
      <c r="K24" s="61"/>
      <c r="L24" s="61"/>
      <c r="M24" s="61"/>
      <c r="N24" s="66"/>
      <c r="O24" s="61"/>
      <c r="P24" s="61"/>
      <c r="Q24" s="61"/>
      <c r="R24" s="66"/>
      <c r="S24" s="61"/>
      <c r="T24" s="61"/>
      <c r="U24" s="61"/>
      <c r="V24" s="66"/>
      <c r="W24" s="61"/>
      <c r="X24" s="66"/>
      <c r="Y24" s="61"/>
      <c r="Z24" s="61"/>
      <c r="AA24" s="62"/>
      <c r="AB24" s="61"/>
      <c r="AC24" s="62"/>
      <c r="AD24" s="62"/>
      <c r="AE24" s="61"/>
      <c r="AF24" s="66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  <c r="BZ24" s="71"/>
    </row>
    <row r="25" spans="1:78" s="72" customFormat="1" ht="23.25" hidden="1" customHeight="1">
      <c r="A25" s="80"/>
      <c r="B25" s="61" t="s">
        <v>322</v>
      </c>
      <c r="C25" s="65" t="s">
        <v>297</v>
      </c>
      <c r="D25" s="60"/>
      <c r="E25" s="60"/>
      <c r="F25" s="60"/>
      <c r="G25" s="60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2"/>
      <c r="AB25" s="61"/>
      <c r="AC25" s="62"/>
      <c r="AD25" s="62"/>
      <c r="AE25" s="61"/>
      <c r="AF25" s="6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1"/>
    </row>
    <row r="26" spans="1:78" s="72" customFormat="1" ht="23.25" hidden="1" customHeight="1">
      <c r="A26" s="80"/>
      <c r="B26" s="61" t="s">
        <v>323</v>
      </c>
      <c r="C26" s="65" t="s">
        <v>297</v>
      </c>
      <c r="D26" s="60"/>
      <c r="E26" s="60"/>
      <c r="F26" s="60"/>
      <c r="G26" s="60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2"/>
      <c r="AB26" s="61"/>
      <c r="AC26" s="62"/>
      <c r="AD26" s="62"/>
      <c r="AE26" s="61"/>
      <c r="AF26" s="6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</row>
    <row r="27" spans="1:78" s="72" customFormat="1" ht="22.5" hidden="1" customHeight="1">
      <c r="A27" s="80">
        <v>4217</v>
      </c>
      <c r="B27" s="61" t="s">
        <v>324</v>
      </c>
      <c r="C27" s="65" t="s">
        <v>297</v>
      </c>
      <c r="D27" s="60"/>
      <c r="E27" s="60"/>
      <c r="F27" s="60"/>
      <c r="G27" s="60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2"/>
      <c r="AB27" s="61"/>
      <c r="AC27" s="62"/>
      <c r="AD27" s="62"/>
      <c r="AE27" s="61"/>
      <c r="AF27" s="6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1"/>
    </row>
    <row r="28" spans="1:78" s="72" customFormat="1" ht="27.75" customHeight="1">
      <c r="A28" s="122">
        <v>4639</v>
      </c>
      <c r="B28" s="123" t="s">
        <v>554</v>
      </c>
      <c r="C28" s="65" t="s">
        <v>297</v>
      </c>
      <c r="D28" s="60">
        <f>+D29+D32+D35</f>
        <v>0</v>
      </c>
      <c r="E28" s="60">
        <f>+E29+E32+E35</f>
        <v>0</v>
      </c>
      <c r="F28" s="60">
        <v>11214.9</v>
      </c>
      <c r="G28" s="60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2"/>
      <c r="AB28" s="61"/>
      <c r="AC28" s="62"/>
      <c r="AD28" s="62"/>
      <c r="AE28" s="61"/>
      <c r="AF28" s="6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1"/>
    </row>
    <row r="29" spans="1:78" s="72" customFormat="1" ht="25.5" hidden="1" customHeight="1">
      <c r="A29" s="80">
        <v>4221</v>
      </c>
      <c r="B29" s="61" t="s">
        <v>325</v>
      </c>
      <c r="C29" s="65" t="s">
        <v>297</v>
      </c>
      <c r="D29" s="60"/>
      <c r="E29" s="60"/>
      <c r="F29" s="60"/>
      <c r="G29" s="60"/>
      <c r="H29" s="61"/>
      <c r="I29" s="61"/>
      <c r="J29" s="61"/>
      <c r="K29" s="61"/>
      <c r="L29" s="61">
        <f t="shared" ref="L29:L35" si="10">N29/2</f>
        <v>0</v>
      </c>
      <c r="M29" s="61">
        <f t="shared" ref="M29:M35" si="11">N29/2</f>
        <v>0</v>
      </c>
      <c r="N29" s="61"/>
      <c r="O29" s="61"/>
      <c r="P29" s="61">
        <f t="shared" ref="P29:P35" si="12">R29/2</f>
        <v>0</v>
      </c>
      <c r="Q29" s="61">
        <f t="shared" ref="Q29:Q35" si="13">R29/2</f>
        <v>0</v>
      </c>
      <c r="R29" s="61"/>
      <c r="S29" s="61"/>
      <c r="T29" s="61">
        <f t="shared" ref="T29:T35" si="14">V29/2</f>
        <v>0</v>
      </c>
      <c r="U29" s="61">
        <f t="shared" ref="U29:U35" si="15">V29/2</f>
        <v>0</v>
      </c>
      <c r="V29" s="61"/>
      <c r="W29" s="61"/>
      <c r="X29" s="61"/>
      <c r="Y29" s="61"/>
      <c r="Z29" s="61"/>
      <c r="AA29" s="62">
        <f t="shared" ref="AA29:AA88" si="16">Y29+Z29</f>
        <v>0</v>
      </c>
      <c r="AB29" s="61"/>
      <c r="AC29" s="62">
        <f t="shared" ref="AC29:AC88" si="17">AA29+AB29</f>
        <v>0</v>
      </c>
      <c r="AD29" s="62">
        <f t="shared" ref="AD29:AD88" si="18">X29-AC29</f>
        <v>0</v>
      </c>
      <c r="AE29" s="61"/>
      <c r="AF29" s="6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  <c r="BZ29" s="71"/>
    </row>
    <row r="30" spans="1:78" s="72" customFormat="1" ht="18.75" hidden="1" customHeight="1">
      <c r="A30" s="80"/>
      <c r="B30" s="68" t="s">
        <v>326</v>
      </c>
      <c r="C30" s="65" t="s">
        <v>297</v>
      </c>
      <c r="D30" s="60"/>
      <c r="E30" s="60"/>
      <c r="F30" s="60"/>
      <c r="G30" s="60"/>
      <c r="H30" s="61"/>
      <c r="I30" s="61"/>
      <c r="J30" s="61"/>
      <c r="K30" s="61"/>
      <c r="L30" s="61">
        <f t="shared" si="10"/>
        <v>0</v>
      </c>
      <c r="M30" s="61">
        <f t="shared" si="11"/>
        <v>0</v>
      </c>
      <c r="N30" s="61"/>
      <c r="O30" s="61"/>
      <c r="P30" s="61">
        <f t="shared" si="12"/>
        <v>0</v>
      </c>
      <c r="Q30" s="61">
        <f t="shared" si="13"/>
        <v>0</v>
      </c>
      <c r="R30" s="61"/>
      <c r="S30" s="61"/>
      <c r="T30" s="61">
        <f t="shared" si="14"/>
        <v>0</v>
      </c>
      <c r="U30" s="61">
        <f t="shared" si="15"/>
        <v>0</v>
      </c>
      <c r="V30" s="61"/>
      <c r="W30" s="61"/>
      <c r="X30" s="61"/>
      <c r="Y30" s="61"/>
      <c r="Z30" s="61"/>
      <c r="AA30" s="62">
        <f t="shared" si="16"/>
        <v>0</v>
      </c>
      <c r="AB30" s="61"/>
      <c r="AC30" s="62">
        <f t="shared" si="17"/>
        <v>0</v>
      </c>
      <c r="AD30" s="62">
        <f t="shared" si="18"/>
        <v>0</v>
      </c>
      <c r="AE30" s="61"/>
      <c r="AF30" s="6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1"/>
    </row>
    <row r="31" spans="1:78" s="72" customFormat="1" ht="17.25" hidden="1" customHeight="1">
      <c r="A31" s="80"/>
      <c r="B31" s="68" t="s">
        <v>327</v>
      </c>
      <c r="C31" s="65" t="s">
        <v>297</v>
      </c>
      <c r="D31" s="60"/>
      <c r="E31" s="60"/>
      <c r="F31" s="60"/>
      <c r="G31" s="60"/>
      <c r="H31" s="61"/>
      <c r="I31" s="61"/>
      <c r="J31" s="61"/>
      <c r="K31" s="61"/>
      <c r="L31" s="61">
        <f t="shared" si="10"/>
        <v>0</v>
      </c>
      <c r="M31" s="61">
        <f t="shared" si="11"/>
        <v>0</v>
      </c>
      <c r="N31" s="61"/>
      <c r="O31" s="61"/>
      <c r="P31" s="61">
        <f t="shared" si="12"/>
        <v>0</v>
      </c>
      <c r="Q31" s="61">
        <f t="shared" si="13"/>
        <v>0</v>
      </c>
      <c r="R31" s="61"/>
      <c r="S31" s="61"/>
      <c r="T31" s="61">
        <f t="shared" si="14"/>
        <v>0</v>
      </c>
      <c r="U31" s="61">
        <f t="shared" si="15"/>
        <v>0</v>
      </c>
      <c r="V31" s="61"/>
      <c r="W31" s="61"/>
      <c r="X31" s="61"/>
      <c r="Y31" s="61"/>
      <c r="Z31" s="61"/>
      <c r="AA31" s="62">
        <f t="shared" si="16"/>
        <v>0</v>
      </c>
      <c r="AB31" s="61"/>
      <c r="AC31" s="62">
        <f t="shared" si="17"/>
        <v>0</v>
      </c>
      <c r="AD31" s="62">
        <f t="shared" si="18"/>
        <v>0</v>
      </c>
      <c r="AE31" s="61"/>
      <c r="AF31" s="6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  <c r="BZ31" s="71"/>
    </row>
    <row r="32" spans="1:78" s="72" customFormat="1" ht="29.25" hidden="1" customHeight="1">
      <c r="A32" s="80">
        <v>4222</v>
      </c>
      <c r="B32" s="61" t="s">
        <v>328</v>
      </c>
      <c r="C32" s="65" t="s">
        <v>297</v>
      </c>
      <c r="D32" s="60"/>
      <c r="E32" s="60"/>
      <c r="F32" s="60"/>
      <c r="G32" s="60"/>
      <c r="H32" s="61"/>
      <c r="I32" s="61"/>
      <c r="J32" s="61"/>
      <c r="K32" s="61"/>
      <c r="L32" s="61">
        <f t="shared" si="10"/>
        <v>0</v>
      </c>
      <c r="M32" s="61">
        <f t="shared" si="11"/>
        <v>0</v>
      </c>
      <c r="N32" s="61"/>
      <c r="O32" s="61"/>
      <c r="P32" s="61">
        <f t="shared" si="12"/>
        <v>0</v>
      </c>
      <c r="Q32" s="61">
        <f t="shared" si="13"/>
        <v>0</v>
      </c>
      <c r="R32" s="61"/>
      <c r="S32" s="61"/>
      <c r="T32" s="61">
        <f t="shared" si="14"/>
        <v>0</v>
      </c>
      <c r="U32" s="61">
        <f t="shared" si="15"/>
        <v>0</v>
      </c>
      <c r="V32" s="61"/>
      <c r="W32" s="61"/>
      <c r="X32" s="61"/>
      <c r="Y32" s="61"/>
      <c r="Z32" s="61"/>
      <c r="AA32" s="62">
        <f t="shared" si="16"/>
        <v>0</v>
      </c>
      <c r="AB32" s="61"/>
      <c r="AC32" s="62">
        <f t="shared" si="17"/>
        <v>0</v>
      </c>
      <c r="AD32" s="62">
        <f t="shared" si="18"/>
        <v>0</v>
      </c>
      <c r="AE32" s="61"/>
      <c r="AF32" s="6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1"/>
    </row>
    <row r="33" spans="1:78" s="72" customFormat="1" ht="15" hidden="1" customHeight="1">
      <c r="A33" s="80"/>
      <c r="B33" s="68" t="s">
        <v>326</v>
      </c>
      <c r="C33" s="65" t="s">
        <v>297</v>
      </c>
      <c r="D33" s="60"/>
      <c r="E33" s="60"/>
      <c r="F33" s="60"/>
      <c r="G33" s="60"/>
      <c r="H33" s="61"/>
      <c r="I33" s="61"/>
      <c r="J33" s="61"/>
      <c r="K33" s="61"/>
      <c r="L33" s="61">
        <f t="shared" si="10"/>
        <v>0</v>
      </c>
      <c r="M33" s="61">
        <f t="shared" si="11"/>
        <v>0</v>
      </c>
      <c r="N33" s="61"/>
      <c r="O33" s="61"/>
      <c r="P33" s="61">
        <f t="shared" si="12"/>
        <v>0</v>
      </c>
      <c r="Q33" s="61">
        <f t="shared" si="13"/>
        <v>0</v>
      </c>
      <c r="R33" s="61"/>
      <c r="S33" s="61"/>
      <c r="T33" s="61">
        <f t="shared" si="14"/>
        <v>0</v>
      </c>
      <c r="U33" s="61">
        <f t="shared" si="15"/>
        <v>0</v>
      </c>
      <c r="V33" s="61"/>
      <c r="W33" s="61"/>
      <c r="X33" s="61"/>
      <c r="Y33" s="61"/>
      <c r="Z33" s="61"/>
      <c r="AA33" s="62">
        <f t="shared" si="16"/>
        <v>0</v>
      </c>
      <c r="AB33" s="61"/>
      <c r="AC33" s="62">
        <f t="shared" si="17"/>
        <v>0</v>
      </c>
      <c r="AD33" s="62">
        <f t="shared" si="18"/>
        <v>0</v>
      </c>
      <c r="AE33" s="61"/>
      <c r="AF33" s="6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  <c r="BZ33" s="71"/>
    </row>
    <row r="34" spans="1:78" s="72" customFormat="1" ht="17.25" hidden="1" customHeight="1">
      <c r="A34" s="80"/>
      <c r="B34" s="68" t="s">
        <v>327</v>
      </c>
      <c r="C34" s="65" t="s">
        <v>297</v>
      </c>
      <c r="D34" s="60"/>
      <c r="E34" s="60"/>
      <c r="F34" s="60"/>
      <c r="G34" s="60"/>
      <c r="H34" s="61"/>
      <c r="I34" s="61"/>
      <c r="J34" s="61"/>
      <c r="K34" s="61"/>
      <c r="L34" s="61">
        <f t="shared" si="10"/>
        <v>0</v>
      </c>
      <c r="M34" s="61">
        <f t="shared" si="11"/>
        <v>0</v>
      </c>
      <c r="N34" s="61"/>
      <c r="O34" s="61"/>
      <c r="P34" s="61">
        <f t="shared" si="12"/>
        <v>0</v>
      </c>
      <c r="Q34" s="61">
        <f t="shared" si="13"/>
        <v>0</v>
      </c>
      <c r="R34" s="61"/>
      <c r="S34" s="61"/>
      <c r="T34" s="61">
        <f t="shared" si="14"/>
        <v>0</v>
      </c>
      <c r="U34" s="61">
        <f t="shared" si="15"/>
        <v>0</v>
      </c>
      <c r="V34" s="61"/>
      <c r="W34" s="61"/>
      <c r="X34" s="61"/>
      <c r="Y34" s="61"/>
      <c r="Z34" s="61"/>
      <c r="AA34" s="62">
        <f t="shared" si="16"/>
        <v>0</v>
      </c>
      <c r="AB34" s="61"/>
      <c r="AC34" s="62">
        <f t="shared" si="17"/>
        <v>0</v>
      </c>
      <c r="AD34" s="62">
        <f t="shared" si="18"/>
        <v>0</v>
      </c>
      <c r="AE34" s="61"/>
      <c r="AF34" s="6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P34" s="71"/>
      <c r="BQ34" s="71"/>
      <c r="BR34" s="71"/>
      <c r="BS34" s="71"/>
      <c r="BT34" s="71"/>
      <c r="BU34" s="71"/>
      <c r="BV34" s="71"/>
      <c r="BW34" s="71"/>
      <c r="BX34" s="71"/>
      <c r="BY34" s="71"/>
      <c r="BZ34" s="71"/>
    </row>
    <row r="35" spans="1:78" s="72" customFormat="1" ht="19.5" hidden="1" customHeight="1">
      <c r="A35" s="80">
        <v>4229</v>
      </c>
      <c r="B35" s="61" t="s">
        <v>481</v>
      </c>
      <c r="C35" s="65" t="s">
        <v>297</v>
      </c>
      <c r="D35" s="60"/>
      <c r="E35" s="60"/>
      <c r="F35" s="60"/>
      <c r="G35" s="60"/>
      <c r="H35" s="66"/>
      <c r="I35" s="61"/>
      <c r="J35" s="66"/>
      <c r="K35" s="61"/>
      <c r="L35" s="61">
        <f t="shared" si="10"/>
        <v>0</v>
      </c>
      <c r="M35" s="61">
        <f t="shared" si="11"/>
        <v>0</v>
      </c>
      <c r="N35" s="66"/>
      <c r="O35" s="61"/>
      <c r="P35" s="61">
        <f t="shared" si="12"/>
        <v>0</v>
      </c>
      <c r="Q35" s="61">
        <f t="shared" si="13"/>
        <v>0</v>
      </c>
      <c r="R35" s="66"/>
      <c r="S35" s="61"/>
      <c r="T35" s="61">
        <f t="shared" si="14"/>
        <v>0</v>
      </c>
      <c r="U35" s="61">
        <f t="shared" si="15"/>
        <v>0</v>
      </c>
      <c r="V35" s="66"/>
      <c r="W35" s="61"/>
      <c r="X35" s="66"/>
      <c r="Y35" s="61">
        <f>X35/4</f>
        <v>0</v>
      </c>
      <c r="Z35" s="61">
        <f>Y35</f>
        <v>0</v>
      </c>
      <c r="AA35" s="62">
        <f t="shared" si="16"/>
        <v>0</v>
      </c>
      <c r="AB35" s="61">
        <f>Y35</f>
        <v>0</v>
      </c>
      <c r="AC35" s="62">
        <f t="shared" si="17"/>
        <v>0</v>
      </c>
      <c r="AD35" s="62">
        <f t="shared" si="18"/>
        <v>0</v>
      </c>
      <c r="AE35" s="61"/>
      <c r="AF35" s="66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  <c r="BM35" s="71"/>
      <c r="BN35" s="71"/>
      <c r="BO35" s="71"/>
      <c r="BP35" s="71"/>
      <c r="BQ35" s="71"/>
      <c r="BR35" s="71"/>
      <c r="BS35" s="71"/>
      <c r="BT35" s="71"/>
      <c r="BU35" s="71"/>
      <c r="BV35" s="71"/>
      <c r="BW35" s="71"/>
      <c r="BX35" s="71"/>
      <c r="BY35" s="71"/>
      <c r="BZ35" s="71"/>
    </row>
    <row r="36" spans="1:78" s="72" customFormat="1" ht="26.25" hidden="1" customHeight="1">
      <c r="A36" s="80">
        <v>0</v>
      </c>
      <c r="B36" s="61" t="s">
        <v>329</v>
      </c>
      <c r="C36" s="68" t="s">
        <v>316</v>
      </c>
      <c r="D36" s="60">
        <f t="shared" ref="D36:K36" si="19">+D37+D38+D40+D41+D42+D43+D44+D45</f>
        <v>0</v>
      </c>
      <c r="E36" s="60">
        <f t="shared" si="19"/>
        <v>0</v>
      </c>
      <c r="F36" s="60"/>
      <c r="G36" s="60"/>
      <c r="H36" s="61">
        <f t="shared" si="19"/>
        <v>0</v>
      </c>
      <c r="I36" s="61">
        <f t="shared" si="19"/>
        <v>0</v>
      </c>
      <c r="J36" s="61">
        <f t="shared" si="19"/>
        <v>0</v>
      </c>
      <c r="K36" s="61">
        <f t="shared" si="19"/>
        <v>0</v>
      </c>
      <c r="L36" s="61"/>
      <c r="M36" s="61"/>
      <c r="N36" s="61">
        <f>+N37+N38+N40+N41+N42+N43+N44+N45</f>
        <v>0</v>
      </c>
      <c r="O36" s="61">
        <f>+O37+O38+O40+O41+O42+O43+O44+O45</f>
        <v>0</v>
      </c>
      <c r="P36" s="61"/>
      <c r="Q36" s="61"/>
      <c r="R36" s="61">
        <f>+R37+R38+R40+R41+R42+R43+R44+R45</f>
        <v>0</v>
      </c>
      <c r="S36" s="61">
        <f>+S37+S38+S40+S41+S42+S43+S44+S45</f>
        <v>0</v>
      </c>
      <c r="T36" s="61"/>
      <c r="U36" s="61"/>
      <c r="V36" s="61">
        <f>+V37+V38+V40+V41+V42+V43+V44+V45</f>
        <v>0</v>
      </c>
      <c r="W36" s="61">
        <f>+W37+W38+W40+W41+W42+W43+W44+W45</f>
        <v>0</v>
      </c>
      <c r="X36" s="61">
        <f>+X37+X38+X40+X41+X42+X43+X44+X45</f>
        <v>0</v>
      </c>
      <c r="Y36" s="61">
        <f>+Y37+Y38+Y40+Y41+Y42+Y43+Y44+Y45</f>
        <v>0</v>
      </c>
      <c r="Z36" s="61">
        <f>+Z37+Z38+Z40+Z41+Z42+Z43+Z44+Z45</f>
        <v>0</v>
      </c>
      <c r="AA36" s="62">
        <f t="shared" si="16"/>
        <v>0</v>
      </c>
      <c r="AB36" s="61">
        <f>+AB37+AB38+AB40+AB41+AB42+AB43+AB44+AB45</f>
        <v>0</v>
      </c>
      <c r="AC36" s="62">
        <f t="shared" si="17"/>
        <v>0</v>
      </c>
      <c r="AD36" s="62">
        <f t="shared" si="18"/>
        <v>0</v>
      </c>
      <c r="AE36" s="61">
        <f>+AE37+AE38+AE40+AE41+AE42+AE43+AE44+AE45</f>
        <v>0</v>
      </c>
      <c r="AF36" s="61">
        <f>+AF37+AF38+AF40+AF41+AF42+AF43+AF44+AF45</f>
        <v>0</v>
      </c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1"/>
    </row>
    <row r="37" spans="1:78" s="72" customFormat="1" ht="26.25" hidden="1" customHeight="1">
      <c r="A37" s="80">
        <v>4231</v>
      </c>
      <c r="B37" s="61" t="s">
        <v>330</v>
      </c>
      <c r="C37" s="68" t="s">
        <v>316</v>
      </c>
      <c r="D37" s="60"/>
      <c r="E37" s="60"/>
      <c r="F37" s="60"/>
      <c r="G37" s="60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2">
        <f t="shared" si="16"/>
        <v>0</v>
      </c>
      <c r="AB37" s="61"/>
      <c r="AC37" s="62">
        <f t="shared" si="17"/>
        <v>0</v>
      </c>
      <c r="AD37" s="62">
        <f t="shared" si="18"/>
        <v>0</v>
      </c>
      <c r="AE37" s="61"/>
      <c r="AF37" s="6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</row>
    <row r="38" spans="1:78" s="72" customFormat="1" ht="22.5" hidden="1" customHeight="1">
      <c r="A38" s="80">
        <v>4232</v>
      </c>
      <c r="B38" s="61" t="s">
        <v>331</v>
      </c>
      <c r="C38" s="68" t="s">
        <v>316</v>
      </c>
      <c r="D38" s="60"/>
      <c r="E38" s="60"/>
      <c r="F38" s="60"/>
      <c r="G38" s="60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2">
        <f t="shared" si="16"/>
        <v>0</v>
      </c>
      <c r="AB38" s="61"/>
      <c r="AC38" s="62">
        <f t="shared" si="17"/>
        <v>0</v>
      </c>
      <c r="AD38" s="62">
        <f t="shared" si="18"/>
        <v>0</v>
      </c>
      <c r="AE38" s="61"/>
      <c r="AF38" s="6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</row>
    <row r="39" spans="1:78" s="72" customFormat="1" ht="22.5" hidden="1" customHeight="1">
      <c r="A39" s="80"/>
      <c r="B39" s="61" t="s">
        <v>332</v>
      </c>
      <c r="C39" s="61" t="s">
        <v>333</v>
      </c>
      <c r="D39" s="60"/>
      <c r="E39" s="60"/>
      <c r="F39" s="60"/>
      <c r="G39" s="60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2">
        <f t="shared" si="16"/>
        <v>0</v>
      </c>
      <c r="AB39" s="61"/>
      <c r="AC39" s="62">
        <f t="shared" si="17"/>
        <v>0</v>
      </c>
      <c r="AD39" s="62">
        <f t="shared" si="18"/>
        <v>0</v>
      </c>
      <c r="AE39" s="61"/>
      <c r="AF39" s="6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1"/>
    </row>
    <row r="40" spans="1:78" s="72" customFormat="1" ht="29.25" hidden="1" customHeight="1">
      <c r="A40" s="80">
        <v>4233</v>
      </c>
      <c r="B40" s="61" t="s">
        <v>334</v>
      </c>
      <c r="C40" s="68" t="s">
        <v>316</v>
      </c>
      <c r="D40" s="60"/>
      <c r="E40" s="60"/>
      <c r="F40" s="60"/>
      <c r="G40" s="60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2">
        <f t="shared" si="16"/>
        <v>0</v>
      </c>
      <c r="AB40" s="61"/>
      <c r="AC40" s="62">
        <f t="shared" si="17"/>
        <v>0</v>
      </c>
      <c r="AD40" s="62">
        <f t="shared" si="18"/>
        <v>0</v>
      </c>
      <c r="AE40" s="61"/>
      <c r="AF40" s="6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  <c r="BZ40" s="71"/>
    </row>
    <row r="41" spans="1:78" s="72" customFormat="1" ht="19.5" hidden="1" customHeight="1">
      <c r="A41" s="80">
        <v>4234</v>
      </c>
      <c r="B41" s="61" t="s">
        <v>335</v>
      </c>
      <c r="C41" s="68" t="s">
        <v>316</v>
      </c>
      <c r="D41" s="60"/>
      <c r="E41" s="60"/>
      <c r="F41" s="60"/>
      <c r="G41" s="60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2">
        <f t="shared" si="16"/>
        <v>0</v>
      </c>
      <c r="AB41" s="61"/>
      <c r="AC41" s="62">
        <f t="shared" si="17"/>
        <v>0</v>
      </c>
      <c r="AD41" s="62">
        <f t="shared" si="18"/>
        <v>0</v>
      </c>
      <c r="AE41" s="61"/>
      <c r="AF41" s="6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1"/>
    </row>
    <row r="42" spans="1:78" s="72" customFormat="1" ht="23.25" hidden="1" customHeight="1">
      <c r="A42" s="80">
        <v>4235</v>
      </c>
      <c r="B42" s="61" t="s">
        <v>336</v>
      </c>
      <c r="C42" s="68" t="s">
        <v>316</v>
      </c>
      <c r="D42" s="60"/>
      <c r="E42" s="60"/>
      <c r="F42" s="60"/>
      <c r="G42" s="60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2">
        <f t="shared" si="16"/>
        <v>0</v>
      </c>
      <c r="AB42" s="61"/>
      <c r="AC42" s="62">
        <f t="shared" si="17"/>
        <v>0</v>
      </c>
      <c r="AD42" s="62">
        <f t="shared" si="18"/>
        <v>0</v>
      </c>
      <c r="AE42" s="61"/>
      <c r="AF42" s="6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</row>
    <row r="43" spans="1:78" s="72" customFormat="1" ht="27" hidden="1" customHeight="1">
      <c r="A43" s="80">
        <v>4236</v>
      </c>
      <c r="B43" s="61" t="s">
        <v>337</v>
      </c>
      <c r="C43" s="68" t="s">
        <v>316</v>
      </c>
      <c r="D43" s="60"/>
      <c r="E43" s="60"/>
      <c r="F43" s="60"/>
      <c r="G43" s="60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2">
        <f t="shared" si="16"/>
        <v>0</v>
      </c>
      <c r="AB43" s="61"/>
      <c r="AC43" s="62">
        <f t="shared" si="17"/>
        <v>0</v>
      </c>
      <c r="AD43" s="62">
        <f t="shared" si="18"/>
        <v>0</v>
      </c>
      <c r="AE43" s="61"/>
      <c r="AF43" s="6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</row>
    <row r="44" spans="1:78" s="72" customFormat="1" ht="19.5" hidden="1" customHeight="1">
      <c r="A44" s="80">
        <v>4237</v>
      </c>
      <c r="B44" s="61" t="s">
        <v>338</v>
      </c>
      <c r="C44" s="68" t="s">
        <v>316</v>
      </c>
      <c r="D44" s="60"/>
      <c r="E44" s="60"/>
      <c r="F44" s="60"/>
      <c r="G44" s="60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2">
        <f t="shared" si="16"/>
        <v>0</v>
      </c>
      <c r="AB44" s="61"/>
      <c r="AC44" s="62">
        <f t="shared" si="17"/>
        <v>0</v>
      </c>
      <c r="AD44" s="62">
        <f t="shared" si="18"/>
        <v>0</v>
      </c>
      <c r="AE44" s="61"/>
      <c r="AF44" s="6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</row>
    <row r="45" spans="1:78" s="72" customFormat="1" ht="24" hidden="1" customHeight="1">
      <c r="A45" s="80">
        <v>4239</v>
      </c>
      <c r="B45" s="61" t="s">
        <v>339</v>
      </c>
      <c r="C45" s="68" t="s">
        <v>316</v>
      </c>
      <c r="D45" s="60"/>
      <c r="E45" s="60"/>
      <c r="F45" s="60"/>
      <c r="G45" s="60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2">
        <f t="shared" si="16"/>
        <v>0</v>
      </c>
      <c r="AB45" s="61"/>
      <c r="AC45" s="62">
        <f t="shared" si="17"/>
        <v>0</v>
      </c>
      <c r="AD45" s="62">
        <f t="shared" si="18"/>
        <v>0</v>
      </c>
      <c r="AE45" s="61"/>
      <c r="AF45" s="6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1"/>
    </row>
    <row r="46" spans="1:78" s="72" customFormat="1" ht="27" hidden="1" customHeight="1">
      <c r="A46" s="80">
        <v>0</v>
      </c>
      <c r="B46" s="61" t="s">
        <v>340</v>
      </c>
      <c r="C46" s="68" t="s">
        <v>316</v>
      </c>
      <c r="D46" s="60">
        <f t="shared" ref="D46:AF46" si="20">+D47</f>
        <v>0</v>
      </c>
      <c r="E46" s="60">
        <f t="shared" si="20"/>
        <v>0</v>
      </c>
      <c r="F46" s="60"/>
      <c r="G46" s="60"/>
      <c r="H46" s="61">
        <f t="shared" si="20"/>
        <v>0</v>
      </c>
      <c r="I46" s="61">
        <f t="shared" si="20"/>
        <v>0</v>
      </c>
      <c r="J46" s="61">
        <f t="shared" si="20"/>
        <v>0</v>
      </c>
      <c r="K46" s="61">
        <f t="shared" si="20"/>
        <v>0</v>
      </c>
      <c r="L46" s="61"/>
      <c r="M46" s="61"/>
      <c r="N46" s="61">
        <f t="shared" si="20"/>
        <v>0</v>
      </c>
      <c r="O46" s="61">
        <f t="shared" si="20"/>
        <v>0</v>
      </c>
      <c r="P46" s="61"/>
      <c r="Q46" s="61"/>
      <c r="R46" s="61">
        <f t="shared" si="20"/>
        <v>0</v>
      </c>
      <c r="S46" s="61">
        <f t="shared" si="20"/>
        <v>0</v>
      </c>
      <c r="T46" s="61"/>
      <c r="U46" s="61"/>
      <c r="V46" s="61">
        <f t="shared" si="20"/>
        <v>0</v>
      </c>
      <c r="W46" s="61">
        <f t="shared" si="20"/>
        <v>0</v>
      </c>
      <c r="X46" s="61">
        <f t="shared" si="20"/>
        <v>0</v>
      </c>
      <c r="Y46" s="61">
        <f t="shared" si="20"/>
        <v>0</v>
      </c>
      <c r="Z46" s="61">
        <f t="shared" si="20"/>
        <v>0</v>
      </c>
      <c r="AA46" s="62">
        <f t="shared" si="16"/>
        <v>0</v>
      </c>
      <c r="AB46" s="61">
        <f t="shared" si="20"/>
        <v>0</v>
      </c>
      <c r="AC46" s="62">
        <f t="shared" si="17"/>
        <v>0</v>
      </c>
      <c r="AD46" s="62">
        <f t="shared" si="18"/>
        <v>0</v>
      </c>
      <c r="AE46" s="61">
        <f t="shared" si="20"/>
        <v>0</v>
      </c>
      <c r="AF46" s="61">
        <f t="shared" si="20"/>
        <v>0</v>
      </c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1"/>
    </row>
    <row r="47" spans="1:78" s="72" customFormat="1" ht="23.25" hidden="1" customHeight="1">
      <c r="A47" s="80">
        <v>4241</v>
      </c>
      <c r="B47" s="61" t="s">
        <v>341</v>
      </c>
      <c r="C47" s="68" t="s">
        <v>316</v>
      </c>
      <c r="D47" s="60"/>
      <c r="E47" s="60"/>
      <c r="F47" s="60"/>
      <c r="G47" s="60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2">
        <f t="shared" si="16"/>
        <v>0</v>
      </c>
      <c r="AB47" s="61"/>
      <c r="AC47" s="62">
        <f t="shared" si="17"/>
        <v>0</v>
      </c>
      <c r="AD47" s="62">
        <f t="shared" si="18"/>
        <v>0</v>
      </c>
      <c r="AE47" s="61"/>
      <c r="AF47" s="6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</row>
    <row r="48" spans="1:78" s="72" customFormat="1" ht="30.75" hidden="1" customHeight="1">
      <c r="A48" s="80">
        <v>0</v>
      </c>
      <c r="B48" s="61" t="s">
        <v>342</v>
      </c>
      <c r="C48" s="68" t="s">
        <v>316</v>
      </c>
      <c r="D48" s="60">
        <f t="shared" ref="D48:K48" si="21">+D49+D50</f>
        <v>0</v>
      </c>
      <c r="E48" s="60">
        <f t="shared" si="21"/>
        <v>0</v>
      </c>
      <c r="F48" s="60"/>
      <c r="G48" s="60"/>
      <c r="H48" s="61">
        <f t="shared" si="21"/>
        <v>0</v>
      </c>
      <c r="I48" s="61">
        <f t="shared" si="21"/>
        <v>0</v>
      </c>
      <c r="J48" s="61">
        <f t="shared" si="21"/>
        <v>0</v>
      </c>
      <c r="K48" s="61">
        <f t="shared" si="21"/>
        <v>0</v>
      </c>
      <c r="L48" s="61"/>
      <c r="M48" s="61"/>
      <c r="N48" s="61">
        <f>+N49+N50</f>
        <v>0</v>
      </c>
      <c r="O48" s="61">
        <f>+O49+O50</f>
        <v>0</v>
      </c>
      <c r="P48" s="61"/>
      <c r="Q48" s="61"/>
      <c r="R48" s="61">
        <f>+R49+R50</f>
        <v>0</v>
      </c>
      <c r="S48" s="61">
        <f>+S49+S50</f>
        <v>0</v>
      </c>
      <c r="T48" s="61"/>
      <c r="U48" s="61"/>
      <c r="V48" s="61">
        <f>+V49+V50</f>
        <v>0</v>
      </c>
      <c r="W48" s="61">
        <f>+W49+W50</f>
        <v>0</v>
      </c>
      <c r="X48" s="61">
        <f>+X49+X50</f>
        <v>0</v>
      </c>
      <c r="Y48" s="61">
        <f>+Y49+Y50</f>
        <v>0</v>
      </c>
      <c r="Z48" s="61">
        <f>+Z49+Z50</f>
        <v>0</v>
      </c>
      <c r="AA48" s="62">
        <f t="shared" si="16"/>
        <v>0</v>
      </c>
      <c r="AB48" s="61">
        <f>+AB49+AB50</f>
        <v>0</v>
      </c>
      <c r="AC48" s="62">
        <f t="shared" si="17"/>
        <v>0</v>
      </c>
      <c r="AD48" s="62">
        <f t="shared" si="18"/>
        <v>0</v>
      </c>
      <c r="AE48" s="61">
        <f>+AE49+AE50</f>
        <v>0</v>
      </c>
      <c r="AF48" s="61">
        <f>+AF49+AF50</f>
        <v>0</v>
      </c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1"/>
    </row>
    <row r="49" spans="1:78" s="72" customFormat="1" ht="22.5" hidden="1" customHeight="1">
      <c r="A49" s="80">
        <v>4251</v>
      </c>
      <c r="B49" s="61" t="s">
        <v>343</v>
      </c>
      <c r="C49" s="68" t="s">
        <v>316</v>
      </c>
      <c r="D49" s="60"/>
      <c r="E49" s="60"/>
      <c r="F49" s="60"/>
      <c r="G49" s="60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2">
        <f t="shared" si="16"/>
        <v>0</v>
      </c>
      <c r="AB49" s="61"/>
      <c r="AC49" s="62">
        <f t="shared" si="17"/>
        <v>0</v>
      </c>
      <c r="AD49" s="62">
        <f t="shared" si="18"/>
        <v>0</v>
      </c>
      <c r="AE49" s="61"/>
      <c r="AF49" s="6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</row>
    <row r="50" spans="1:78" s="72" customFormat="1" ht="25.5" hidden="1" customHeight="1">
      <c r="A50" s="80">
        <v>4252</v>
      </c>
      <c r="B50" s="61" t="s">
        <v>344</v>
      </c>
      <c r="C50" s="68" t="s">
        <v>316</v>
      </c>
      <c r="D50" s="60"/>
      <c r="E50" s="60"/>
      <c r="F50" s="60"/>
      <c r="G50" s="60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2">
        <f t="shared" si="16"/>
        <v>0</v>
      </c>
      <c r="AB50" s="61"/>
      <c r="AC50" s="62">
        <f t="shared" si="17"/>
        <v>0</v>
      </c>
      <c r="AD50" s="62">
        <f t="shared" si="18"/>
        <v>0</v>
      </c>
      <c r="AE50" s="61"/>
      <c r="AF50" s="6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  <c r="BZ50" s="71"/>
    </row>
    <row r="51" spans="1:78" s="72" customFormat="1" ht="13.5" hidden="1">
      <c r="A51" s="80">
        <v>0</v>
      </c>
      <c r="B51" s="61" t="s">
        <v>345</v>
      </c>
      <c r="C51" s="68" t="s">
        <v>316</v>
      </c>
      <c r="D51" s="60">
        <f t="shared" ref="D51:K51" si="22">+D52+D55+D56+D57+D67+D68+D70+D73</f>
        <v>0</v>
      </c>
      <c r="E51" s="60">
        <f t="shared" si="22"/>
        <v>0</v>
      </c>
      <c r="F51" s="60"/>
      <c r="G51" s="60"/>
      <c r="H51" s="61">
        <f t="shared" si="22"/>
        <v>0</v>
      </c>
      <c r="I51" s="61">
        <f t="shared" si="22"/>
        <v>0</v>
      </c>
      <c r="J51" s="61">
        <f t="shared" si="22"/>
        <v>0</v>
      </c>
      <c r="K51" s="61">
        <f t="shared" si="22"/>
        <v>0</v>
      </c>
      <c r="L51" s="61"/>
      <c r="M51" s="61"/>
      <c r="N51" s="61">
        <f>+N52+N55+N56+N57+N67+N68+N70+N73</f>
        <v>0</v>
      </c>
      <c r="O51" s="61">
        <f>+O52+O55+O56+O57+O67+O68+O70+O73</f>
        <v>0</v>
      </c>
      <c r="P51" s="61"/>
      <c r="Q51" s="61"/>
      <c r="R51" s="61">
        <f>+R52+R55+R56+R57+R67+R68+R70+R73</f>
        <v>0</v>
      </c>
      <c r="S51" s="61">
        <f>+S52+S55+S56+S57+S67+S68+S70+S73</f>
        <v>0</v>
      </c>
      <c r="T51" s="61"/>
      <c r="U51" s="61"/>
      <c r="V51" s="61">
        <f>+V52+V55+V56+V57+V67+V68+V70+V73</f>
        <v>0</v>
      </c>
      <c r="W51" s="61">
        <f>+W52+W55+W56+W57+W67+W68+W70+W73</f>
        <v>0</v>
      </c>
      <c r="X51" s="61">
        <f>+X52+X55+X56+X57+X67+X68+X70+X73</f>
        <v>0</v>
      </c>
      <c r="Y51" s="61">
        <f>+Y52+Y55+Y56+Y57+Y67+Y68+Y70+Y73</f>
        <v>0</v>
      </c>
      <c r="Z51" s="61">
        <f>+Z52+Z55+Z56+Z57+Z67+Z68+Z70+Z73</f>
        <v>0</v>
      </c>
      <c r="AA51" s="62">
        <f t="shared" si="16"/>
        <v>0</v>
      </c>
      <c r="AB51" s="61">
        <f>+AB52+AB55+AB56+AB57+AB67+AB68+AB70+AB73</f>
        <v>0</v>
      </c>
      <c r="AC51" s="62">
        <f t="shared" si="17"/>
        <v>0</v>
      </c>
      <c r="AD51" s="62">
        <f t="shared" si="18"/>
        <v>0</v>
      </c>
      <c r="AE51" s="61">
        <f>+AE52+AE55+AE56+AE57+AE67+AE68+AE70+AE73</f>
        <v>0</v>
      </c>
      <c r="AF51" s="61">
        <f>+AF52+AF55+AF56+AF57+AF67+AF68+AF70+AF73</f>
        <v>0</v>
      </c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1"/>
    </row>
    <row r="52" spans="1:78" s="72" customFormat="1" ht="23.25" hidden="1" customHeight="1">
      <c r="A52" s="80">
        <v>4261</v>
      </c>
      <c r="B52" s="81" t="s">
        <v>346</v>
      </c>
      <c r="C52" s="68" t="s">
        <v>316</v>
      </c>
      <c r="D52" s="82">
        <f t="shared" ref="D52:K52" si="23">D53+D54</f>
        <v>0</v>
      </c>
      <c r="E52" s="82">
        <f t="shared" si="23"/>
        <v>0</v>
      </c>
      <c r="F52" s="82"/>
      <c r="G52" s="82"/>
      <c r="H52" s="68">
        <f t="shared" si="23"/>
        <v>0</v>
      </c>
      <c r="I52" s="68">
        <f t="shared" si="23"/>
        <v>0</v>
      </c>
      <c r="J52" s="68">
        <f t="shared" si="23"/>
        <v>0</v>
      </c>
      <c r="K52" s="68">
        <f t="shared" si="23"/>
        <v>0</v>
      </c>
      <c r="L52" s="68"/>
      <c r="M52" s="68"/>
      <c r="N52" s="68">
        <f>N53+N54</f>
        <v>0</v>
      </c>
      <c r="O52" s="68">
        <f>O53+O54</f>
        <v>0</v>
      </c>
      <c r="P52" s="68"/>
      <c r="Q52" s="68"/>
      <c r="R52" s="68">
        <f>R53+R54</f>
        <v>0</v>
      </c>
      <c r="S52" s="68">
        <f>S53+S54</f>
        <v>0</v>
      </c>
      <c r="T52" s="68"/>
      <c r="U52" s="68"/>
      <c r="V52" s="68">
        <f>V53+V54</f>
        <v>0</v>
      </c>
      <c r="W52" s="68">
        <f>W53+W54</f>
        <v>0</v>
      </c>
      <c r="X52" s="68">
        <f>X53+X54</f>
        <v>0</v>
      </c>
      <c r="Y52" s="68">
        <f>Y53+Y54</f>
        <v>0</v>
      </c>
      <c r="Z52" s="68">
        <f>Z53+Z54</f>
        <v>0</v>
      </c>
      <c r="AA52" s="62">
        <f t="shared" si="16"/>
        <v>0</v>
      </c>
      <c r="AB52" s="68">
        <f>AB53+AB54</f>
        <v>0</v>
      </c>
      <c r="AC52" s="62">
        <f t="shared" si="17"/>
        <v>0</v>
      </c>
      <c r="AD52" s="62">
        <f t="shared" si="18"/>
        <v>0</v>
      </c>
      <c r="AE52" s="68">
        <f>AE53+AE54</f>
        <v>0</v>
      </c>
      <c r="AF52" s="68">
        <f>AF53+AF54</f>
        <v>0</v>
      </c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1"/>
    </row>
    <row r="53" spans="1:78" s="72" customFormat="1" ht="23.25" hidden="1" customHeight="1">
      <c r="A53" s="80"/>
      <c r="B53" s="61" t="s">
        <v>347</v>
      </c>
      <c r="C53" s="68"/>
      <c r="D53" s="60"/>
      <c r="E53" s="60"/>
      <c r="F53" s="60"/>
      <c r="G53" s="60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2">
        <f t="shared" si="16"/>
        <v>0</v>
      </c>
      <c r="AB53" s="61"/>
      <c r="AC53" s="62">
        <f t="shared" si="17"/>
        <v>0</v>
      </c>
      <c r="AD53" s="62">
        <f t="shared" si="18"/>
        <v>0</v>
      </c>
      <c r="AE53" s="61"/>
      <c r="AF53" s="6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  <c r="BZ53" s="71"/>
    </row>
    <row r="54" spans="1:78" s="72" customFormat="1" ht="23.25" hidden="1" customHeight="1">
      <c r="A54" s="80"/>
      <c r="B54" s="61" t="s">
        <v>348</v>
      </c>
      <c r="C54" s="68"/>
      <c r="D54" s="60"/>
      <c r="E54" s="60"/>
      <c r="F54" s="60"/>
      <c r="G54" s="60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>
        <f t="shared" si="16"/>
        <v>0</v>
      </c>
      <c r="AB54" s="61"/>
      <c r="AC54" s="62">
        <f t="shared" si="17"/>
        <v>0</v>
      </c>
      <c r="AD54" s="62">
        <f t="shared" si="18"/>
        <v>0</v>
      </c>
      <c r="AE54" s="61"/>
      <c r="AF54" s="6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  <c r="BZ54" s="71"/>
    </row>
    <row r="55" spans="1:78" s="72" customFormat="1" ht="18" hidden="1" customHeight="1">
      <c r="A55" s="80">
        <v>4262</v>
      </c>
      <c r="B55" s="61" t="s">
        <v>349</v>
      </c>
      <c r="C55" s="68" t="s">
        <v>316</v>
      </c>
      <c r="D55" s="60"/>
      <c r="E55" s="60"/>
      <c r="F55" s="60"/>
      <c r="G55" s="60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>
        <f t="shared" si="16"/>
        <v>0</v>
      </c>
      <c r="AB55" s="61"/>
      <c r="AC55" s="62">
        <f t="shared" si="17"/>
        <v>0</v>
      </c>
      <c r="AD55" s="62">
        <f t="shared" si="18"/>
        <v>0</v>
      </c>
      <c r="AE55" s="61"/>
      <c r="AF55" s="6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  <c r="BF55" s="71"/>
      <c r="BG55" s="71"/>
      <c r="BH55" s="71"/>
      <c r="BI55" s="71"/>
      <c r="BJ55" s="71"/>
      <c r="BK55" s="71"/>
      <c r="BL55" s="71"/>
      <c r="BM55" s="71"/>
      <c r="BN55" s="71"/>
      <c r="BO55" s="71"/>
      <c r="BP55" s="71"/>
      <c r="BQ55" s="71"/>
      <c r="BR55" s="71"/>
      <c r="BS55" s="71"/>
      <c r="BT55" s="71"/>
      <c r="BU55" s="71"/>
      <c r="BV55" s="71"/>
      <c r="BW55" s="71"/>
      <c r="BX55" s="71"/>
      <c r="BY55" s="71"/>
      <c r="BZ55" s="71"/>
    </row>
    <row r="56" spans="1:78" s="72" customFormat="1" ht="33" hidden="1" customHeight="1">
      <c r="A56" s="80">
        <v>4263</v>
      </c>
      <c r="B56" s="61" t="s">
        <v>350</v>
      </c>
      <c r="C56" s="68" t="s">
        <v>316</v>
      </c>
      <c r="D56" s="60"/>
      <c r="E56" s="60"/>
      <c r="F56" s="60"/>
      <c r="G56" s="60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>
        <f t="shared" si="16"/>
        <v>0</v>
      </c>
      <c r="AB56" s="61"/>
      <c r="AC56" s="62">
        <f t="shared" si="17"/>
        <v>0</v>
      </c>
      <c r="AD56" s="62">
        <f t="shared" si="18"/>
        <v>0</v>
      </c>
      <c r="AE56" s="61"/>
      <c r="AF56" s="6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1"/>
      <c r="BK56" s="71"/>
      <c r="BL56" s="71"/>
      <c r="BM56" s="71"/>
      <c r="BN56" s="71"/>
      <c r="BO56" s="71"/>
      <c r="BP56" s="71"/>
      <c r="BQ56" s="71"/>
      <c r="BR56" s="71"/>
      <c r="BS56" s="71"/>
      <c r="BT56" s="71"/>
      <c r="BU56" s="71"/>
      <c r="BV56" s="71"/>
      <c r="BW56" s="71"/>
      <c r="BX56" s="71"/>
      <c r="BY56" s="71"/>
      <c r="BZ56" s="71"/>
    </row>
    <row r="57" spans="1:78" s="72" customFormat="1" ht="21" hidden="1" customHeight="1">
      <c r="A57" s="80">
        <v>4264</v>
      </c>
      <c r="B57" s="61" t="s">
        <v>351</v>
      </c>
      <c r="C57" s="68" t="s">
        <v>316</v>
      </c>
      <c r="D57" s="60">
        <f t="shared" ref="D57:K57" si="24">D58+D61+D64</f>
        <v>0</v>
      </c>
      <c r="E57" s="60">
        <f t="shared" si="24"/>
        <v>0</v>
      </c>
      <c r="F57" s="60"/>
      <c r="G57" s="60"/>
      <c r="H57" s="61">
        <f t="shared" si="24"/>
        <v>0</v>
      </c>
      <c r="I57" s="61">
        <f t="shared" si="24"/>
        <v>0</v>
      </c>
      <c r="J57" s="61">
        <f t="shared" si="24"/>
        <v>0</v>
      </c>
      <c r="K57" s="61">
        <f t="shared" si="24"/>
        <v>0</v>
      </c>
      <c r="L57" s="61"/>
      <c r="M57" s="61"/>
      <c r="N57" s="61">
        <f>N58+N61+N64</f>
        <v>0</v>
      </c>
      <c r="O57" s="61">
        <f>O58+O61+O64</f>
        <v>0</v>
      </c>
      <c r="P57" s="61"/>
      <c r="Q57" s="61"/>
      <c r="R57" s="61">
        <f>R58+R61+R64</f>
        <v>0</v>
      </c>
      <c r="S57" s="61">
        <f>S58+S61+S64</f>
        <v>0</v>
      </c>
      <c r="T57" s="61"/>
      <c r="U57" s="61"/>
      <c r="V57" s="61">
        <f>V58+V61+V64</f>
        <v>0</v>
      </c>
      <c r="W57" s="61">
        <f>W58+W61+W64</f>
        <v>0</v>
      </c>
      <c r="X57" s="61">
        <f>X58+X61+X64</f>
        <v>0</v>
      </c>
      <c r="Y57" s="61">
        <f>Y58+Y61+Y64</f>
        <v>0</v>
      </c>
      <c r="Z57" s="61">
        <f>Z58+Z61+Z64</f>
        <v>0</v>
      </c>
      <c r="AA57" s="62">
        <f t="shared" si="16"/>
        <v>0</v>
      </c>
      <c r="AB57" s="61">
        <f>AB58+AB61+AB64</f>
        <v>0</v>
      </c>
      <c r="AC57" s="62">
        <f t="shared" si="17"/>
        <v>0</v>
      </c>
      <c r="AD57" s="62">
        <f t="shared" si="18"/>
        <v>0</v>
      </c>
      <c r="AE57" s="61">
        <f>AE58+AE61+AE64</f>
        <v>0</v>
      </c>
      <c r="AF57" s="61">
        <f>AF58+AF61+AF64</f>
        <v>0</v>
      </c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71"/>
      <c r="BM57" s="71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  <c r="BY57" s="71"/>
      <c r="BZ57" s="71"/>
    </row>
    <row r="58" spans="1:78" s="72" customFormat="1" ht="21" hidden="1" customHeight="1">
      <c r="A58" s="80"/>
      <c r="B58" s="61" t="s">
        <v>352</v>
      </c>
      <c r="C58" s="68" t="s">
        <v>316</v>
      </c>
      <c r="D58" s="60"/>
      <c r="E58" s="60"/>
      <c r="F58" s="60"/>
      <c r="G58" s="60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2">
        <f t="shared" si="16"/>
        <v>0</v>
      </c>
      <c r="AB58" s="61"/>
      <c r="AC58" s="62">
        <f t="shared" si="17"/>
        <v>0</v>
      </c>
      <c r="AD58" s="62">
        <f t="shared" si="18"/>
        <v>0</v>
      </c>
      <c r="AE58" s="61"/>
      <c r="AF58" s="6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  <c r="BI58" s="71"/>
      <c r="BJ58" s="71"/>
      <c r="BK58" s="71"/>
      <c r="BL58" s="71"/>
      <c r="BM58" s="71"/>
      <c r="BN58" s="71"/>
      <c r="BO58" s="71"/>
      <c r="BP58" s="71"/>
      <c r="BQ58" s="71"/>
      <c r="BR58" s="71"/>
      <c r="BS58" s="71"/>
      <c r="BT58" s="71"/>
      <c r="BU58" s="71"/>
      <c r="BV58" s="71"/>
      <c r="BW58" s="71"/>
      <c r="BX58" s="71"/>
      <c r="BY58" s="71"/>
      <c r="BZ58" s="71"/>
    </row>
    <row r="59" spans="1:78" s="72" customFormat="1" ht="21" hidden="1" customHeight="1">
      <c r="A59" s="80"/>
      <c r="B59" s="61" t="s">
        <v>353</v>
      </c>
      <c r="C59" s="68" t="s">
        <v>333</v>
      </c>
      <c r="D59" s="60"/>
      <c r="E59" s="60"/>
      <c r="F59" s="60"/>
      <c r="G59" s="60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2">
        <f t="shared" si="16"/>
        <v>0</v>
      </c>
      <c r="AB59" s="61"/>
      <c r="AC59" s="62">
        <f t="shared" si="17"/>
        <v>0</v>
      </c>
      <c r="AD59" s="62">
        <f t="shared" si="18"/>
        <v>0</v>
      </c>
      <c r="AE59" s="61"/>
      <c r="AF59" s="6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  <c r="BY59" s="71"/>
      <c r="BZ59" s="71"/>
    </row>
    <row r="60" spans="1:78" s="72" customFormat="1" ht="21" hidden="1" customHeight="1">
      <c r="A60" s="80"/>
      <c r="B60" s="61" t="s">
        <v>354</v>
      </c>
      <c r="C60" s="68" t="s">
        <v>321</v>
      </c>
      <c r="D60" s="60"/>
      <c r="E60" s="60"/>
      <c r="F60" s="60"/>
      <c r="G60" s="60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2">
        <f t="shared" si="16"/>
        <v>0</v>
      </c>
      <c r="AB60" s="61"/>
      <c r="AC60" s="62">
        <f t="shared" si="17"/>
        <v>0</v>
      </c>
      <c r="AD60" s="62">
        <f t="shared" si="18"/>
        <v>0</v>
      </c>
      <c r="AE60" s="61"/>
      <c r="AF60" s="6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1"/>
    </row>
    <row r="61" spans="1:78" s="72" customFormat="1" ht="21" hidden="1" customHeight="1">
      <c r="A61" s="80"/>
      <c r="B61" s="61" t="s">
        <v>355</v>
      </c>
      <c r="C61" s="68" t="s">
        <v>316</v>
      </c>
      <c r="D61" s="60"/>
      <c r="E61" s="60"/>
      <c r="F61" s="60"/>
      <c r="G61" s="60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2">
        <f t="shared" si="16"/>
        <v>0</v>
      </c>
      <c r="AB61" s="61"/>
      <c r="AC61" s="62">
        <f t="shared" si="17"/>
        <v>0</v>
      </c>
      <c r="AD61" s="62">
        <f t="shared" si="18"/>
        <v>0</v>
      </c>
      <c r="AE61" s="61"/>
      <c r="AF61" s="6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</row>
    <row r="62" spans="1:78" s="72" customFormat="1" ht="21" hidden="1" customHeight="1">
      <c r="A62" s="80"/>
      <c r="B62" s="61" t="s">
        <v>353</v>
      </c>
      <c r="C62" s="68" t="s">
        <v>333</v>
      </c>
      <c r="D62" s="60"/>
      <c r="E62" s="60"/>
      <c r="F62" s="60"/>
      <c r="G62" s="60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2">
        <f t="shared" si="16"/>
        <v>0</v>
      </c>
      <c r="AB62" s="61"/>
      <c r="AC62" s="62">
        <f t="shared" si="17"/>
        <v>0</v>
      </c>
      <c r="AD62" s="62">
        <f t="shared" si="18"/>
        <v>0</v>
      </c>
      <c r="AE62" s="61"/>
      <c r="AF62" s="6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  <c r="BL62" s="71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  <c r="BY62" s="71"/>
      <c r="BZ62" s="71"/>
    </row>
    <row r="63" spans="1:78" s="72" customFormat="1" ht="21" hidden="1" customHeight="1">
      <c r="A63" s="83"/>
      <c r="B63" s="84" t="s">
        <v>356</v>
      </c>
      <c r="C63" s="68" t="s">
        <v>321</v>
      </c>
      <c r="D63" s="60"/>
      <c r="E63" s="60"/>
      <c r="F63" s="60"/>
      <c r="G63" s="60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2">
        <f t="shared" si="16"/>
        <v>0</v>
      </c>
      <c r="AB63" s="61"/>
      <c r="AC63" s="62">
        <f t="shared" si="17"/>
        <v>0</v>
      </c>
      <c r="AD63" s="62">
        <f t="shared" si="18"/>
        <v>0</v>
      </c>
      <c r="AE63" s="61"/>
      <c r="AF63" s="6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  <c r="BY63" s="71"/>
      <c r="BZ63" s="71"/>
    </row>
    <row r="64" spans="1:78" s="72" customFormat="1" ht="21" hidden="1" customHeight="1">
      <c r="A64" s="80"/>
      <c r="B64" s="61" t="s">
        <v>357</v>
      </c>
      <c r="C64" s="68" t="s">
        <v>316</v>
      </c>
      <c r="D64" s="60"/>
      <c r="E64" s="60"/>
      <c r="F64" s="60"/>
      <c r="G64" s="60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2">
        <f t="shared" si="16"/>
        <v>0</v>
      </c>
      <c r="AB64" s="61"/>
      <c r="AC64" s="62">
        <f t="shared" si="17"/>
        <v>0</v>
      </c>
      <c r="AD64" s="62">
        <f t="shared" si="18"/>
        <v>0</v>
      </c>
      <c r="AE64" s="61"/>
      <c r="AF64" s="6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  <c r="BI64" s="71"/>
      <c r="BJ64" s="71"/>
      <c r="BK64" s="71"/>
      <c r="BL64" s="71"/>
      <c r="BM64" s="71"/>
      <c r="BN64" s="71"/>
      <c r="BO64" s="71"/>
      <c r="BP64" s="71"/>
      <c r="BQ64" s="71"/>
      <c r="BR64" s="71"/>
      <c r="BS64" s="71"/>
      <c r="BT64" s="71"/>
      <c r="BU64" s="71"/>
      <c r="BV64" s="71"/>
      <c r="BW64" s="71"/>
      <c r="BX64" s="71"/>
      <c r="BY64" s="71"/>
      <c r="BZ64" s="71"/>
    </row>
    <row r="65" spans="1:78" s="72" customFormat="1" ht="21" hidden="1" customHeight="1">
      <c r="A65" s="80"/>
      <c r="B65" s="61" t="s">
        <v>353</v>
      </c>
      <c r="C65" s="68" t="s">
        <v>333</v>
      </c>
      <c r="D65" s="60"/>
      <c r="E65" s="60"/>
      <c r="F65" s="60"/>
      <c r="G65" s="60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2">
        <f t="shared" si="16"/>
        <v>0</v>
      </c>
      <c r="AB65" s="61"/>
      <c r="AC65" s="62">
        <f t="shared" si="17"/>
        <v>0</v>
      </c>
      <c r="AD65" s="62">
        <f t="shared" si="18"/>
        <v>0</v>
      </c>
      <c r="AE65" s="61"/>
      <c r="AF65" s="6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71"/>
      <c r="BR65" s="71"/>
      <c r="BS65" s="71"/>
      <c r="BT65" s="71"/>
      <c r="BU65" s="71"/>
      <c r="BV65" s="71"/>
      <c r="BW65" s="71"/>
      <c r="BX65" s="71"/>
      <c r="BY65" s="71"/>
      <c r="BZ65" s="71"/>
    </row>
    <row r="66" spans="1:78" s="72" customFormat="1" ht="23.25" hidden="1" customHeight="1">
      <c r="A66" s="80"/>
      <c r="B66" s="61" t="s">
        <v>320</v>
      </c>
      <c r="C66" s="68" t="s">
        <v>358</v>
      </c>
      <c r="D66" s="60"/>
      <c r="E66" s="60"/>
      <c r="F66" s="60"/>
      <c r="G66" s="60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2">
        <f t="shared" si="16"/>
        <v>0</v>
      </c>
      <c r="AB66" s="61"/>
      <c r="AC66" s="62">
        <f t="shared" si="17"/>
        <v>0</v>
      </c>
      <c r="AD66" s="62">
        <f t="shared" si="18"/>
        <v>0</v>
      </c>
      <c r="AE66" s="61"/>
      <c r="AF66" s="6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1"/>
      <c r="BK66" s="71"/>
      <c r="BL66" s="71"/>
      <c r="BM66" s="71"/>
      <c r="BN66" s="71"/>
      <c r="BO66" s="71"/>
      <c r="BP66" s="71"/>
      <c r="BQ66" s="71"/>
      <c r="BR66" s="71"/>
      <c r="BS66" s="71"/>
      <c r="BT66" s="71"/>
      <c r="BU66" s="71"/>
      <c r="BV66" s="71"/>
      <c r="BW66" s="71"/>
      <c r="BX66" s="71"/>
      <c r="BY66" s="71"/>
      <c r="BZ66" s="71"/>
    </row>
    <row r="67" spans="1:78" s="72" customFormat="1" ht="28.5" hidden="1" customHeight="1">
      <c r="A67" s="80">
        <v>4265</v>
      </c>
      <c r="B67" s="61" t="s">
        <v>359</v>
      </c>
      <c r="C67" s="68" t="s">
        <v>316</v>
      </c>
      <c r="D67" s="60"/>
      <c r="E67" s="60"/>
      <c r="F67" s="60"/>
      <c r="G67" s="60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2">
        <f t="shared" si="16"/>
        <v>0</v>
      </c>
      <c r="AB67" s="61"/>
      <c r="AC67" s="62">
        <f t="shared" si="17"/>
        <v>0</v>
      </c>
      <c r="AD67" s="62">
        <f t="shared" si="18"/>
        <v>0</v>
      </c>
      <c r="AE67" s="61"/>
      <c r="AF67" s="6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1"/>
      <c r="BK67" s="71"/>
      <c r="BL67" s="71"/>
      <c r="BM67" s="71"/>
      <c r="BN67" s="71"/>
      <c r="BO67" s="71"/>
      <c r="BP67" s="71"/>
      <c r="BQ67" s="71"/>
      <c r="BR67" s="71"/>
      <c r="BS67" s="71"/>
      <c r="BT67" s="71"/>
      <c r="BU67" s="71"/>
      <c r="BV67" s="71"/>
      <c r="BW67" s="71"/>
      <c r="BX67" s="71"/>
      <c r="BY67" s="71"/>
      <c r="BZ67" s="71"/>
    </row>
    <row r="68" spans="1:78" s="72" customFormat="1" ht="25.5" hidden="1" customHeight="1">
      <c r="A68" s="80">
        <v>4266</v>
      </c>
      <c r="B68" s="61" t="s">
        <v>360</v>
      </c>
      <c r="C68" s="68" t="s">
        <v>316</v>
      </c>
      <c r="D68" s="60"/>
      <c r="E68" s="60"/>
      <c r="F68" s="60"/>
      <c r="G68" s="60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2">
        <f t="shared" si="16"/>
        <v>0</v>
      </c>
      <c r="AB68" s="61"/>
      <c r="AC68" s="62">
        <f t="shared" si="17"/>
        <v>0</v>
      </c>
      <c r="AD68" s="62">
        <f t="shared" si="18"/>
        <v>0</v>
      </c>
      <c r="AE68" s="61"/>
      <c r="AF68" s="6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1"/>
      <c r="BK68" s="71"/>
      <c r="BL68" s="71"/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  <c r="BY68" s="71"/>
      <c r="BZ68" s="71"/>
    </row>
    <row r="69" spans="1:78" s="72" customFormat="1" ht="29.25" hidden="1" customHeight="1">
      <c r="A69" s="80"/>
      <c r="B69" s="68" t="s">
        <v>361</v>
      </c>
      <c r="C69" s="68" t="s">
        <v>362</v>
      </c>
      <c r="D69" s="60"/>
      <c r="E69" s="60"/>
      <c r="F69" s="60"/>
      <c r="G69" s="60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2"/>
      <c r="AB69" s="61"/>
      <c r="AC69" s="62"/>
      <c r="AD69" s="62"/>
      <c r="AE69" s="61"/>
      <c r="AF69" s="6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  <c r="BM69" s="71"/>
      <c r="BN69" s="71"/>
      <c r="BO69" s="71"/>
      <c r="BP69" s="71"/>
      <c r="BQ69" s="71"/>
      <c r="BR69" s="71"/>
      <c r="BS69" s="71"/>
      <c r="BT69" s="71"/>
      <c r="BU69" s="71"/>
      <c r="BV69" s="71"/>
      <c r="BW69" s="71"/>
      <c r="BX69" s="71"/>
      <c r="BY69" s="71"/>
      <c r="BZ69" s="71"/>
    </row>
    <row r="70" spans="1:78" s="72" customFormat="1" ht="25.5" hidden="1" customHeight="1">
      <c r="A70" s="80">
        <v>4267</v>
      </c>
      <c r="B70" s="61" t="s">
        <v>363</v>
      </c>
      <c r="C70" s="68" t="s">
        <v>316</v>
      </c>
      <c r="D70" s="60"/>
      <c r="E70" s="60"/>
      <c r="F70" s="60"/>
      <c r="G70" s="60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2">
        <f t="shared" si="16"/>
        <v>0</v>
      </c>
      <c r="AB70" s="61"/>
      <c r="AC70" s="62">
        <f t="shared" si="17"/>
        <v>0</v>
      </c>
      <c r="AD70" s="62">
        <f t="shared" si="18"/>
        <v>0</v>
      </c>
      <c r="AE70" s="61"/>
      <c r="AF70" s="6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  <c r="BY70" s="71"/>
      <c r="BZ70" s="71"/>
    </row>
    <row r="71" spans="1:78" s="72" customFormat="1" ht="20.25" hidden="1" customHeight="1">
      <c r="A71" s="80"/>
      <c r="B71" s="61" t="s">
        <v>364</v>
      </c>
      <c r="C71" s="68" t="s">
        <v>316</v>
      </c>
      <c r="D71" s="60"/>
      <c r="E71" s="60"/>
      <c r="F71" s="60"/>
      <c r="G71" s="60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2">
        <f t="shared" si="16"/>
        <v>0</v>
      </c>
      <c r="AB71" s="61"/>
      <c r="AC71" s="62">
        <f t="shared" si="17"/>
        <v>0</v>
      </c>
      <c r="AD71" s="62">
        <f t="shared" si="18"/>
        <v>0</v>
      </c>
      <c r="AE71" s="61"/>
      <c r="AF71" s="6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  <c r="AX71" s="71"/>
      <c r="AY71" s="71"/>
      <c r="AZ71" s="71"/>
      <c r="BA71" s="71"/>
      <c r="BB71" s="71"/>
      <c r="BC71" s="71"/>
      <c r="BD71" s="71"/>
      <c r="BE71" s="71"/>
      <c r="BF71" s="71"/>
      <c r="BG71" s="71"/>
      <c r="BH71" s="71"/>
      <c r="BI71" s="71"/>
      <c r="BJ71" s="71"/>
      <c r="BK71" s="71"/>
      <c r="BL71" s="71"/>
      <c r="BM71" s="71"/>
      <c r="BN71" s="71"/>
      <c r="BO71" s="71"/>
      <c r="BP71" s="71"/>
      <c r="BQ71" s="71"/>
      <c r="BR71" s="71"/>
      <c r="BS71" s="71"/>
      <c r="BT71" s="71"/>
      <c r="BU71" s="71"/>
      <c r="BV71" s="71"/>
      <c r="BW71" s="71"/>
      <c r="BX71" s="71"/>
      <c r="BY71" s="71"/>
      <c r="BZ71" s="71"/>
    </row>
    <row r="72" spans="1:78" s="72" customFormat="1" ht="29.25" hidden="1" customHeight="1">
      <c r="A72" s="80"/>
      <c r="B72" s="68" t="s">
        <v>365</v>
      </c>
      <c r="C72" s="68" t="s">
        <v>362</v>
      </c>
      <c r="D72" s="60"/>
      <c r="E72" s="60"/>
      <c r="F72" s="60"/>
      <c r="G72" s="60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2"/>
      <c r="AB72" s="61"/>
      <c r="AC72" s="62"/>
      <c r="AD72" s="62"/>
      <c r="AE72" s="61"/>
      <c r="AF72" s="6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  <c r="BF72" s="71"/>
      <c r="BG72" s="71"/>
      <c r="BH72" s="71"/>
      <c r="BI72" s="71"/>
      <c r="BJ72" s="71"/>
      <c r="BK72" s="71"/>
      <c r="BL72" s="71"/>
      <c r="BM72" s="71"/>
      <c r="BN72" s="71"/>
      <c r="BO72" s="71"/>
      <c r="BP72" s="71"/>
      <c r="BQ72" s="71"/>
      <c r="BR72" s="71"/>
      <c r="BS72" s="71"/>
      <c r="BT72" s="71"/>
      <c r="BU72" s="71"/>
      <c r="BV72" s="71"/>
      <c r="BW72" s="71"/>
      <c r="BX72" s="71"/>
      <c r="BY72" s="71"/>
      <c r="BZ72" s="71"/>
    </row>
    <row r="73" spans="1:78" s="72" customFormat="1" ht="21.75" hidden="1" customHeight="1">
      <c r="A73" s="80">
        <v>4269</v>
      </c>
      <c r="B73" s="61" t="s">
        <v>366</v>
      </c>
      <c r="C73" s="68" t="s">
        <v>316</v>
      </c>
      <c r="D73" s="60"/>
      <c r="E73" s="60"/>
      <c r="F73" s="60"/>
      <c r="G73" s="60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2">
        <f t="shared" si="16"/>
        <v>0</v>
      </c>
      <c r="AB73" s="61"/>
      <c r="AC73" s="62">
        <f t="shared" si="17"/>
        <v>0</v>
      </c>
      <c r="AD73" s="62">
        <f t="shared" si="18"/>
        <v>0</v>
      </c>
      <c r="AE73" s="61"/>
      <c r="AF73" s="6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  <c r="BY73" s="71"/>
      <c r="BZ73" s="71"/>
    </row>
    <row r="74" spans="1:78" s="72" customFormat="1" ht="13.5" hidden="1">
      <c r="A74" s="80">
        <v>0</v>
      </c>
      <c r="B74" s="61" t="s">
        <v>367</v>
      </c>
      <c r="C74" s="68" t="s">
        <v>316</v>
      </c>
      <c r="D74" s="60">
        <f t="shared" ref="D74:K74" si="25">+D75+D78+D81</f>
        <v>0</v>
      </c>
      <c r="E74" s="60">
        <f t="shared" si="25"/>
        <v>0</v>
      </c>
      <c r="F74" s="60"/>
      <c r="G74" s="60"/>
      <c r="H74" s="61">
        <f t="shared" si="25"/>
        <v>0</v>
      </c>
      <c r="I74" s="61">
        <f t="shared" si="25"/>
        <v>0</v>
      </c>
      <c r="J74" s="61">
        <f t="shared" si="25"/>
        <v>0</v>
      </c>
      <c r="K74" s="61">
        <f t="shared" si="25"/>
        <v>0</v>
      </c>
      <c r="L74" s="61"/>
      <c r="M74" s="61"/>
      <c r="N74" s="61">
        <f>+N75+N78+N81</f>
        <v>0</v>
      </c>
      <c r="O74" s="61">
        <f>+O75+O78+O81</f>
        <v>0</v>
      </c>
      <c r="P74" s="61"/>
      <c r="Q74" s="61"/>
      <c r="R74" s="61">
        <f>+R75+R78+R81</f>
        <v>0</v>
      </c>
      <c r="S74" s="61">
        <f>+S75+S78+S81</f>
        <v>0</v>
      </c>
      <c r="T74" s="61"/>
      <c r="U74" s="61"/>
      <c r="V74" s="61">
        <f>+V75+V78+V81</f>
        <v>0</v>
      </c>
      <c r="W74" s="61">
        <f>+W75+W78+W81</f>
        <v>0</v>
      </c>
      <c r="X74" s="61">
        <f>+X75+X78+X81</f>
        <v>0</v>
      </c>
      <c r="Y74" s="61">
        <f>+Y75+Y78+Y81</f>
        <v>0</v>
      </c>
      <c r="Z74" s="61">
        <f>+Z75+Z78+Z81</f>
        <v>0</v>
      </c>
      <c r="AA74" s="62">
        <f t="shared" si="16"/>
        <v>0</v>
      </c>
      <c r="AB74" s="61">
        <f>+AB75+AB78+AB81</f>
        <v>0</v>
      </c>
      <c r="AC74" s="62">
        <f t="shared" si="17"/>
        <v>0</v>
      </c>
      <c r="AD74" s="62">
        <f t="shared" si="18"/>
        <v>0</v>
      </c>
      <c r="AE74" s="61">
        <f>+AE75+AE78+AE81</f>
        <v>0</v>
      </c>
      <c r="AF74" s="61">
        <f>+AF75+AF78+AF81</f>
        <v>0</v>
      </c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1"/>
      <c r="BK74" s="71"/>
      <c r="BL74" s="71"/>
      <c r="BM74" s="71"/>
      <c r="BN74" s="71"/>
      <c r="BO74" s="71"/>
      <c r="BP74" s="71"/>
      <c r="BQ74" s="71"/>
      <c r="BR74" s="71"/>
      <c r="BS74" s="71"/>
      <c r="BT74" s="71"/>
      <c r="BU74" s="71"/>
      <c r="BV74" s="71"/>
      <c r="BW74" s="71"/>
      <c r="BX74" s="71"/>
      <c r="BY74" s="71"/>
      <c r="BZ74" s="71"/>
    </row>
    <row r="75" spans="1:78" s="72" customFormat="1" ht="18" hidden="1" customHeight="1">
      <c r="A75" s="80">
        <v>0</v>
      </c>
      <c r="B75" s="61" t="s">
        <v>368</v>
      </c>
      <c r="C75" s="68" t="s">
        <v>316</v>
      </c>
      <c r="D75" s="60">
        <f t="shared" ref="D75:K75" si="26">+D76+D77</f>
        <v>0</v>
      </c>
      <c r="E75" s="60">
        <f t="shared" si="26"/>
        <v>0</v>
      </c>
      <c r="F75" s="60"/>
      <c r="G75" s="60"/>
      <c r="H75" s="61">
        <f t="shared" si="26"/>
        <v>0</v>
      </c>
      <c r="I75" s="61">
        <f t="shared" si="26"/>
        <v>0</v>
      </c>
      <c r="J75" s="61">
        <f t="shared" si="26"/>
        <v>0</v>
      </c>
      <c r="K75" s="61">
        <f t="shared" si="26"/>
        <v>0</v>
      </c>
      <c r="L75" s="61"/>
      <c r="M75" s="61"/>
      <c r="N75" s="61">
        <f>+N76+N77</f>
        <v>0</v>
      </c>
      <c r="O75" s="61">
        <f>+O76+O77</f>
        <v>0</v>
      </c>
      <c r="P75" s="61"/>
      <c r="Q75" s="61"/>
      <c r="R75" s="61">
        <f>+R76+R77</f>
        <v>0</v>
      </c>
      <c r="S75" s="61">
        <f>+S76+S77</f>
        <v>0</v>
      </c>
      <c r="T75" s="61"/>
      <c r="U75" s="61"/>
      <c r="V75" s="61">
        <f>+V76+V77</f>
        <v>0</v>
      </c>
      <c r="W75" s="61">
        <f>+W76+W77</f>
        <v>0</v>
      </c>
      <c r="X75" s="61">
        <f>+X76+X77</f>
        <v>0</v>
      </c>
      <c r="Y75" s="61">
        <f>+Y76+Y77</f>
        <v>0</v>
      </c>
      <c r="Z75" s="61">
        <f>+Z76+Z77</f>
        <v>0</v>
      </c>
      <c r="AA75" s="62">
        <f t="shared" si="16"/>
        <v>0</v>
      </c>
      <c r="AB75" s="61">
        <f>+AB76+AB77</f>
        <v>0</v>
      </c>
      <c r="AC75" s="62">
        <f t="shared" si="17"/>
        <v>0</v>
      </c>
      <c r="AD75" s="62">
        <f t="shared" si="18"/>
        <v>0</v>
      </c>
      <c r="AE75" s="61">
        <f>+AE76+AE77</f>
        <v>0</v>
      </c>
      <c r="AF75" s="61">
        <f>+AF76+AF77</f>
        <v>0</v>
      </c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1"/>
      <c r="BK75" s="71"/>
      <c r="BL75" s="71"/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  <c r="BY75" s="71"/>
      <c r="BZ75" s="71"/>
    </row>
    <row r="76" spans="1:78" s="72" customFormat="1" ht="18.75" hidden="1" customHeight="1">
      <c r="A76" s="80">
        <v>4411</v>
      </c>
      <c r="B76" s="61" t="s">
        <v>369</v>
      </c>
      <c r="C76" s="68" t="s">
        <v>316</v>
      </c>
      <c r="D76" s="60"/>
      <c r="E76" s="60"/>
      <c r="F76" s="60"/>
      <c r="G76" s="60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2">
        <f t="shared" si="16"/>
        <v>0</v>
      </c>
      <c r="AB76" s="61"/>
      <c r="AC76" s="62">
        <f t="shared" si="17"/>
        <v>0</v>
      </c>
      <c r="AD76" s="62">
        <f t="shared" si="18"/>
        <v>0</v>
      </c>
      <c r="AE76" s="61"/>
      <c r="AF76" s="6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  <c r="BY76" s="71"/>
      <c r="BZ76" s="71"/>
    </row>
    <row r="77" spans="1:78" s="72" customFormat="1" ht="17.25" hidden="1" customHeight="1">
      <c r="A77" s="80">
        <v>4412</v>
      </c>
      <c r="B77" s="61" t="s">
        <v>370</v>
      </c>
      <c r="C77" s="68" t="s">
        <v>316</v>
      </c>
      <c r="D77" s="60"/>
      <c r="E77" s="60"/>
      <c r="F77" s="60"/>
      <c r="G77" s="60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2">
        <f t="shared" si="16"/>
        <v>0</v>
      </c>
      <c r="AB77" s="61"/>
      <c r="AC77" s="62">
        <f t="shared" si="17"/>
        <v>0</v>
      </c>
      <c r="AD77" s="62">
        <f t="shared" si="18"/>
        <v>0</v>
      </c>
      <c r="AE77" s="61"/>
      <c r="AF77" s="6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1"/>
      <c r="BO77" s="71"/>
      <c r="BP77" s="71"/>
      <c r="BQ77" s="71"/>
      <c r="BR77" s="71"/>
      <c r="BS77" s="71"/>
      <c r="BT77" s="71"/>
      <c r="BU77" s="71"/>
      <c r="BV77" s="71"/>
      <c r="BW77" s="71"/>
      <c r="BX77" s="71"/>
      <c r="BY77" s="71"/>
      <c r="BZ77" s="71"/>
    </row>
    <row r="78" spans="1:78" s="72" customFormat="1" ht="16.5" hidden="1" customHeight="1">
      <c r="A78" s="80">
        <v>0</v>
      </c>
      <c r="B78" s="61" t="s">
        <v>371</v>
      </c>
      <c r="C78" s="68" t="s">
        <v>316</v>
      </c>
      <c r="D78" s="60">
        <f t="shared" ref="D78:K78" si="27">+D79+D80</f>
        <v>0</v>
      </c>
      <c r="E78" s="60">
        <f t="shared" si="27"/>
        <v>0</v>
      </c>
      <c r="F78" s="60"/>
      <c r="G78" s="60"/>
      <c r="H78" s="61">
        <f t="shared" si="27"/>
        <v>0</v>
      </c>
      <c r="I78" s="61">
        <f t="shared" si="27"/>
        <v>0</v>
      </c>
      <c r="J78" s="61">
        <f t="shared" si="27"/>
        <v>0</v>
      </c>
      <c r="K78" s="61">
        <f t="shared" si="27"/>
        <v>0</v>
      </c>
      <c r="L78" s="61"/>
      <c r="M78" s="61"/>
      <c r="N78" s="61">
        <f>+N79+N80</f>
        <v>0</v>
      </c>
      <c r="O78" s="61">
        <f>+O79+O80</f>
        <v>0</v>
      </c>
      <c r="P78" s="61"/>
      <c r="Q78" s="61"/>
      <c r="R78" s="61">
        <f>+R79+R80</f>
        <v>0</v>
      </c>
      <c r="S78" s="61">
        <f>+S79+S80</f>
        <v>0</v>
      </c>
      <c r="T78" s="61"/>
      <c r="U78" s="61"/>
      <c r="V78" s="61">
        <f>+V79+V80</f>
        <v>0</v>
      </c>
      <c r="W78" s="61">
        <f>+W79+W80</f>
        <v>0</v>
      </c>
      <c r="X78" s="61">
        <f>+X79+X80</f>
        <v>0</v>
      </c>
      <c r="Y78" s="61">
        <f>+Y79+Y80</f>
        <v>0</v>
      </c>
      <c r="Z78" s="61">
        <f>+Z79+Z80</f>
        <v>0</v>
      </c>
      <c r="AA78" s="62">
        <f t="shared" si="16"/>
        <v>0</v>
      </c>
      <c r="AB78" s="61">
        <f>+AB79+AB80</f>
        <v>0</v>
      </c>
      <c r="AC78" s="62">
        <f t="shared" si="17"/>
        <v>0</v>
      </c>
      <c r="AD78" s="62">
        <f t="shared" si="18"/>
        <v>0</v>
      </c>
      <c r="AE78" s="61">
        <f>+AE79+AE80</f>
        <v>0</v>
      </c>
      <c r="AF78" s="61">
        <f>+AF79+AF80</f>
        <v>0</v>
      </c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  <c r="BM78" s="71"/>
      <c r="BN78" s="71"/>
      <c r="BO78" s="71"/>
      <c r="BP78" s="71"/>
      <c r="BQ78" s="71"/>
      <c r="BR78" s="71"/>
      <c r="BS78" s="71"/>
      <c r="BT78" s="71"/>
      <c r="BU78" s="71"/>
      <c r="BV78" s="71"/>
      <c r="BW78" s="71"/>
      <c r="BX78" s="71"/>
      <c r="BY78" s="71"/>
      <c r="BZ78" s="71"/>
    </row>
    <row r="79" spans="1:78" s="72" customFormat="1" ht="24" hidden="1" customHeight="1">
      <c r="A79" s="80">
        <v>4421</v>
      </c>
      <c r="B79" s="61" t="s">
        <v>372</v>
      </c>
      <c r="C79" s="68" t="s">
        <v>316</v>
      </c>
      <c r="D79" s="60"/>
      <c r="E79" s="60"/>
      <c r="F79" s="60"/>
      <c r="G79" s="60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2">
        <f t="shared" si="16"/>
        <v>0</v>
      </c>
      <c r="AB79" s="61"/>
      <c r="AC79" s="62">
        <f t="shared" si="17"/>
        <v>0</v>
      </c>
      <c r="AD79" s="62">
        <f t="shared" si="18"/>
        <v>0</v>
      </c>
      <c r="AE79" s="61"/>
      <c r="AF79" s="6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1"/>
      <c r="BO79" s="71"/>
      <c r="BP79" s="71"/>
      <c r="BQ79" s="71"/>
      <c r="BR79" s="71"/>
      <c r="BS79" s="71"/>
      <c r="BT79" s="71"/>
      <c r="BU79" s="71"/>
      <c r="BV79" s="71"/>
      <c r="BW79" s="71"/>
      <c r="BX79" s="71"/>
      <c r="BY79" s="71"/>
      <c r="BZ79" s="71"/>
    </row>
    <row r="80" spans="1:78" s="72" customFormat="1" ht="27.75" hidden="1" customHeight="1">
      <c r="A80" s="80">
        <v>4422</v>
      </c>
      <c r="B80" s="61" t="s">
        <v>373</v>
      </c>
      <c r="C80" s="68" t="s">
        <v>316</v>
      </c>
      <c r="D80" s="60"/>
      <c r="E80" s="60"/>
      <c r="F80" s="60"/>
      <c r="G80" s="60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2">
        <f t="shared" si="16"/>
        <v>0</v>
      </c>
      <c r="AB80" s="61"/>
      <c r="AC80" s="62">
        <f t="shared" si="17"/>
        <v>0</v>
      </c>
      <c r="AD80" s="62">
        <f t="shared" si="18"/>
        <v>0</v>
      </c>
      <c r="AE80" s="61"/>
      <c r="AF80" s="6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71"/>
      <c r="BO80" s="71"/>
      <c r="BP80" s="71"/>
      <c r="BQ80" s="71"/>
      <c r="BR80" s="71"/>
      <c r="BS80" s="71"/>
      <c r="BT80" s="71"/>
      <c r="BU80" s="71"/>
      <c r="BV80" s="71"/>
      <c r="BW80" s="71"/>
      <c r="BX80" s="71"/>
      <c r="BY80" s="71"/>
      <c r="BZ80" s="71"/>
    </row>
    <row r="81" spans="1:78" s="72" customFormat="1" ht="23.25" hidden="1" customHeight="1">
      <c r="A81" s="80">
        <v>0</v>
      </c>
      <c r="B81" s="61" t="s">
        <v>374</v>
      </c>
      <c r="C81" s="68" t="s">
        <v>316</v>
      </c>
      <c r="D81" s="60">
        <f t="shared" ref="D81:K81" si="28">+D82+D83+D84</f>
        <v>0</v>
      </c>
      <c r="E81" s="60">
        <f t="shared" si="28"/>
        <v>0</v>
      </c>
      <c r="F81" s="60"/>
      <c r="G81" s="60"/>
      <c r="H81" s="61">
        <f t="shared" si="28"/>
        <v>0</v>
      </c>
      <c r="I81" s="61">
        <f t="shared" si="28"/>
        <v>0</v>
      </c>
      <c r="J81" s="61">
        <f t="shared" si="28"/>
        <v>0</v>
      </c>
      <c r="K81" s="61">
        <f t="shared" si="28"/>
        <v>0</v>
      </c>
      <c r="L81" s="61"/>
      <c r="M81" s="61"/>
      <c r="N81" s="61">
        <f>+N82+N83+N84</f>
        <v>0</v>
      </c>
      <c r="O81" s="61">
        <f>+O82+O83+O84</f>
        <v>0</v>
      </c>
      <c r="P81" s="61"/>
      <c r="Q81" s="61"/>
      <c r="R81" s="61">
        <f>+R82+R83+R84</f>
        <v>0</v>
      </c>
      <c r="S81" s="61">
        <f>+S82+S83+S84</f>
        <v>0</v>
      </c>
      <c r="T81" s="61"/>
      <c r="U81" s="61"/>
      <c r="V81" s="61">
        <f>+V82+V83+V84</f>
        <v>0</v>
      </c>
      <c r="W81" s="61">
        <f>+W82+W83+W84</f>
        <v>0</v>
      </c>
      <c r="X81" s="61">
        <f>+X82+X83+X84</f>
        <v>0</v>
      </c>
      <c r="Y81" s="61">
        <f>+Y82+Y83+Y84</f>
        <v>0</v>
      </c>
      <c r="Z81" s="61">
        <f>+Z82+Z83+Z84</f>
        <v>0</v>
      </c>
      <c r="AA81" s="62">
        <f t="shared" si="16"/>
        <v>0</v>
      </c>
      <c r="AB81" s="61">
        <f>+AB82+AB83+AB84</f>
        <v>0</v>
      </c>
      <c r="AC81" s="62">
        <f t="shared" si="17"/>
        <v>0</v>
      </c>
      <c r="AD81" s="62">
        <f t="shared" si="18"/>
        <v>0</v>
      </c>
      <c r="AE81" s="61">
        <f>+AE82+AE83+AE84</f>
        <v>0</v>
      </c>
      <c r="AF81" s="61">
        <f>+AF82+AF83+AF84</f>
        <v>0</v>
      </c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  <c r="BH81" s="71"/>
      <c r="BI81" s="71"/>
      <c r="BJ81" s="71"/>
      <c r="BK81" s="71"/>
      <c r="BL81" s="71"/>
      <c r="BM81" s="71"/>
      <c r="BN81" s="71"/>
      <c r="BO81" s="71"/>
      <c r="BP81" s="71"/>
      <c r="BQ81" s="71"/>
      <c r="BR81" s="71"/>
      <c r="BS81" s="71"/>
      <c r="BT81" s="71"/>
      <c r="BU81" s="71"/>
      <c r="BV81" s="71"/>
      <c r="BW81" s="71"/>
      <c r="BX81" s="71"/>
      <c r="BY81" s="71"/>
      <c r="BZ81" s="71"/>
    </row>
    <row r="82" spans="1:78" s="72" customFormat="1" ht="34.5" hidden="1" customHeight="1">
      <c r="A82" s="80">
        <v>4431</v>
      </c>
      <c r="B82" s="61" t="s">
        <v>375</v>
      </c>
      <c r="C82" s="68" t="s">
        <v>316</v>
      </c>
      <c r="D82" s="60"/>
      <c r="E82" s="60"/>
      <c r="F82" s="60"/>
      <c r="G82" s="60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2">
        <f t="shared" si="16"/>
        <v>0</v>
      </c>
      <c r="AB82" s="61"/>
      <c r="AC82" s="62">
        <f t="shared" si="17"/>
        <v>0</v>
      </c>
      <c r="AD82" s="62">
        <f t="shared" si="18"/>
        <v>0</v>
      </c>
      <c r="AE82" s="61"/>
      <c r="AF82" s="6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1"/>
      <c r="BK82" s="71"/>
      <c r="BL82" s="71"/>
      <c r="BM82" s="71"/>
      <c r="BN82" s="71"/>
      <c r="BO82" s="71"/>
      <c r="BP82" s="71"/>
      <c r="BQ82" s="71"/>
      <c r="BR82" s="71"/>
      <c r="BS82" s="71"/>
      <c r="BT82" s="71"/>
      <c r="BU82" s="71"/>
      <c r="BV82" s="71"/>
      <c r="BW82" s="71"/>
      <c r="BX82" s="71"/>
      <c r="BY82" s="71"/>
      <c r="BZ82" s="71"/>
    </row>
    <row r="83" spans="1:78" s="72" customFormat="1" ht="13.5" hidden="1">
      <c r="A83" s="80">
        <v>4432</v>
      </c>
      <c r="B83" s="61" t="s">
        <v>376</v>
      </c>
      <c r="C83" s="68" t="s">
        <v>316</v>
      </c>
      <c r="D83" s="60"/>
      <c r="E83" s="60"/>
      <c r="F83" s="60"/>
      <c r="G83" s="60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2">
        <f t="shared" si="16"/>
        <v>0</v>
      </c>
      <c r="AB83" s="61"/>
      <c r="AC83" s="62">
        <f t="shared" si="17"/>
        <v>0</v>
      </c>
      <c r="AD83" s="62">
        <f t="shared" si="18"/>
        <v>0</v>
      </c>
      <c r="AE83" s="61"/>
      <c r="AF83" s="6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  <c r="BK83" s="71"/>
      <c r="BL83" s="71"/>
      <c r="BM83" s="71"/>
      <c r="BN83" s="71"/>
      <c r="BO83" s="71"/>
      <c r="BP83" s="71"/>
      <c r="BQ83" s="71"/>
      <c r="BR83" s="71"/>
      <c r="BS83" s="71"/>
      <c r="BT83" s="71"/>
      <c r="BU83" s="71"/>
      <c r="BV83" s="71"/>
      <c r="BW83" s="71"/>
      <c r="BX83" s="71"/>
      <c r="BY83" s="71"/>
      <c r="BZ83" s="71"/>
    </row>
    <row r="84" spans="1:78" s="72" customFormat="1" ht="21" hidden="1" customHeight="1">
      <c r="A84" s="80">
        <v>4433</v>
      </c>
      <c r="B84" s="61" t="s">
        <v>377</v>
      </c>
      <c r="C84" s="68" t="s">
        <v>316</v>
      </c>
      <c r="D84" s="60"/>
      <c r="E84" s="60"/>
      <c r="F84" s="60"/>
      <c r="G84" s="60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2">
        <f t="shared" si="16"/>
        <v>0</v>
      </c>
      <c r="AB84" s="61"/>
      <c r="AC84" s="62">
        <f t="shared" si="17"/>
        <v>0</v>
      </c>
      <c r="AD84" s="62">
        <f t="shared" si="18"/>
        <v>0</v>
      </c>
      <c r="AE84" s="61"/>
      <c r="AF84" s="6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  <c r="AS84" s="71"/>
      <c r="AT84" s="71"/>
      <c r="AU84" s="71"/>
      <c r="AV84" s="71"/>
      <c r="AW84" s="71"/>
      <c r="AX84" s="71"/>
      <c r="AY84" s="71"/>
      <c r="AZ84" s="71"/>
      <c r="BA84" s="71"/>
      <c r="BB84" s="71"/>
      <c r="BC84" s="71"/>
      <c r="BD84" s="71"/>
      <c r="BE84" s="71"/>
      <c r="BF84" s="71"/>
      <c r="BG84" s="71"/>
      <c r="BH84" s="71"/>
      <c r="BI84" s="71"/>
      <c r="BJ84" s="71"/>
      <c r="BK84" s="71"/>
      <c r="BL84" s="71"/>
      <c r="BM84" s="71"/>
      <c r="BN84" s="71"/>
      <c r="BO84" s="71"/>
      <c r="BP84" s="71"/>
      <c r="BQ84" s="71"/>
      <c r="BR84" s="71"/>
      <c r="BS84" s="71"/>
      <c r="BT84" s="71"/>
      <c r="BU84" s="71"/>
      <c r="BV84" s="71"/>
      <c r="BW84" s="71"/>
      <c r="BX84" s="71"/>
      <c r="BY84" s="71"/>
      <c r="BZ84" s="71"/>
    </row>
    <row r="85" spans="1:78" s="72" customFormat="1" ht="13.5" hidden="1">
      <c r="A85" s="80">
        <v>0</v>
      </c>
      <c r="B85" s="61" t="s">
        <v>378</v>
      </c>
      <c r="C85" s="68" t="s">
        <v>316</v>
      </c>
      <c r="D85" s="60">
        <f t="shared" ref="D85:K85" si="29">+D86+D89</f>
        <v>0</v>
      </c>
      <c r="E85" s="60">
        <f t="shared" si="29"/>
        <v>0</v>
      </c>
      <c r="F85" s="60"/>
      <c r="G85" s="60"/>
      <c r="H85" s="61">
        <f t="shared" si="29"/>
        <v>0</v>
      </c>
      <c r="I85" s="61">
        <f t="shared" si="29"/>
        <v>0</v>
      </c>
      <c r="J85" s="61">
        <f t="shared" si="29"/>
        <v>0</v>
      </c>
      <c r="K85" s="61">
        <f t="shared" si="29"/>
        <v>0</v>
      </c>
      <c r="L85" s="61"/>
      <c r="M85" s="61"/>
      <c r="N85" s="61">
        <f>+N86+N89</f>
        <v>0</v>
      </c>
      <c r="O85" s="61">
        <f>+O86+O89</f>
        <v>0</v>
      </c>
      <c r="P85" s="61"/>
      <c r="Q85" s="61"/>
      <c r="R85" s="61">
        <f>+R86+R89</f>
        <v>0</v>
      </c>
      <c r="S85" s="61">
        <f>+S86+S89</f>
        <v>0</v>
      </c>
      <c r="T85" s="61"/>
      <c r="U85" s="61"/>
      <c r="V85" s="61">
        <f>+V86+V89</f>
        <v>0</v>
      </c>
      <c r="W85" s="61">
        <f>+W86+W89</f>
        <v>0</v>
      </c>
      <c r="X85" s="61">
        <f>+X86+X89</f>
        <v>0</v>
      </c>
      <c r="Y85" s="61">
        <f>+Y86+Y89</f>
        <v>0</v>
      </c>
      <c r="Z85" s="61">
        <f>+Z86+Z89</f>
        <v>0</v>
      </c>
      <c r="AA85" s="62">
        <f t="shared" si="16"/>
        <v>0</v>
      </c>
      <c r="AB85" s="61">
        <f>+AB86+AB89</f>
        <v>0</v>
      </c>
      <c r="AC85" s="62">
        <f t="shared" si="17"/>
        <v>0</v>
      </c>
      <c r="AD85" s="62">
        <f t="shared" si="18"/>
        <v>0</v>
      </c>
      <c r="AE85" s="61">
        <f>+AE86+AE89</f>
        <v>0</v>
      </c>
      <c r="AF85" s="61">
        <f>+AF86+AF89</f>
        <v>0</v>
      </c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1"/>
      <c r="AW85" s="71"/>
      <c r="AX85" s="71"/>
      <c r="AY85" s="71"/>
      <c r="AZ85" s="71"/>
      <c r="BA85" s="71"/>
      <c r="BB85" s="71"/>
      <c r="BC85" s="71"/>
      <c r="BD85" s="71"/>
      <c r="BE85" s="71"/>
      <c r="BF85" s="71"/>
      <c r="BG85" s="71"/>
      <c r="BH85" s="71"/>
      <c r="BI85" s="71"/>
      <c r="BJ85" s="71"/>
      <c r="BK85" s="71"/>
      <c r="BL85" s="71"/>
      <c r="BM85" s="71"/>
      <c r="BN85" s="71"/>
      <c r="BO85" s="71"/>
      <c r="BP85" s="71"/>
      <c r="BQ85" s="71"/>
      <c r="BR85" s="71"/>
      <c r="BS85" s="71"/>
      <c r="BT85" s="71"/>
      <c r="BU85" s="71"/>
      <c r="BV85" s="71"/>
      <c r="BW85" s="71"/>
      <c r="BX85" s="71"/>
      <c r="BY85" s="71"/>
      <c r="BZ85" s="71"/>
    </row>
    <row r="86" spans="1:78" s="72" customFormat="1" ht="30" hidden="1" customHeight="1">
      <c r="A86" s="80">
        <v>0</v>
      </c>
      <c r="B86" s="61" t="s">
        <v>379</v>
      </c>
      <c r="C86" s="68" t="s">
        <v>316</v>
      </c>
      <c r="D86" s="60">
        <f t="shared" ref="D86:K86" si="30">+D87+D88</f>
        <v>0</v>
      </c>
      <c r="E86" s="60">
        <f t="shared" si="30"/>
        <v>0</v>
      </c>
      <c r="F86" s="60"/>
      <c r="G86" s="60"/>
      <c r="H86" s="61">
        <f t="shared" si="30"/>
        <v>0</v>
      </c>
      <c r="I86" s="61">
        <f t="shared" si="30"/>
        <v>0</v>
      </c>
      <c r="J86" s="61">
        <f t="shared" si="30"/>
        <v>0</v>
      </c>
      <c r="K86" s="61">
        <f t="shared" si="30"/>
        <v>0</v>
      </c>
      <c r="L86" s="61"/>
      <c r="M86" s="61"/>
      <c r="N86" s="61">
        <f>+N87+N88</f>
        <v>0</v>
      </c>
      <c r="O86" s="61">
        <f>+O87+O88</f>
        <v>0</v>
      </c>
      <c r="P86" s="61"/>
      <c r="Q86" s="61"/>
      <c r="R86" s="61">
        <f>+R87+R88</f>
        <v>0</v>
      </c>
      <c r="S86" s="61">
        <f>+S87+S88</f>
        <v>0</v>
      </c>
      <c r="T86" s="61"/>
      <c r="U86" s="61"/>
      <c r="V86" s="61">
        <f>+V87+V88</f>
        <v>0</v>
      </c>
      <c r="W86" s="61">
        <f>+W87+W88</f>
        <v>0</v>
      </c>
      <c r="X86" s="61">
        <f>+X87+X88</f>
        <v>0</v>
      </c>
      <c r="Y86" s="61">
        <f>+Y87+Y88</f>
        <v>0</v>
      </c>
      <c r="Z86" s="61">
        <f>+Z87+Z88</f>
        <v>0</v>
      </c>
      <c r="AA86" s="62">
        <f t="shared" si="16"/>
        <v>0</v>
      </c>
      <c r="AB86" s="61">
        <f>+AB87+AB88</f>
        <v>0</v>
      </c>
      <c r="AC86" s="62">
        <f t="shared" si="17"/>
        <v>0</v>
      </c>
      <c r="AD86" s="62">
        <f t="shared" si="18"/>
        <v>0</v>
      </c>
      <c r="AE86" s="61">
        <f>+AE87+AE88</f>
        <v>0</v>
      </c>
      <c r="AF86" s="61">
        <f>+AF87+AF88</f>
        <v>0</v>
      </c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  <c r="BH86" s="71"/>
      <c r="BI86" s="71"/>
      <c r="BJ86" s="71"/>
      <c r="BK86" s="71"/>
      <c r="BL86" s="71"/>
      <c r="BM86" s="71"/>
      <c r="BN86" s="71"/>
      <c r="BO86" s="71"/>
      <c r="BP86" s="71"/>
      <c r="BQ86" s="71"/>
      <c r="BR86" s="71"/>
      <c r="BS86" s="71"/>
      <c r="BT86" s="71"/>
      <c r="BU86" s="71"/>
      <c r="BV86" s="71"/>
      <c r="BW86" s="71"/>
      <c r="BX86" s="71"/>
      <c r="BY86" s="71"/>
      <c r="BZ86" s="71"/>
    </row>
    <row r="87" spans="1:78" s="72" customFormat="1" ht="40.5" hidden="1" customHeight="1">
      <c r="A87" s="80">
        <v>4511</v>
      </c>
      <c r="B87" s="61" t="s">
        <v>380</v>
      </c>
      <c r="C87" s="68" t="s">
        <v>316</v>
      </c>
      <c r="D87" s="60"/>
      <c r="E87" s="60"/>
      <c r="F87" s="60"/>
      <c r="G87" s="60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2">
        <f t="shared" si="16"/>
        <v>0</v>
      </c>
      <c r="AB87" s="61"/>
      <c r="AC87" s="62">
        <f t="shared" si="17"/>
        <v>0</v>
      </c>
      <c r="AD87" s="62">
        <f t="shared" si="18"/>
        <v>0</v>
      </c>
      <c r="AE87" s="61"/>
      <c r="AF87" s="6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  <c r="BF87" s="71"/>
      <c r="BG87" s="71"/>
      <c r="BH87" s="71"/>
      <c r="BI87" s="71"/>
      <c r="BJ87" s="71"/>
      <c r="BK87" s="71"/>
      <c r="BL87" s="71"/>
      <c r="BM87" s="71"/>
      <c r="BN87" s="71"/>
      <c r="BO87" s="71"/>
      <c r="BP87" s="71"/>
      <c r="BQ87" s="71"/>
      <c r="BR87" s="71"/>
      <c r="BS87" s="71"/>
      <c r="BT87" s="71"/>
      <c r="BU87" s="71"/>
      <c r="BV87" s="71"/>
      <c r="BW87" s="71"/>
      <c r="BX87" s="71"/>
      <c r="BY87" s="71"/>
      <c r="BZ87" s="71"/>
    </row>
    <row r="88" spans="1:78" s="72" customFormat="1" ht="26.25" hidden="1" customHeight="1">
      <c r="A88" s="80">
        <v>4512</v>
      </c>
      <c r="B88" s="61" t="s">
        <v>381</v>
      </c>
      <c r="C88" s="68" t="s">
        <v>316</v>
      </c>
      <c r="D88" s="60"/>
      <c r="E88" s="60"/>
      <c r="F88" s="60"/>
      <c r="G88" s="60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2">
        <f t="shared" si="16"/>
        <v>0</v>
      </c>
      <c r="AB88" s="61"/>
      <c r="AC88" s="62">
        <f t="shared" si="17"/>
        <v>0</v>
      </c>
      <c r="AD88" s="62">
        <f t="shared" si="18"/>
        <v>0</v>
      </c>
      <c r="AE88" s="61"/>
      <c r="AF88" s="6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1"/>
      <c r="AT88" s="71"/>
      <c r="AU88" s="71"/>
      <c r="AV88" s="71"/>
      <c r="AW88" s="71"/>
      <c r="AX88" s="71"/>
      <c r="AY88" s="71"/>
      <c r="AZ88" s="71"/>
      <c r="BA88" s="71"/>
      <c r="BB88" s="71"/>
      <c r="BC88" s="71"/>
      <c r="BD88" s="71"/>
      <c r="BE88" s="71"/>
      <c r="BF88" s="71"/>
      <c r="BG88" s="71"/>
      <c r="BH88" s="71"/>
      <c r="BI88" s="71"/>
      <c r="BJ88" s="71"/>
      <c r="BK88" s="71"/>
      <c r="BL88" s="71"/>
      <c r="BM88" s="71"/>
      <c r="BN88" s="71"/>
      <c r="BO88" s="71"/>
      <c r="BP88" s="71"/>
      <c r="BQ88" s="71"/>
      <c r="BR88" s="71"/>
      <c r="BS88" s="71"/>
      <c r="BT88" s="71"/>
      <c r="BU88" s="71"/>
      <c r="BV88" s="71"/>
      <c r="BW88" s="71"/>
      <c r="BX88" s="71"/>
      <c r="BY88" s="71"/>
      <c r="BZ88" s="71"/>
    </row>
    <row r="89" spans="1:78" s="72" customFormat="1" ht="29.25" hidden="1" customHeight="1">
      <c r="A89" s="80">
        <v>0</v>
      </c>
      <c r="B89" s="61" t="s">
        <v>382</v>
      </c>
      <c r="C89" s="68" t="s">
        <v>316</v>
      </c>
      <c r="D89" s="60">
        <f t="shared" ref="D89:K89" si="31">+D90+D91</f>
        <v>0</v>
      </c>
      <c r="E89" s="60">
        <f t="shared" si="31"/>
        <v>0</v>
      </c>
      <c r="F89" s="60"/>
      <c r="G89" s="60"/>
      <c r="H89" s="61">
        <f t="shared" si="31"/>
        <v>0</v>
      </c>
      <c r="I89" s="61">
        <f t="shared" si="31"/>
        <v>0</v>
      </c>
      <c r="J89" s="61">
        <f t="shared" si="31"/>
        <v>0</v>
      </c>
      <c r="K89" s="61">
        <f t="shared" si="31"/>
        <v>0</v>
      </c>
      <c r="L89" s="61"/>
      <c r="M89" s="61"/>
      <c r="N89" s="61">
        <f>+N90+N91</f>
        <v>0</v>
      </c>
      <c r="O89" s="61">
        <f>+O90+O91</f>
        <v>0</v>
      </c>
      <c r="P89" s="61"/>
      <c r="Q89" s="61"/>
      <c r="R89" s="61">
        <f>+R90+R91</f>
        <v>0</v>
      </c>
      <c r="S89" s="61">
        <f>+S90+S91</f>
        <v>0</v>
      </c>
      <c r="T89" s="61"/>
      <c r="U89" s="61"/>
      <c r="V89" s="61">
        <f>+V90+V91</f>
        <v>0</v>
      </c>
      <c r="W89" s="61">
        <f>+W90+W91</f>
        <v>0</v>
      </c>
      <c r="X89" s="61">
        <f>+X90+X91</f>
        <v>0</v>
      </c>
      <c r="Y89" s="61">
        <f>+Y90+Y91</f>
        <v>0</v>
      </c>
      <c r="Z89" s="61">
        <f>+Z90+Z91</f>
        <v>0</v>
      </c>
      <c r="AA89" s="62">
        <f t="shared" ref="AA89:AA152" si="32">Y89+Z89</f>
        <v>0</v>
      </c>
      <c r="AB89" s="61">
        <f>+AB90+AB91</f>
        <v>0</v>
      </c>
      <c r="AC89" s="62">
        <f t="shared" ref="AC89:AC152" si="33">AA89+AB89</f>
        <v>0</v>
      </c>
      <c r="AD89" s="62">
        <f t="shared" ref="AD89:AD152" si="34">X89-AC89</f>
        <v>0</v>
      </c>
      <c r="AE89" s="61">
        <f>+AE90+AE91</f>
        <v>0</v>
      </c>
      <c r="AF89" s="61">
        <f>+AF90+AF91</f>
        <v>0</v>
      </c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  <c r="BO89" s="71"/>
      <c r="BP89" s="71"/>
      <c r="BQ89" s="71"/>
      <c r="BR89" s="71"/>
      <c r="BS89" s="71"/>
      <c r="BT89" s="71"/>
      <c r="BU89" s="71"/>
      <c r="BV89" s="71"/>
      <c r="BW89" s="71"/>
      <c r="BX89" s="71"/>
      <c r="BY89" s="71"/>
      <c r="BZ89" s="71"/>
    </row>
    <row r="90" spans="1:78" s="72" customFormat="1" ht="40.5" hidden="1">
      <c r="A90" s="80">
        <v>4521</v>
      </c>
      <c r="B90" s="61" t="s">
        <v>383</v>
      </c>
      <c r="C90" s="68" t="s">
        <v>316</v>
      </c>
      <c r="D90" s="60"/>
      <c r="E90" s="60"/>
      <c r="F90" s="60"/>
      <c r="G90" s="60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2">
        <f t="shared" si="32"/>
        <v>0</v>
      </c>
      <c r="AB90" s="61"/>
      <c r="AC90" s="62">
        <f t="shared" si="33"/>
        <v>0</v>
      </c>
      <c r="AD90" s="62">
        <f t="shared" si="34"/>
        <v>0</v>
      </c>
      <c r="AE90" s="61"/>
      <c r="AF90" s="6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  <c r="BM90" s="71"/>
      <c r="BN90" s="71"/>
      <c r="BO90" s="71"/>
      <c r="BP90" s="71"/>
      <c r="BQ90" s="71"/>
      <c r="BR90" s="71"/>
      <c r="BS90" s="71"/>
      <c r="BT90" s="71"/>
      <c r="BU90" s="71"/>
      <c r="BV90" s="71"/>
      <c r="BW90" s="71"/>
      <c r="BX90" s="71"/>
      <c r="BY90" s="71"/>
      <c r="BZ90" s="71"/>
    </row>
    <row r="91" spans="1:78" s="72" customFormat="1" ht="31.5" hidden="1" customHeight="1">
      <c r="A91" s="80">
        <v>4522</v>
      </c>
      <c r="B91" s="61" t="s">
        <v>384</v>
      </c>
      <c r="C91" s="68" t="s">
        <v>316</v>
      </c>
      <c r="D91" s="60"/>
      <c r="E91" s="60"/>
      <c r="F91" s="60"/>
      <c r="G91" s="60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2">
        <f t="shared" si="32"/>
        <v>0</v>
      </c>
      <c r="AB91" s="61"/>
      <c r="AC91" s="62">
        <f t="shared" si="33"/>
        <v>0</v>
      </c>
      <c r="AD91" s="62">
        <f t="shared" si="34"/>
        <v>0</v>
      </c>
      <c r="AE91" s="61"/>
      <c r="AF91" s="6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1"/>
      <c r="BG91" s="71"/>
      <c r="BH91" s="71"/>
      <c r="BI91" s="71"/>
      <c r="BJ91" s="71"/>
      <c r="BK91" s="71"/>
      <c r="BL91" s="71"/>
      <c r="BM91" s="71"/>
      <c r="BN91" s="71"/>
      <c r="BO91" s="71"/>
      <c r="BP91" s="71"/>
      <c r="BQ91" s="71"/>
      <c r="BR91" s="71"/>
      <c r="BS91" s="71"/>
      <c r="BT91" s="71"/>
      <c r="BU91" s="71"/>
      <c r="BV91" s="71"/>
      <c r="BW91" s="71"/>
      <c r="BX91" s="71"/>
      <c r="BY91" s="71"/>
      <c r="BZ91" s="71"/>
    </row>
    <row r="92" spans="1:78" s="72" customFormat="1" ht="13.5" hidden="1">
      <c r="A92" s="80">
        <v>0</v>
      </c>
      <c r="B92" s="61" t="s">
        <v>385</v>
      </c>
      <c r="C92" s="68" t="s">
        <v>316</v>
      </c>
      <c r="D92" s="60">
        <f t="shared" ref="D92:K92" si="35">+D93+D96+D99+D108</f>
        <v>0</v>
      </c>
      <c r="E92" s="60">
        <f t="shared" si="35"/>
        <v>0</v>
      </c>
      <c r="F92" s="60"/>
      <c r="G92" s="60"/>
      <c r="H92" s="61">
        <f t="shared" si="35"/>
        <v>0</v>
      </c>
      <c r="I92" s="61">
        <f t="shared" si="35"/>
        <v>0</v>
      </c>
      <c r="J92" s="61">
        <f t="shared" si="35"/>
        <v>0</v>
      </c>
      <c r="K92" s="61">
        <f t="shared" si="35"/>
        <v>0</v>
      </c>
      <c r="L92" s="61"/>
      <c r="M92" s="61"/>
      <c r="N92" s="61">
        <f>+N93+N96+N99+N108</f>
        <v>0</v>
      </c>
      <c r="O92" s="61">
        <f>+O93+O96+O99+O108</f>
        <v>0</v>
      </c>
      <c r="P92" s="61"/>
      <c r="Q92" s="61"/>
      <c r="R92" s="61">
        <f>+R93+R96+R99+R108</f>
        <v>0</v>
      </c>
      <c r="S92" s="61">
        <f>+S93+S96+S99+S108</f>
        <v>0</v>
      </c>
      <c r="T92" s="61"/>
      <c r="U92" s="61"/>
      <c r="V92" s="61">
        <f>+V93+V96+V99+V108</f>
        <v>0</v>
      </c>
      <c r="W92" s="61">
        <f>+W93+W96+W99+W108</f>
        <v>0</v>
      </c>
      <c r="X92" s="61">
        <f>+X93+X96+X99+X108</f>
        <v>0</v>
      </c>
      <c r="Y92" s="61">
        <f>+Y93+Y96+Y99+Y108</f>
        <v>0</v>
      </c>
      <c r="Z92" s="61">
        <f>+Z93+Z96+Z99+Z108</f>
        <v>0</v>
      </c>
      <c r="AA92" s="62">
        <f t="shared" si="32"/>
        <v>0</v>
      </c>
      <c r="AB92" s="61">
        <f>+AB93+AB96+AB99+AB108</f>
        <v>0</v>
      </c>
      <c r="AC92" s="62">
        <f t="shared" si="33"/>
        <v>0</v>
      </c>
      <c r="AD92" s="62">
        <f t="shared" si="34"/>
        <v>0</v>
      </c>
      <c r="AE92" s="61">
        <f>+AE93+AE96+AE99+AE108</f>
        <v>0</v>
      </c>
      <c r="AF92" s="61">
        <f>+AF93+AF96+AF99+AF108</f>
        <v>0</v>
      </c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1"/>
      <c r="AT92" s="71"/>
      <c r="AU92" s="71"/>
      <c r="AV92" s="71"/>
      <c r="AW92" s="71"/>
      <c r="AX92" s="71"/>
      <c r="AY92" s="71"/>
      <c r="AZ92" s="71"/>
      <c r="BA92" s="71"/>
      <c r="BB92" s="71"/>
      <c r="BC92" s="71"/>
      <c r="BD92" s="71"/>
      <c r="BE92" s="71"/>
      <c r="BF92" s="71"/>
      <c r="BG92" s="71"/>
      <c r="BH92" s="71"/>
      <c r="BI92" s="71"/>
      <c r="BJ92" s="71"/>
      <c r="BK92" s="71"/>
      <c r="BL92" s="71"/>
      <c r="BM92" s="71"/>
      <c r="BN92" s="71"/>
      <c r="BO92" s="71"/>
      <c r="BP92" s="71"/>
      <c r="BQ92" s="71"/>
      <c r="BR92" s="71"/>
      <c r="BS92" s="71"/>
      <c r="BT92" s="71"/>
      <c r="BU92" s="71"/>
      <c r="BV92" s="71"/>
      <c r="BW92" s="71"/>
      <c r="BX92" s="71"/>
      <c r="BY92" s="71"/>
      <c r="BZ92" s="71"/>
    </row>
    <row r="93" spans="1:78" s="72" customFormat="1" ht="27" hidden="1">
      <c r="A93" s="80">
        <v>0</v>
      </c>
      <c r="B93" s="61" t="s">
        <v>386</v>
      </c>
      <c r="C93" s="68" t="s">
        <v>316</v>
      </c>
      <c r="D93" s="60">
        <f t="shared" ref="D93:K93" si="36">+D94+D95</f>
        <v>0</v>
      </c>
      <c r="E93" s="60">
        <f t="shared" si="36"/>
        <v>0</v>
      </c>
      <c r="F93" s="60"/>
      <c r="G93" s="60"/>
      <c r="H93" s="61">
        <f t="shared" si="36"/>
        <v>0</v>
      </c>
      <c r="I93" s="61">
        <f t="shared" si="36"/>
        <v>0</v>
      </c>
      <c r="J93" s="61">
        <f t="shared" si="36"/>
        <v>0</v>
      </c>
      <c r="K93" s="61">
        <f t="shared" si="36"/>
        <v>0</v>
      </c>
      <c r="L93" s="61"/>
      <c r="M93" s="61"/>
      <c r="N93" s="61">
        <f>+N94+N95</f>
        <v>0</v>
      </c>
      <c r="O93" s="61">
        <f>+O94+O95</f>
        <v>0</v>
      </c>
      <c r="P93" s="61"/>
      <c r="Q93" s="61"/>
      <c r="R93" s="61">
        <f>+R94+R95</f>
        <v>0</v>
      </c>
      <c r="S93" s="61">
        <f>+S94+S95</f>
        <v>0</v>
      </c>
      <c r="T93" s="61"/>
      <c r="U93" s="61"/>
      <c r="V93" s="61">
        <f>+V94+V95</f>
        <v>0</v>
      </c>
      <c r="W93" s="61">
        <f>+W94+W95</f>
        <v>0</v>
      </c>
      <c r="X93" s="61">
        <f>+X94+X95</f>
        <v>0</v>
      </c>
      <c r="Y93" s="61">
        <f>+Y94+Y95</f>
        <v>0</v>
      </c>
      <c r="Z93" s="61">
        <f>+Z94+Z95</f>
        <v>0</v>
      </c>
      <c r="AA93" s="62">
        <f t="shared" si="32"/>
        <v>0</v>
      </c>
      <c r="AB93" s="61">
        <f>+AB94+AB95</f>
        <v>0</v>
      </c>
      <c r="AC93" s="62">
        <f t="shared" si="33"/>
        <v>0</v>
      </c>
      <c r="AD93" s="62">
        <f t="shared" si="34"/>
        <v>0</v>
      </c>
      <c r="AE93" s="61">
        <f>+AE94+AE95</f>
        <v>0</v>
      </c>
      <c r="AF93" s="61">
        <f>+AF94+AF95</f>
        <v>0</v>
      </c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1"/>
      <c r="BU93" s="71"/>
      <c r="BV93" s="71"/>
      <c r="BW93" s="71"/>
      <c r="BX93" s="71"/>
      <c r="BY93" s="71"/>
      <c r="BZ93" s="71"/>
    </row>
    <row r="94" spans="1:78" s="72" customFormat="1" ht="39" hidden="1" customHeight="1">
      <c r="A94" s="80">
        <v>4611</v>
      </c>
      <c r="B94" s="61" t="s">
        <v>387</v>
      </c>
      <c r="C94" s="68" t="s">
        <v>316</v>
      </c>
      <c r="D94" s="60"/>
      <c r="E94" s="60"/>
      <c r="F94" s="60"/>
      <c r="G94" s="60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2">
        <f t="shared" si="32"/>
        <v>0</v>
      </c>
      <c r="AB94" s="61"/>
      <c r="AC94" s="62">
        <f t="shared" si="33"/>
        <v>0</v>
      </c>
      <c r="AD94" s="62">
        <f t="shared" si="34"/>
        <v>0</v>
      </c>
      <c r="AE94" s="61"/>
      <c r="AF94" s="6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  <c r="BI94" s="71"/>
      <c r="BJ94" s="71"/>
      <c r="BK94" s="71"/>
      <c r="BL94" s="71"/>
      <c r="BM94" s="71"/>
      <c r="BN94" s="71"/>
      <c r="BO94" s="71"/>
      <c r="BP94" s="71"/>
      <c r="BQ94" s="71"/>
      <c r="BR94" s="71"/>
      <c r="BS94" s="71"/>
      <c r="BT94" s="71"/>
      <c r="BU94" s="71"/>
      <c r="BV94" s="71"/>
      <c r="BW94" s="71"/>
      <c r="BX94" s="71"/>
      <c r="BY94" s="71"/>
      <c r="BZ94" s="71"/>
    </row>
    <row r="95" spans="1:78" s="72" customFormat="1" ht="33" hidden="1" customHeight="1">
      <c r="A95" s="80">
        <v>4612</v>
      </c>
      <c r="B95" s="61" t="s">
        <v>388</v>
      </c>
      <c r="C95" s="68" t="s">
        <v>316</v>
      </c>
      <c r="D95" s="60"/>
      <c r="E95" s="60"/>
      <c r="F95" s="60"/>
      <c r="G95" s="60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2">
        <f t="shared" si="32"/>
        <v>0</v>
      </c>
      <c r="AB95" s="61"/>
      <c r="AC95" s="62">
        <f t="shared" si="33"/>
        <v>0</v>
      </c>
      <c r="AD95" s="62">
        <f t="shared" si="34"/>
        <v>0</v>
      </c>
      <c r="AE95" s="61"/>
      <c r="AF95" s="6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  <c r="BO95" s="71"/>
      <c r="BP95" s="71"/>
      <c r="BQ95" s="71"/>
      <c r="BR95" s="71"/>
      <c r="BS95" s="71"/>
      <c r="BT95" s="71"/>
      <c r="BU95" s="71"/>
      <c r="BV95" s="71"/>
      <c r="BW95" s="71"/>
      <c r="BX95" s="71"/>
      <c r="BY95" s="71"/>
      <c r="BZ95" s="71"/>
    </row>
    <row r="96" spans="1:78" s="72" customFormat="1" ht="33.75" hidden="1" customHeight="1">
      <c r="A96" s="80">
        <v>0</v>
      </c>
      <c r="B96" s="61" t="s">
        <v>389</v>
      </c>
      <c r="C96" s="68" t="s">
        <v>316</v>
      </c>
      <c r="D96" s="60">
        <f t="shared" ref="D96:K96" si="37">+D97+D98</f>
        <v>0</v>
      </c>
      <c r="E96" s="60">
        <f t="shared" si="37"/>
        <v>0</v>
      </c>
      <c r="F96" s="60"/>
      <c r="G96" s="60"/>
      <c r="H96" s="61">
        <f t="shared" si="37"/>
        <v>0</v>
      </c>
      <c r="I96" s="61">
        <f t="shared" si="37"/>
        <v>0</v>
      </c>
      <c r="J96" s="61">
        <f t="shared" si="37"/>
        <v>0</v>
      </c>
      <c r="K96" s="61">
        <f t="shared" si="37"/>
        <v>0</v>
      </c>
      <c r="L96" s="61"/>
      <c r="M96" s="61"/>
      <c r="N96" s="61">
        <f>+N97+N98</f>
        <v>0</v>
      </c>
      <c r="O96" s="61">
        <f>+O97+O98</f>
        <v>0</v>
      </c>
      <c r="P96" s="61"/>
      <c r="Q96" s="61"/>
      <c r="R96" s="61">
        <f>+R97+R98</f>
        <v>0</v>
      </c>
      <c r="S96" s="61">
        <f>+S97+S98</f>
        <v>0</v>
      </c>
      <c r="T96" s="61"/>
      <c r="U96" s="61"/>
      <c r="V96" s="61">
        <f>+V97+V98</f>
        <v>0</v>
      </c>
      <c r="W96" s="61">
        <f>+W97+W98</f>
        <v>0</v>
      </c>
      <c r="X96" s="61">
        <f>+X97+X98</f>
        <v>0</v>
      </c>
      <c r="Y96" s="61">
        <f>+Y97+Y98</f>
        <v>0</v>
      </c>
      <c r="Z96" s="61">
        <f>+Z97+Z98</f>
        <v>0</v>
      </c>
      <c r="AA96" s="62">
        <f t="shared" si="32"/>
        <v>0</v>
      </c>
      <c r="AB96" s="61">
        <f>+AB97+AB98</f>
        <v>0</v>
      </c>
      <c r="AC96" s="62">
        <f t="shared" si="33"/>
        <v>0</v>
      </c>
      <c r="AD96" s="62">
        <f t="shared" si="34"/>
        <v>0</v>
      </c>
      <c r="AE96" s="61">
        <f>+AE97+AE98</f>
        <v>0</v>
      </c>
      <c r="AF96" s="61">
        <f>+AF97+AF98</f>
        <v>0</v>
      </c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1"/>
      <c r="BK96" s="71"/>
      <c r="BL96" s="71"/>
      <c r="BM96" s="71"/>
      <c r="BN96" s="71"/>
      <c r="BO96" s="71"/>
      <c r="BP96" s="71"/>
      <c r="BQ96" s="71"/>
      <c r="BR96" s="71"/>
      <c r="BS96" s="71"/>
      <c r="BT96" s="71"/>
      <c r="BU96" s="71"/>
      <c r="BV96" s="71"/>
      <c r="BW96" s="71"/>
      <c r="BX96" s="71"/>
      <c r="BY96" s="71"/>
      <c r="BZ96" s="71"/>
    </row>
    <row r="97" spans="1:78" s="72" customFormat="1" ht="30" hidden="1" customHeight="1">
      <c r="A97" s="80">
        <v>4621</v>
      </c>
      <c r="B97" s="61" t="s">
        <v>390</v>
      </c>
      <c r="C97" s="68" t="s">
        <v>316</v>
      </c>
      <c r="D97" s="60"/>
      <c r="E97" s="60"/>
      <c r="F97" s="60"/>
      <c r="G97" s="60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2">
        <f t="shared" si="32"/>
        <v>0</v>
      </c>
      <c r="AB97" s="61"/>
      <c r="AC97" s="62">
        <f t="shared" si="33"/>
        <v>0</v>
      </c>
      <c r="AD97" s="62">
        <f t="shared" si="34"/>
        <v>0</v>
      </c>
      <c r="AE97" s="61"/>
      <c r="AF97" s="6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1"/>
      <c r="AW97" s="71"/>
      <c r="AX97" s="71"/>
      <c r="AY97" s="71"/>
      <c r="AZ97" s="71"/>
      <c r="BA97" s="71"/>
      <c r="BB97" s="71"/>
      <c r="BC97" s="71"/>
      <c r="BD97" s="71"/>
      <c r="BE97" s="71"/>
      <c r="BF97" s="71"/>
      <c r="BG97" s="71"/>
      <c r="BH97" s="71"/>
      <c r="BI97" s="71"/>
      <c r="BJ97" s="71"/>
      <c r="BK97" s="71"/>
      <c r="BL97" s="71"/>
      <c r="BM97" s="71"/>
      <c r="BN97" s="71"/>
      <c r="BO97" s="71"/>
      <c r="BP97" s="71"/>
      <c r="BQ97" s="71"/>
      <c r="BR97" s="71"/>
      <c r="BS97" s="71"/>
      <c r="BT97" s="71"/>
      <c r="BU97" s="71"/>
      <c r="BV97" s="71"/>
      <c r="BW97" s="71"/>
      <c r="BX97" s="71"/>
      <c r="BY97" s="71"/>
      <c r="BZ97" s="71"/>
    </row>
    <row r="98" spans="1:78" s="72" customFormat="1" ht="28.5" hidden="1" customHeight="1">
      <c r="A98" s="80">
        <v>4622</v>
      </c>
      <c r="B98" s="61" t="s">
        <v>391</v>
      </c>
      <c r="C98" s="68" t="s">
        <v>316</v>
      </c>
      <c r="D98" s="60"/>
      <c r="E98" s="60"/>
      <c r="F98" s="60"/>
      <c r="G98" s="60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2">
        <f t="shared" si="32"/>
        <v>0</v>
      </c>
      <c r="AB98" s="61"/>
      <c r="AC98" s="62">
        <f t="shared" si="33"/>
        <v>0</v>
      </c>
      <c r="AD98" s="62">
        <f t="shared" si="34"/>
        <v>0</v>
      </c>
      <c r="AE98" s="61"/>
      <c r="AF98" s="6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71"/>
      <c r="AS98" s="71"/>
      <c r="AT98" s="71"/>
      <c r="AU98" s="71"/>
      <c r="AV98" s="71"/>
      <c r="AW98" s="71"/>
      <c r="AX98" s="71"/>
      <c r="AY98" s="71"/>
      <c r="AZ98" s="71"/>
      <c r="BA98" s="71"/>
      <c r="BB98" s="71"/>
      <c r="BC98" s="71"/>
      <c r="BD98" s="71"/>
      <c r="BE98" s="71"/>
      <c r="BF98" s="71"/>
      <c r="BG98" s="71"/>
      <c r="BH98" s="71"/>
      <c r="BI98" s="71"/>
      <c r="BJ98" s="71"/>
      <c r="BK98" s="71"/>
      <c r="BL98" s="71"/>
      <c r="BM98" s="71"/>
      <c r="BN98" s="71"/>
      <c r="BO98" s="71"/>
      <c r="BP98" s="71"/>
      <c r="BQ98" s="71"/>
      <c r="BR98" s="71"/>
      <c r="BS98" s="71"/>
      <c r="BT98" s="71"/>
      <c r="BU98" s="71"/>
      <c r="BV98" s="71"/>
      <c r="BW98" s="71"/>
      <c r="BX98" s="71"/>
      <c r="BY98" s="71"/>
      <c r="BZ98" s="71"/>
    </row>
    <row r="99" spans="1:78" s="72" customFormat="1" ht="31.5" hidden="1" customHeight="1">
      <c r="A99" s="80">
        <v>0</v>
      </c>
      <c r="B99" s="61" t="s">
        <v>392</v>
      </c>
      <c r="C99" s="68" t="s">
        <v>316</v>
      </c>
      <c r="D99" s="60">
        <f t="shared" ref="D99:K99" si="38">D100+D101+D102+D103+D104+D105+D106+D107</f>
        <v>0</v>
      </c>
      <c r="E99" s="60">
        <f t="shared" si="38"/>
        <v>0</v>
      </c>
      <c r="F99" s="60"/>
      <c r="G99" s="60"/>
      <c r="H99" s="61">
        <f t="shared" si="38"/>
        <v>0</v>
      </c>
      <c r="I99" s="61">
        <f t="shared" si="38"/>
        <v>0</v>
      </c>
      <c r="J99" s="61">
        <f t="shared" si="38"/>
        <v>0</v>
      </c>
      <c r="K99" s="61">
        <f t="shared" si="38"/>
        <v>0</v>
      </c>
      <c r="L99" s="61"/>
      <c r="M99" s="61"/>
      <c r="N99" s="61">
        <f>N100+N101+N102+N103+N104+N105+N106+N107</f>
        <v>0</v>
      </c>
      <c r="O99" s="61">
        <f>O100+O101+O102+O103+O104+O105+O106+O107</f>
        <v>0</v>
      </c>
      <c r="P99" s="61"/>
      <c r="Q99" s="61"/>
      <c r="R99" s="61">
        <f>R100+R101+R102+R103+R104+R105+R106+R107</f>
        <v>0</v>
      </c>
      <c r="S99" s="61">
        <f>S100+S101+S102+S103+S104+S105+S106+S107</f>
        <v>0</v>
      </c>
      <c r="T99" s="61"/>
      <c r="U99" s="61"/>
      <c r="V99" s="61">
        <f>V100+V101+V102+V103+V104+V105+V106+V107</f>
        <v>0</v>
      </c>
      <c r="W99" s="61">
        <f>W100+W101+W102+W103+W104+W105+W106+W107</f>
        <v>0</v>
      </c>
      <c r="X99" s="61">
        <f>X100+X101+X102+X103+X104+X105+X106+X107</f>
        <v>0</v>
      </c>
      <c r="Y99" s="61">
        <f>Y100+Y101+Y102+Y103+Y104+Y105+Y106+Y107</f>
        <v>0</v>
      </c>
      <c r="Z99" s="61">
        <f>Z100+Z101+Z102+Z103+Z104+Z105+Z106+Z107</f>
        <v>0</v>
      </c>
      <c r="AA99" s="62">
        <f t="shared" si="32"/>
        <v>0</v>
      </c>
      <c r="AB99" s="61">
        <f>AB100+AB101+AB102+AB103+AB104+AB105+AB106+AB107</f>
        <v>0</v>
      </c>
      <c r="AC99" s="62">
        <f t="shared" si="33"/>
        <v>0</v>
      </c>
      <c r="AD99" s="62">
        <f t="shared" si="34"/>
        <v>0</v>
      </c>
      <c r="AE99" s="61">
        <f>AE100+AE101+AE102+AE103+AE104+AE105+AE106+AE107</f>
        <v>0</v>
      </c>
      <c r="AF99" s="61">
        <f>AF100+AF101+AF102+AF103+AF104+AF105+AF106+AF107</f>
        <v>0</v>
      </c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  <c r="AT99" s="71"/>
      <c r="AU99" s="71"/>
      <c r="AV99" s="71"/>
      <c r="AW99" s="71"/>
      <c r="AX99" s="71"/>
      <c r="AY99" s="71"/>
      <c r="AZ99" s="71"/>
      <c r="BA99" s="71"/>
      <c r="BB99" s="71"/>
      <c r="BC99" s="71"/>
      <c r="BD99" s="71"/>
      <c r="BE99" s="71"/>
      <c r="BF99" s="71"/>
      <c r="BG99" s="71"/>
      <c r="BH99" s="71"/>
      <c r="BI99" s="71"/>
      <c r="BJ99" s="71"/>
      <c r="BK99" s="71"/>
      <c r="BL99" s="71"/>
      <c r="BM99" s="71"/>
      <c r="BN99" s="71"/>
      <c r="BO99" s="71"/>
      <c r="BP99" s="71"/>
      <c r="BQ99" s="71"/>
      <c r="BR99" s="71"/>
      <c r="BS99" s="71"/>
      <c r="BT99" s="71"/>
      <c r="BU99" s="71"/>
      <c r="BV99" s="71"/>
      <c r="BW99" s="71"/>
      <c r="BX99" s="71"/>
      <c r="BY99" s="71"/>
      <c r="BZ99" s="71"/>
    </row>
    <row r="100" spans="1:78" s="72" customFormat="1" ht="27" hidden="1">
      <c r="A100" s="80">
        <v>4631</v>
      </c>
      <c r="B100" s="61" t="s">
        <v>393</v>
      </c>
      <c r="C100" s="68" t="s">
        <v>316</v>
      </c>
      <c r="D100" s="60"/>
      <c r="E100" s="60"/>
      <c r="F100" s="60"/>
      <c r="G100" s="60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2">
        <f t="shared" si="32"/>
        <v>0</v>
      </c>
      <c r="AB100" s="61"/>
      <c r="AC100" s="62">
        <f t="shared" si="33"/>
        <v>0</v>
      </c>
      <c r="AD100" s="62">
        <f t="shared" si="34"/>
        <v>0</v>
      </c>
      <c r="AE100" s="61"/>
      <c r="AF100" s="6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  <c r="AT100" s="71"/>
      <c r="AU100" s="71"/>
      <c r="AV100" s="71"/>
      <c r="AW100" s="71"/>
      <c r="AX100" s="71"/>
      <c r="AY100" s="71"/>
      <c r="AZ100" s="71"/>
      <c r="BA100" s="71"/>
      <c r="BB100" s="71"/>
      <c r="BC100" s="71"/>
      <c r="BD100" s="71"/>
      <c r="BE100" s="71"/>
      <c r="BF100" s="71"/>
      <c r="BG100" s="71"/>
      <c r="BH100" s="71"/>
      <c r="BI100" s="71"/>
      <c r="BJ100" s="71"/>
      <c r="BK100" s="71"/>
      <c r="BL100" s="71"/>
      <c r="BM100" s="71"/>
      <c r="BN100" s="71"/>
      <c r="BO100" s="71"/>
      <c r="BP100" s="71"/>
      <c r="BQ100" s="71"/>
      <c r="BR100" s="71"/>
      <c r="BS100" s="71"/>
      <c r="BT100" s="71"/>
      <c r="BU100" s="71"/>
      <c r="BV100" s="71"/>
      <c r="BW100" s="71"/>
      <c r="BX100" s="71"/>
      <c r="BY100" s="71"/>
      <c r="BZ100" s="71"/>
    </row>
    <row r="101" spans="1:78" s="72" customFormat="1" ht="27" hidden="1">
      <c r="A101" s="80">
        <v>4632</v>
      </c>
      <c r="B101" s="61" t="s">
        <v>394</v>
      </c>
      <c r="C101" s="68" t="s">
        <v>316</v>
      </c>
      <c r="D101" s="60"/>
      <c r="E101" s="60"/>
      <c r="F101" s="60"/>
      <c r="G101" s="60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2">
        <f t="shared" si="32"/>
        <v>0</v>
      </c>
      <c r="AB101" s="61"/>
      <c r="AC101" s="62">
        <f t="shared" si="33"/>
        <v>0</v>
      </c>
      <c r="AD101" s="62">
        <f t="shared" si="34"/>
        <v>0</v>
      </c>
      <c r="AE101" s="61"/>
      <c r="AF101" s="6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  <c r="BA101" s="71"/>
      <c r="BB101" s="71"/>
      <c r="BC101" s="71"/>
      <c r="BD101" s="71"/>
      <c r="BE101" s="71"/>
      <c r="BF101" s="71"/>
      <c r="BG101" s="71"/>
      <c r="BH101" s="71"/>
      <c r="BI101" s="71"/>
      <c r="BJ101" s="71"/>
      <c r="BK101" s="71"/>
      <c r="BL101" s="71"/>
      <c r="BM101" s="71"/>
      <c r="BN101" s="71"/>
      <c r="BO101" s="71"/>
      <c r="BP101" s="71"/>
      <c r="BQ101" s="71"/>
      <c r="BR101" s="71"/>
      <c r="BS101" s="71"/>
      <c r="BT101" s="71"/>
      <c r="BU101" s="71"/>
      <c r="BV101" s="71"/>
      <c r="BW101" s="71"/>
      <c r="BX101" s="71"/>
      <c r="BY101" s="71"/>
      <c r="BZ101" s="71"/>
    </row>
    <row r="102" spans="1:78" s="72" customFormat="1" ht="39" hidden="1" customHeight="1">
      <c r="A102" s="80">
        <v>4633</v>
      </c>
      <c r="B102" s="61" t="s">
        <v>395</v>
      </c>
      <c r="C102" s="68" t="s">
        <v>316</v>
      </c>
      <c r="D102" s="60"/>
      <c r="E102" s="60"/>
      <c r="F102" s="60"/>
      <c r="G102" s="60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2">
        <f t="shared" si="32"/>
        <v>0</v>
      </c>
      <c r="AB102" s="61"/>
      <c r="AC102" s="62">
        <f t="shared" si="33"/>
        <v>0</v>
      </c>
      <c r="AD102" s="62">
        <f t="shared" si="34"/>
        <v>0</v>
      </c>
      <c r="AE102" s="61"/>
      <c r="AF102" s="6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C102" s="71"/>
      <c r="BD102" s="71"/>
      <c r="BE102" s="71"/>
      <c r="BF102" s="71"/>
      <c r="BG102" s="71"/>
      <c r="BH102" s="71"/>
      <c r="BI102" s="71"/>
      <c r="BJ102" s="71"/>
      <c r="BK102" s="71"/>
      <c r="BL102" s="71"/>
      <c r="BM102" s="71"/>
      <c r="BN102" s="71"/>
      <c r="BO102" s="71"/>
      <c r="BP102" s="71"/>
      <c r="BQ102" s="71"/>
      <c r="BR102" s="71"/>
      <c r="BS102" s="71"/>
      <c r="BT102" s="71"/>
      <c r="BU102" s="71"/>
      <c r="BV102" s="71"/>
      <c r="BW102" s="71"/>
      <c r="BX102" s="71"/>
      <c r="BY102" s="71"/>
      <c r="BZ102" s="71"/>
    </row>
    <row r="103" spans="1:78" s="72" customFormat="1" ht="42.75" hidden="1" customHeight="1">
      <c r="A103" s="80">
        <v>4634</v>
      </c>
      <c r="B103" s="61" t="s">
        <v>396</v>
      </c>
      <c r="C103" s="68" t="s">
        <v>316</v>
      </c>
      <c r="D103" s="60"/>
      <c r="E103" s="60"/>
      <c r="F103" s="60"/>
      <c r="G103" s="60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2">
        <f t="shared" si="32"/>
        <v>0</v>
      </c>
      <c r="AB103" s="61"/>
      <c r="AC103" s="62">
        <f t="shared" si="33"/>
        <v>0</v>
      </c>
      <c r="AD103" s="62">
        <f t="shared" si="34"/>
        <v>0</v>
      </c>
      <c r="AE103" s="61"/>
      <c r="AF103" s="6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1"/>
      <c r="AW103" s="71"/>
      <c r="AX103" s="71"/>
      <c r="AY103" s="71"/>
      <c r="AZ103" s="71"/>
      <c r="BA103" s="71"/>
      <c r="BB103" s="71"/>
      <c r="BC103" s="71"/>
      <c r="BD103" s="71"/>
      <c r="BE103" s="71"/>
      <c r="BF103" s="71"/>
      <c r="BG103" s="71"/>
      <c r="BH103" s="71"/>
      <c r="BI103" s="71"/>
      <c r="BJ103" s="71"/>
      <c r="BK103" s="71"/>
      <c r="BL103" s="71"/>
      <c r="BM103" s="71"/>
      <c r="BN103" s="71"/>
      <c r="BO103" s="71"/>
      <c r="BP103" s="71"/>
      <c r="BQ103" s="71"/>
      <c r="BR103" s="71"/>
      <c r="BS103" s="71"/>
      <c r="BT103" s="71"/>
      <c r="BU103" s="71"/>
      <c r="BV103" s="71"/>
      <c r="BW103" s="71"/>
      <c r="BX103" s="71"/>
      <c r="BY103" s="71"/>
      <c r="BZ103" s="71"/>
    </row>
    <row r="104" spans="1:78" s="72" customFormat="1" ht="27.75" hidden="1" customHeight="1">
      <c r="A104" s="80">
        <v>4635</v>
      </c>
      <c r="B104" s="61" t="s">
        <v>397</v>
      </c>
      <c r="C104" s="68" t="s">
        <v>316</v>
      </c>
      <c r="D104" s="60"/>
      <c r="E104" s="60"/>
      <c r="F104" s="60"/>
      <c r="G104" s="60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2">
        <f t="shared" si="32"/>
        <v>0</v>
      </c>
      <c r="AB104" s="61"/>
      <c r="AC104" s="62">
        <f t="shared" si="33"/>
        <v>0</v>
      </c>
      <c r="AD104" s="62">
        <f t="shared" si="34"/>
        <v>0</v>
      </c>
      <c r="AE104" s="61"/>
      <c r="AF104" s="61"/>
      <c r="AG104" s="71"/>
      <c r="AH104" s="71"/>
      <c r="AI104" s="71"/>
      <c r="AJ104" s="71"/>
      <c r="AK104" s="71"/>
      <c r="AL104" s="71"/>
      <c r="AM104" s="71"/>
      <c r="AN104" s="71"/>
      <c r="AO104" s="71"/>
      <c r="AP104" s="71"/>
      <c r="AQ104" s="71"/>
      <c r="AR104" s="71"/>
      <c r="AS104" s="71"/>
      <c r="AT104" s="71"/>
      <c r="AU104" s="71"/>
      <c r="AV104" s="71"/>
      <c r="AW104" s="71"/>
      <c r="AX104" s="71"/>
      <c r="AY104" s="71"/>
      <c r="AZ104" s="71"/>
      <c r="BA104" s="71"/>
      <c r="BB104" s="71"/>
      <c r="BC104" s="71"/>
      <c r="BD104" s="71"/>
      <c r="BE104" s="71"/>
      <c r="BF104" s="71"/>
      <c r="BG104" s="71"/>
      <c r="BH104" s="71"/>
      <c r="BI104" s="71"/>
      <c r="BJ104" s="71"/>
      <c r="BK104" s="71"/>
      <c r="BL104" s="71"/>
      <c r="BM104" s="71"/>
      <c r="BN104" s="71"/>
      <c r="BO104" s="71"/>
      <c r="BP104" s="71"/>
      <c r="BQ104" s="71"/>
      <c r="BR104" s="71"/>
      <c r="BS104" s="71"/>
      <c r="BT104" s="71"/>
      <c r="BU104" s="71"/>
      <c r="BV104" s="71"/>
      <c r="BW104" s="71"/>
      <c r="BX104" s="71"/>
      <c r="BY104" s="71"/>
      <c r="BZ104" s="71"/>
    </row>
    <row r="105" spans="1:78" s="72" customFormat="1" ht="40.5" hidden="1" customHeight="1">
      <c r="A105" s="80">
        <v>4637</v>
      </c>
      <c r="B105" s="61" t="s">
        <v>398</v>
      </c>
      <c r="C105" s="68" t="s">
        <v>316</v>
      </c>
      <c r="D105" s="60"/>
      <c r="E105" s="60"/>
      <c r="F105" s="60"/>
      <c r="G105" s="60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2">
        <f t="shared" si="32"/>
        <v>0</v>
      </c>
      <c r="AB105" s="61"/>
      <c r="AC105" s="62">
        <f t="shared" si="33"/>
        <v>0</v>
      </c>
      <c r="AD105" s="62">
        <f t="shared" si="34"/>
        <v>0</v>
      </c>
      <c r="AE105" s="61"/>
      <c r="AF105" s="6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71"/>
      <c r="AS105" s="71"/>
      <c r="AT105" s="71"/>
      <c r="AU105" s="71"/>
      <c r="AV105" s="71"/>
      <c r="AW105" s="71"/>
      <c r="AX105" s="71"/>
      <c r="AY105" s="71"/>
      <c r="AZ105" s="71"/>
      <c r="BA105" s="71"/>
      <c r="BB105" s="71"/>
      <c r="BC105" s="71"/>
      <c r="BD105" s="71"/>
      <c r="BE105" s="71"/>
      <c r="BF105" s="71"/>
      <c r="BG105" s="71"/>
      <c r="BH105" s="71"/>
      <c r="BI105" s="71"/>
      <c r="BJ105" s="71"/>
      <c r="BK105" s="71"/>
      <c r="BL105" s="71"/>
      <c r="BM105" s="71"/>
      <c r="BN105" s="71"/>
      <c r="BO105" s="71"/>
      <c r="BP105" s="71"/>
      <c r="BQ105" s="71"/>
      <c r="BR105" s="71"/>
      <c r="BS105" s="71"/>
      <c r="BT105" s="71"/>
      <c r="BU105" s="71"/>
      <c r="BV105" s="71"/>
      <c r="BW105" s="71"/>
      <c r="BX105" s="71"/>
      <c r="BY105" s="71"/>
      <c r="BZ105" s="71"/>
    </row>
    <row r="106" spans="1:78" s="72" customFormat="1" ht="40.5" hidden="1" customHeight="1">
      <c r="A106" s="80">
        <v>4638</v>
      </c>
      <c r="B106" s="61" t="s">
        <v>399</v>
      </c>
      <c r="C106" s="68" t="s">
        <v>316</v>
      </c>
      <c r="D106" s="60"/>
      <c r="E106" s="60"/>
      <c r="F106" s="60"/>
      <c r="G106" s="60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2">
        <f t="shared" si="32"/>
        <v>0</v>
      </c>
      <c r="AB106" s="61"/>
      <c r="AC106" s="62">
        <f t="shared" si="33"/>
        <v>0</v>
      </c>
      <c r="AD106" s="62">
        <f t="shared" si="34"/>
        <v>0</v>
      </c>
      <c r="AE106" s="61"/>
      <c r="AF106" s="61"/>
      <c r="AG106" s="71"/>
      <c r="AH106" s="71"/>
      <c r="AI106" s="71"/>
      <c r="AJ106" s="71"/>
      <c r="AK106" s="71"/>
      <c r="AL106" s="71"/>
      <c r="AM106" s="71"/>
      <c r="AN106" s="71"/>
      <c r="AO106" s="71"/>
      <c r="AP106" s="71"/>
      <c r="AQ106" s="71"/>
      <c r="AR106" s="71"/>
      <c r="AS106" s="71"/>
      <c r="AT106" s="71"/>
      <c r="AU106" s="71"/>
      <c r="AV106" s="71"/>
      <c r="AW106" s="71"/>
      <c r="AX106" s="71"/>
      <c r="AY106" s="71"/>
      <c r="AZ106" s="71"/>
      <c r="BA106" s="71"/>
      <c r="BB106" s="71"/>
      <c r="BC106" s="71"/>
      <c r="BD106" s="71"/>
      <c r="BE106" s="71"/>
      <c r="BF106" s="71"/>
      <c r="BG106" s="71"/>
      <c r="BH106" s="71"/>
      <c r="BI106" s="71"/>
      <c r="BJ106" s="71"/>
      <c r="BK106" s="71"/>
      <c r="BL106" s="71"/>
      <c r="BM106" s="71"/>
      <c r="BN106" s="71"/>
      <c r="BO106" s="71"/>
      <c r="BP106" s="71"/>
      <c r="BQ106" s="71"/>
      <c r="BR106" s="71"/>
      <c r="BS106" s="71"/>
      <c r="BT106" s="71"/>
      <c r="BU106" s="71"/>
      <c r="BV106" s="71"/>
      <c r="BW106" s="71"/>
      <c r="BX106" s="71"/>
      <c r="BY106" s="71"/>
      <c r="BZ106" s="71"/>
    </row>
    <row r="107" spans="1:78" s="72" customFormat="1" ht="24.75" hidden="1" customHeight="1">
      <c r="A107" s="80">
        <v>4639</v>
      </c>
      <c r="B107" s="85" t="s">
        <v>400</v>
      </c>
      <c r="C107" s="68" t="s">
        <v>316</v>
      </c>
      <c r="D107" s="60"/>
      <c r="E107" s="60"/>
      <c r="F107" s="60"/>
      <c r="G107" s="60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2">
        <f t="shared" si="32"/>
        <v>0</v>
      </c>
      <c r="AB107" s="61"/>
      <c r="AC107" s="62">
        <f t="shared" si="33"/>
        <v>0</v>
      </c>
      <c r="AD107" s="62">
        <f t="shared" si="34"/>
        <v>0</v>
      </c>
      <c r="AE107" s="61"/>
      <c r="AF107" s="61"/>
      <c r="AG107" s="71"/>
      <c r="AH107" s="71"/>
      <c r="AI107" s="71"/>
      <c r="AJ107" s="71"/>
      <c r="AK107" s="71"/>
      <c r="AL107" s="71"/>
      <c r="AM107" s="71"/>
      <c r="AN107" s="71"/>
      <c r="AO107" s="71"/>
      <c r="AP107" s="71"/>
      <c r="AQ107" s="71"/>
      <c r="AR107" s="71"/>
      <c r="AS107" s="71"/>
      <c r="AT107" s="71"/>
      <c r="AU107" s="71"/>
      <c r="AV107" s="71"/>
      <c r="AW107" s="71"/>
      <c r="AX107" s="71"/>
      <c r="AY107" s="71"/>
      <c r="AZ107" s="71"/>
      <c r="BA107" s="71"/>
      <c r="BB107" s="71"/>
      <c r="BC107" s="71"/>
      <c r="BD107" s="71"/>
      <c r="BE107" s="71"/>
      <c r="BF107" s="71"/>
      <c r="BG107" s="71"/>
      <c r="BH107" s="71"/>
      <c r="BI107" s="71"/>
      <c r="BJ107" s="71"/>
      <c r="BK107" s="71"/>
      <c r="BL107" s="71"/>
      <c r="BM107" s="71"/>
      <c r="BN107" s="71"/>
      <c r="BO107" s="71"/>
      <c r="BP107" s="71"/>
      <c r="BQ107" s="71"/>
      <c r="BR107" s="71"/>
      <c r="BS107" s="71"/>
      <c r="BT107" s="71"/>
      <c r="BU107" s="71"/>
      <c r="BV107" s="71"/>
      <c r="BW107" s="71"/>
      <c r="BX107" s="71"/>
      <c r="BY107" s="71"/>
      <c r="BZ107" s="71"/>
    </row>
    <row r="108" spans="1:78" s="72" customFormat="1" ht="35.25" hidden="1" customHeight="1">
      <c r="A108" s="80">
        <v>0</v>
      </c>
      <c r="B108" s="61" t="s">
        <v>401</v>
      </c>
      <c r="C108" s="68" t="s">
        <v>316</v>
      </c>
      <c r="D108" s="60">
        <f t="shared" ref="D108:K108" si="39">D109+D110+D111+D112</f>
        <v>0</v>
      </c>
      <c r="E108" s="60">
        <f t="shared" si="39"/>
        <v>0</v>
      </c>
      <c r="F108" s="60"/>
      <c r="G108" s="60"/>
      <c r="H108" s="61">
        <f t="shared" si="39"/>
        <v>0</v>
      </c>
      <c r="I108" s="61">
        <f t="shared" si="39"/>
        <v>0</v>
      </c>
      <c r="J108" s="61">
        <f t="shared" si="39"/>
        <v>0</v>
      </c>
      <c r="K108" s="61">
        <f t="shared" si="39"/>
        <v>0</v>
      </c>
      <c r="L108" s="61"/>
      <c r="M108" s="61"/>
      <c r="N108" s="61">
        <f>N109+N110+N111+N112</f>
        <v>0</v>
      </c>
      <c r="O108" s="61">
        <f>O109+O110+O111+O112</f>
        <v>0</v>
      </c>
      <c r="P108" s="61"/>
      <c r="Q108" s="61"/>
      <c r="R108" s="61">
        <f>R109+R110+R111+R112</f>
        <v>0</v>
      </c>
      <c r="S108" s="61">
        <f>S109+S110+S111+S112</f>
        <v>0</v>
      </c>
      <c r="T108" s="61"/>
      <c r="U108" s="61"/>
      <c r="V108" s="61">
        <f>V109+V110+V111+V112</f>
        <v>0</v>
      </c>
      <c r="W108" s="61">
        <f>W109+W110+W111+W112</f>
        <v>0</v>
      </c>
      <c r="X108" s="61">
        <f>X109+X110+X111+X112</f>
        <v>0</v>
      </c>
      <c r="Y108" s="61">
        <f>Y109+Y110+Y111+Y112</f>
        <v>0</v>
      </c>
      <c r="Z108" s="61">
        <f>Z109+Z110+Z111+Z112</f>
        <v>0</v>
      </c>
      <c r="AA108" s="62">
        <f t="shared" si="32"/>
        <v>0</v>
      </c>
      <c r="AB108" s="61">
        <f>AB109+AB110+AB111+AB112</f>
        <v>0</v>
      </c>
      <c r="AC108" s="62">
        <f t="shared" si="33"/>
        <v>0</v>
      </c>
      <c r="AD108" s="62">
        <f t="shared" si="34"/>
        <v>0</v>
      </c>
      <c r="AE108" s="61">
        <f>AE109+AE110+AE111+AE112</f>
        <v>0</v>
      </c>
      <c r="AF108" s="61">
        <f>AF109+AF110+AF111+AF112</f>
        <v>0</v>
      </c>
      <c r="AG108" s="71"/>
      <c r="AH108" s="71"/>
      <c r="AI108" s="71"/>
      <c r="AJ108" s="71"/>
      <c r="AK108" s="71"/>
      <c r="AL108" s="71"/>
      <c r="AM108" s="71"/>
      <c r="AN108" s="71"/>
      <c r="AO108" s="71"/>
      <c r="AP108" s="71"/>
      <c r="AQ108" s="71"/>
      <c r="AR108" s="71"/>
      <c r="AS108" s="71"/>
      <c r="AT108" s="71"/>
      <c r="AU108" s="71"/>
      <c r="AV108" s="71"/>
      <c r="AW108" s="71"/>
      <c r="AX108" s="71"/>
      <c r="AY108" s="71"/>
      <c r="AZ108" s="71"/>
      <c r="BA108" s="71"/>
      <c r="BB108" s="71"/>
      <c r="BC108" s="71"/>
      <c r="BD108" s="71"/>
      <c r="BE108" s="71"/>
      <c r="BF108" s="71"/>
      <c r="BG108" s="71"/>
      <c r="BH108" s="71"/>
      <c r="BI108" s="71"/>
      <c r="BJ108" s="71"/>
      <c r="BK108" s="71"/>
      <c r="BL108" s="71"/>
      <c r="BM108" s="71"/>
      <c r="BN108" s="71"/>
      <c r="BO108" s="71"/>
      <c r="BP108" s="71"/>
      <c r="BQ108" s="71"/>
      <c r="BR108" s="71"/>
      <c r="BS108" s="71"/>
      <c r="BT108" s="71"/>
      <c r="BU108" s="71"/>
      <c r="BV108" s="71"/>
      <c r="BW108" s="71"/>
      <c r="BX108" s="71"/>
      <c r="BY108" s="71"/>
      <c r="BZ108" s="71"/>
    </row>
    <row r="109" spans="1:78" s="72" customFormat="1" ht="36" hidden="1" customHeight="1">
      <c r="A109" s="80">
        <v>4651</v>
      </c>
      <c r="B109" s="61" t="s">
        <v>402</v>
      </c>
      <c r="C109" s="68" t="s">
        <v>316</v>
      </c>
      <c r="D109" s="60"/>
      <c r="E109" s="60"/>
      <c r="F109" s="60"/>
      <c r="G109" s="60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2">
        <f t="shared" si="32"/>
        <v>0</v>
      </c>
      <c r="AB109" s="61"/>
      <c r="AC109" s="62">
        <f t="shared" si="33"/>
        <v>0</v>
      </c>
      <c r="AD109" s="62">
        <f t="shared" si="34"/>
        <v>0</v>
      </c>
      <c r="AE109" s="61"/>
      <c r="AF109" s="61"/>
      <c r="AG109" s="71"/>
      <c r="AH109" s="71"/>
      <c r="AI109" s="71"/>
      <c r="AJ109" s="71"/>
      <c r="AK109" s="71"/>
      <c r="AL109" s="71"/>
      <c r="AM109" s="71"/>
      <c r="AN109" s="71"/>
      <c r="AO109" s="71"/>
      <c r="AP109" s="71"/>
      <c r="AQ109" s="71"/>
      <c r="AR109" s="71"/>
      <c r="AS109" s="71"/>
      <c r="AT109" s="71"/>
      <c r="AU109" s="71"/>
      <c r="AV109" s="71"/>
      <c r="AW109" s="71"/>
      <c r="AX109" s="71"/>
      <c r="AY109" s="71"/>
      <c r="AZ109" s="71"/>
      <c r="BA109" s="71"/>
      <c r="BB109" s="71"/>
      <c r="BC109" s="71"/>
      <c r="BD109" s="71"/>
      <c r="BE109" s="71"/>
      <c r="BF109" s="71"/>
      <c r="BG109" s="71"/>
      <c r="BH109" s="71"/>
      <c r="BI109" s="71"/>
      <c r="BJ109" s="71"/>
      <c r="BK109" s="71"/>
      <c r="BL109" s="71"/>
      <c r="BM109" s="71"/>
      <c r="BN109" s="71"/>
      <c r="BO109" s="71"/>
      <c r="BP109" s="71"/>
      <c r="BQ109" s="71"/>
      <c r="BR109" s="71"/>
      <c r="BS109" s="71"/>
      <c r="BT109" s="71"/>
      <c r="BU109" s="71"/>
      <c r="BV109" s="71"/>
      <c r="BW109" s="71"/>
      <c r="BX109" s="71"/>
      <c r="BY109" s="71"/>
      <c r="BZ109" s="71"/>
    </row>
    <row r="110" spans="1:78" s="72" customFormat="1" ht="34.5" hidden="1" customHeight="1">
      <c r="A110" s="80">
        <v>4652</v>
      </c>
      <c r="B110" s="61" t="s">
        <v>403</v>
      </c>
      <c r="C110" s="68" t="s">
        <v>316</v>
      </c>
      <c r="D110" s="60"/>
      <c r="E110" s="60"/>
      <c r="F110" s="60"/>
      <c r="G110" s="60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2">
        <f t="shared" si="32"/>
        <v>0</v>
      </c>
      <c r="AB110" s="61"/>
      <c r="AC110" s="62">
        <f t="shared" si="33"/>
        <v>0</v>
      </c>
      <c r="AD110" s="62">
        <f t="shared" si="34"/>
        <v>0</v>
      </c>
      <c r="AE110" s="61"/>
      <c r="AF110" s="61"/>
      <c r="AG110" s="71"/>
      <c r="AH110" s="71"/>
      <c r="AI110" s="71"/>
      <c r="AJ110" s="71"/>
      <c r="AK110" s="71"/>
      <c r="AL110" s="71"/>
      <c r="AM110" s="71"/>
      <c r="AN110" s="71"/>
      <c r="AO110" s="71"/>
      <c r="AP110" s="71"/>
      <c r="AQ110" s="71"/>
      <c r="AR110" s="71"/>
      <c r="AS110" s="71"/>
      <c r="AT110" s="71"/>
      <c r="AU110" s="71"/>
      <c r="AV110" s="71"/>
      <c r="AW110" s="71"/>
      <c r="AX110" s="71"/>
      <c r="AY110" s="71"/>
      <c r="AZ110" s="71"/>
      <c r="BA110" s="71"/>
      <c r="BB110" s="71"/>
      <c r="BC110" s="71"/>
      <c r="BD110" s="71"/>
      <c r="BE110" s="71"/>
      <c r="BF110" s="71"/>
      <c r="BG110" s="71"/>
      <c r="BH110" s="71"/>
      <c r="BI110" s="71"/>
      <c r="BJ110" s="71"/>
      <c r="BK110" s="71"/>
      <c r="BL110" s="71"/>
      <c r="BM110" s="71"/>
      <c r="BN110" s="71"/>
      <c r="BO110" s="71"/>
      <c r="BP110" s="71"/>
      <c r="BQ110" s="71"/>
      <c r="BR110" s="71"/>
      <c r="BS110" s="71"/>
      <c r="BT110" s="71"/>
      <c r="BU110" s="71"/>
      <c r="BV110" s="71"/>
      <c r="BW110" s="71"/>
      <c r="BX110" s="71"/>
      <c r="BY110" s="71"/>
      <c r="BZ110" s="71"/>
    </row>
    <row r="111" spans="1:78" s="72" customFormat="1" ht="29.25" hidden="1" customHeight="1">
      <c r="A111" s="80">
        <v>4653</v>
      </c>
      <c r="B111" s="61" t="s">
        <v>404</v>
      </c>
      <c r="C111" s="68" t="s">
        <v>316</v>
      </c>
      <c r="D111" s="60"/>
      <c r="E111" s="60"/>
      <c r="F111" s="60"/>
      <c r="G111" s="60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2">
        <f t="shared" si="32"/>
        <v>0</v>
      </c>
      <c r="AB111" s="61"/>
      <c r="AC111" s="62">
        <f t="shared" si="33"/>
        <v>0</v>
      </c>
      <c r="AD111" s="62">
        <f t="shared" si="34"/>
        <v>0</v>
      </c>
      <c r="AE111" s="61"/>
      <c r="AF111" s="61"/>
      <c r="AG111" s="71"/>
      <c r="AH111" s="71"/>
      <c r="AI111" s="71"/>
      <c r="AJ111" s="71"/>
      <c r="AK111" s="71"/>
      <c r="AL111" s="71"/>
      <c r="AM111" s="71"/>
      <c r="AN111" s="71"/>
      <c r="AO111" s="71"/>
      <c r="AP111" s="71"/>
      <c r="AQ111" s="71"/>
      <c r="AR111" s="71"/>
      <c r="AS111" s="71"/>
      <c r="AT111" s="71"/>
      <c r="AU111" s="71"/>
      <c r="AV111" s="71"/>
      <c r="AW111" s="71"/>
      <c r="AX111" s="71"/>
      <c r="AY111" s="71"/>
      <c r="AZ111" s="71"/>
      <c r="BA111" s="71"/>
      <c r="BB111" s="71"/>
      <c r="BC111" s="71"/>
      <c r="BD111" s="71"/>
      <c r="BE111" s="71"/>
      <c r="BF111" s="71"/>
      <c r="BG111" s="71"/>
      <c r="BH111" s="71"/>
      <c r="BI111" s="71"/>
      <c r="BJ111" s="71"/>
      <c r="BK111" s="71"/>
      <c r="BL111" s="71"/>
      <c r="BM111" s="71"/>
      <c r="BN111" s="71"/>
      <c r="BO111" s="71"/>
      <c r="BP111" s="71"/>
      <c r="BQ111" s="71"/>
      <c r="BR111" s="71"/>
      <c r="BS111" s="71"/>
      <c r="BT111" s="71"/>
      <c r="BU111" s="71"/>
      <c r="BV111" s="71"/>
      <c r="BW111" s="71"/>
      <c r="BX111" s="71"/>
      <c r="BY111" s="71"/>
      <c r="BZ111" s="71"/>
    </row>
    <row r="112" spans="1:78" s="72" customFormat="1" ht="41.25" hidden="1" customHeight="1">
      <c r="A112" s="80">
        <v>4655</v>
      </c>
      <c r="B112" s="61" t="s">
        <v>405</v>
      </c>
      <c r="C112" s="68" t="s">
        <v>316</v>
      </c>
      <c r="D112" s="60"/>
      <c r="E112" s="60"/>
      <c r="F112" s="60"/>
      <c r="G112" s="60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2">
        <f t="shared" si="32"/>
        <v>0</v>
      </c>
      <c r="AB112" s="61"/>
      <c r="AC112" s="62">
        <f t="shared" si="33"/>
        <v>0</v>
      </c>
      <c r="AD112" s="62">
        <f t="shared" si="34"/>
        <v>0</v>
      </c>
      <c r="AE112" s="61"/>
      <c r="AF112" s="61"/>
      <c r="AG112" s="71"/>
      <c r="AH112" s="71"/>
      <c r="AI112" s="71"/>
      <c r="AJ112" s="71"/>
      <c r="AK112" s="71"/>
      <c r="AL112" s="71"/>
      <c r="AM112" s="71"/>
      <c r="AN112" s="71"/>
      <c r="AO112" s="71"/>
      <c r="AP112" s="71"/>
      <c r="AQ112" s="71"/>
      <c r="AR112" s="71"/>
      <c r="AS112" s="71"/>
      <c r="AT112" s="71"/>
      <c r="AU112" s="71"/>
      <c r="AV112" s="71"/>
      <c r="AW112" s="71"/>
      <c r="AX112" s="71"/>
      <c r="AY112" s="71"/>
      <c r="AZ112" s="71"/>
      <c r="BA112" s="71"/>
      <c r="BB112" s="71"/>
      <c r="BC112" s="71"/>
      <c r="BD112" s="71"/>
      <c r="BE112" s="71"/>
      <c r="BF112" s="71"/>
      <c r="BG112" s="71"/>
      <c r="BH112" s="71"/>
      <c r="BI112" s="71"/>
      <c r="BJ112" s="71"/>
      <c r="BK112" s="71"/>
      <c r="BL112" s="71"/>
      <c r="BM112" s="71"/>
      <c r="BN112" s="71"/>
      <c r="BO112" s="71"/>
      <c r="BP112" s="71"/>
      <c r="BQ112" s="71"/>
      <c r="BR112" s="71"/>
      <c r="BS112" s="71"/>
      <c r="BT112" s="71"/>
      <c r="BU112" s="71"/>
      <c r="BV112" s="71"/>
      <c r="BW112" s="71"/>
      <c r="BX112" s="71"/>
      <c r="BY112" s="71"/>
      <c r="BZ112" s="71"/>
    </row>
    <row r="113" spans="1:78" s="72" customFormat="1" ht="41.25" hidden="1" customHeight="1">
      <c r="A113" s="80">
        <v>4656</v>
      </c>
      <c r="B113" s="61" t="s">
        <v>406</v>
      </c>
      <c r="C113" s="68" t="s">
        <v>316</v>
      </c>
      <c r="D113" s="60"/>
      <c r="E113" s="60"/>
      <c r="F113" s="60"/>
      <c r="G113" s="60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2">
        <f t="shared" si="32"/>
        <v>0</v>
      </c>
      <c r="AB113" s="61"/>
      <c r="AC113" s="62">
        <f t="shared" si="33"/>
        <v>0</v>
      </c>
      <c r="AD113" s="62">
        <f t="shared" si="34"/>
        <v>0</v>
      </c>
      <c r="AE113" s="61"/>
      <c r="AF113" s="61"/>
      <c r="AG113" s="71"/>
      <c r="AH113" s="71"/>
      <c r="AI113" s="71"/>
      <c r="AJ113" s="71"/>
      <c r="AK113" s="71"/>
      <c r="AL113" s="71"/>
      <c r="AM113" s="71"/>
      <c r="AN113" s="71"/>
      <c r="AO113" s="71"/>
      <c r="AP113" s="71"/>
      <c r="AQ113" s="71"/>
      <c r="AR113" s="71"/>
      <c r="AS113" s="71"/>
      <c r="AT113" s="71"/>
      <c r="AU113" s="71"/>
      <c r="AV113" s="71"/>
      <c r="AW113" s="71"/>
      <c r="AX113" s="71"/>
      <c r="AY113" s="71"/>
      <c r="AZ113" s="71"/>
      <c r="BA113" s="71"/>
      <c r="BB113" s="71"/>
      <c r="BC113" s="71"/>
      <c r="BD113" s="71"/>
      <c r="BE113" s="71"/>
      <c r="BF113" s="71"/>
      <c r="BG113" s="71"/>
      <c r="BH113" s="71"/>
      <c r="BI113" s="71"/>
      <c r="BJ113" s="71"/>
      <c r="BK113" s="71"/>
      <c r="BL113" s="71"/>
      <c r="BM113" s="71"/>
      <c r="BN113" s="71"/>
      <c r="BO113" s="71"/>
      <c r="BP113" s="71"/>
      <c r="BQ113" s="71"/>
      <c r="BR113" s="71"/>
      <c r="BS113" s="71"/>
      <c r="BT113" s="71"/>
      <c r="BU113" s="71"/>
      <c r="BV113" s="71"/>
      <c r="BW113" s="71"/>
      <c r="BX113" s="71"/>
      <c r="BY113" s="71"/>
      <c r="BZ113" s="71"/>
    </row>
    <row r="114" spans="1:78" s="72" customFormat="1" ht="24" hidden="1" customHeight="1">
      <c r="A114" s="80">
        <v>4657</v>
      </c>
      <c r="B114" s="61" t="s">
        <v>407</v>
      </c>
      <c r="C114" s="68" t="s">
        <v>316</v>
      </c>
      <c r="D114" s="60"/>
      <c r="E114" s="60"/>
      <c r="F114" s="60"/>
      <c r="G114" s="60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2">
        <f t="shared" si="32"/>
        <v>0</v>
      </c>
      <c r="AB114" s="61"/>
      <c r="AC114" s="62">
        <f t="shared" si="33"/>
        <v>0</v>
      </c>
      <c r="AD114" s="62">
        <f t="shared" si="34"/>
        <v>0</v>
      </c>
      <c r="AE114" s="61"/>
      <c r="AF114" s="61"/>
      <c r="AG114" s="71"/>
      <c r="AH114" s="71"/>
      <c r="AI114" s="71"/>
      <c r="AJ114" s="71"/>
      <c r="AK114" s="71"/>
      <c r="AL114" s="71"/>
      <c r="AM114" s="71"/>
      <c r="AN114" s="71"/>
      <c r="AO114" s="71"/>
      <c r="AP114" s="71"/>
      <c r="AQ114" s="71"/>
      <c r="AR114" s="71"/>
      <c r="AS114" s="71"/>
      <c r="AT114" s="71"/>
      <c r="AU114" s="71"/>
      <c r="AV114" s="71"/>
      <c r="AW114" s="71"/>
      <c r="AX114" s="71"/>
      <c r="AY114" s="71"/>
      <c r="AZ114" s="71"/>
      <c r="BA114" s="71"/>
      <c r="BB114" s="71"/>
      <c r="BC114" s="71"/>
      <c r="BD114" s="71"/>
      <c r="BE114" s="71"/>
      <c r="BF114" s="71"/>
      <c r="BG114" s="71"/>
      <c r="BH114" s="71"/>
      <c r="BI114" s="71"/>
      <c r="BJ114" s="71"/>
      <c r="BK114" s="71"/>
      <c r="BL114" s="71"/>
      <c r="BM114" s="71"/>
      <c r="BN114" s="71"/>
      <c r="BO114" s="71"/>
      <c r="BP114" s="71"/>
      <c r="BQ114" s="71"/>
      <c r="BR114" s="71"/>
      <c r="BS114" s="71"/>
      <c r="BT114" s="71"/>
      <c r="BU114" s="71"/>
      <c r="BV114" s="71"/>
      <c r="BW114" s="71"/>
      <c r="BX114" s="71"/>
      <c r="BY114" s="71"/>
      <c r="BZ114" s="71"/>
    </row>
    <row r="115" spans="1:78" s="72" customFormat="1" ht="21.75" hidden="1" customHeight="1">
      <c r="A115" s="80">
        <v>0</v>
      </c>
      <c r="B115" s="61" t="s">
        <v>408</v>
      </c>
      <c r="C115" s="68" t="s">
        <v>316</v>
      </c>
      <c r="D115" s="60">
        <f t="shared" ref="D115:K115" si="40">+D116+D119</f>
        <v>0</v>
      </c>
      <c r="E115" s="60">
        <f t="shared" si="40"/>
        <v>0</v>
      </c>
      <c r="F115" s="60"/>
      <c r="G115" s="60"/>
      <c r="H115" s="61">
        <f t="shared" si="40"/>
        <v>0</v>
      </c>
      <c r="I115" s="61">
        <f t="shared" si="40"/>
        <v>0</v>
      </c>
      <c r="J115" s="61">
        <f t="shared" si="40"/>
        <v>0</v>
      </c>
      <c r="K115" s="61">
        <f t="shared" si="40"/>
        <v>0</v>
      </c>
      <c r="L115" s="61"/>
      <c r="M115" s="61"/>
      <c r="N115" s="61">
        <f>+N116+N119</f>
        <v>0</v>
      </c>
      <c r="O115" s="61">
        <f>+O116+O119</f>
        <v>0</v>
      </c>
      <c r="P115" s="61"/>
      <c r="Q115" s="61"/>
      <c r="R115" s="61">
        <f>+R116+R119</f>
        <v>0</v>
      </c>
      <c r="S115" s="61">
        <f>+S116+S119</f>
        <v>0</v>
      </c>
      <c r="T115" s="61"/>
      <c r="U115" s="61"/>
      <c r="V115" s="61">
        <f>+V116+V119</f>
        <v>0</v>
      </c>
      <c r="W115" s="61">
        <f>+W116+W119</f>
        <v>0</v>
      </c>
      <c r="X115" s="61">
        <f>+X116+X119</f>
        <v>0</v>
      </c>
      <c r="Y115" s="61">
        <f>+Y116+Y119</f>
        <v>0</v>
      </c>
      <c r="Z115" s="61">
        <f>+Z116+Z119</f>
        <v>0</v>
      </c>
      <c r="AA115" s="62">
        <f t="shared" si="32"/>
        <v>0</v>
      </c>
      <c r="AB115" s="61">
        <f>+AB116+AB119</f>
        <v>0</v>
      </c>
      <c r="AC115" s="62">
        <f t="shared" si="33"/>
        <v>0</v>
      </c>
      <c r="AD115" s="62">
        <f t="shared" si="34"/>
        <v>0</v>
      </c>
      <c r="AE115" s="61">
        <f>+AE116+AE119</f>
        <v>0</v>
      </c>
      <c r="AF115" s="61">
        <f>+AF116+AF119</f>
        <v>0</v>
      </c>
      <c r="AG115" s="71"/>
      <c r="AH115" s="71"/>
      <c r="AI115" s="71"/>
      <c r="AJ115" s="71"/>
      <c r="AK115" s="71"/>
      <c r="AL115" s="71"/>
      <c r="AM115" s="71"/>
      <c r="AN115" s="71"/>
      <c r="AO115" s="71"/>
      <c r="AP115" s="71"/>
      <c r="AQ115" s="71"/>
      <c r="AR115" s="71"/>
      <c r="AS115" s="71"/>
      <c r="AT115" s="71"/>
      <c r="AU115" s="71"/>
      <c r="AV115" s="71"/>
      <c r="AW115" s="71"/>
      <c r="AX115" s="71"/>
      <c r="AY115" s="71"/>
      <c r="AZ115" s="71"/>
      <c r="BA115" s="71"/>
      <c r="BB115" s="71"/>
      <c r="BC115" s="71"/>
      <c r="BD115" s="71"/>
      <c r="BE115" s="71"/>
      <c r="BF115" s="71"/>
      <c r="BG115" s="71"/>
      <c r="BH115" s="71"/>
      <c r="BI115" s="71"/>
      <c r="BJ115" s="71"/>
      <c r="BK115" s="71"/>
      <c r="BL115" s="71"/>
      <c r="BM115" s="71"/>
      <c r="BN115" s="71"/>
      <c r="BO115" s="71"/>
      <c r="BP115" s="71"/>
      <c r="BQ115" s="71"/>
      <c r="BR115" s="71"/>
      <c r="BS115" s="71"/>
      <c r="BT115" s="71"/>
      <c r="BU115" s="71"/>
      <c r="BV115" s="71"/>
      <c r="BW115" s="71"/>
      <c r="BX115" s="71"/>
      <c r="BY115" s="71"/>
      <c r="BZ115" s="71"/>
    </row>
    <row r="116" spans="1:78" s="72" customFormat="1" ht="31.5" hidden="1" customHeight="1">
      <c r="A116" s="80">
        <v>0</v>
      </c>
      <c r="B116" s="61" t="s">
        <v>409</v>
      </c>
      <c r="C116" s="68" t="s">
        <v>316</v>
      </c>
      <c r="D116" s="60">
        <f t="shared" ref="D116:K116" si="41">+D117+D118</f>
        <v>0</v>
      </c>
      <c r="E116" s="60">
        <f t="shared" si="41"/>
        <v>0</v>
      </c>
      <c r="F116" s="60"/>
      <c r="G116" s="60"/>
      <c r="H116" s="61">
        <f t="shared" si="41"/>
        <v>0</v>
      </c>
      <c r="I116" s="61">
        <f t="shared" si="41"/>
        <v>0</v>
      </c>
      <c r="J116" s="61">
        <f t="shared" si="41"/>
        <v>0</v>
      </c>
      <c r="K116" s="61">
        <f t="shared" si="41"/>
        <v>0</v>
      </c>
      <c r="L116" s="61"/>
      <c r="M116" s="61"/>
      <c r="N116" s="61">
        <f>+N117+N118</f>
        <v>0</v>
      </c>
      <c r="O116" s="61">
        <f>+O117+O118</f>
        <v>0</v>
      </c>
      <c r="P116" s="61"/>
      <c r="Q116" s="61"/>
      <c r="R116" s="61">
        <f>+R117+R118</f>
        <v>0</v>
      </c>
      <c r="S116" s="61">
        <f>+S117+S118</f>
        <v>0</v>
      </c>
      <c r="T116" s="61"/>
      <c r="U116" s="61"/>
      <c r="V116" s="61">
        <f>+V117+V118</f>
        <v>0</v>
      </c>
      <c r="W116" s="61">
        <f>+W117+W118</f>
        <v>0</v>
      </c>
      <c r="X116" s="61">
        <f>+X117+X118</f>
        <v>0</v>
      </c>
      <c r="Y116" s="61">
        <f>+Y117+Y118</f>
        <v>0</v>
      </c>
      <c r="Z116" s="61">
        <f>+Z117+Z118</f>
        <v>0</v>
      </c>
      <c r="AA116" s="62">
        <f t="shared" si="32"/>
        <v>0</v>
      </c>
      <c r="AB116" s="61">
        <f>+AB117+AB118</f>
        <v>0</v>
      </c>
      <c r="AC116" s="62">
        <f t="shared" si="33"/>
        <v>0</v>
      </c>
      <c r="AD116" s="62">
        <f t="shared" si="34"/>
        <v>0</v>
      </c>
      <c r="AE116" s="61">
        <f>+AE117+AE118</f>
        <v>0</v>
      </c>
      <c r="AF116" s="61">
        <f>+AF117+AF118</f>
        <v>0</v>
      </c>
      <c r="AG116" s="71"/>
      <c r="AH116" s="71"/>
      <c r="AI116" s="71"/>
      <c r="AJ116" s="71"/>
      <c r="AK116" s="71"/>
      <c r="AL116" s="71"/>
      <c r="AM116" s="71"/>
      <c r="AN116" s="71"/>
      <c r="AO116" s="71"/>
      <c r="AP116" s="71"/>
      <c r="AQ116" s="71"/>
      <c r="AR116" s="71"/>
      <c r="AS116" s="71"/>
      <c r="AT116" s="71"/>
      <c r="AU116" s="71"/>
      <c r="AV116" s="71"/>
      <c r="AW116" s="71"/>
      <c r="AX116" s="71"/>
      <c r="AY116" s="71"/>
      <c r="AZ116" s="71"/>
      <c r="BA116" s="71"/>
      <c r="BB116" s="71"/>
      <c r="BC116" s="71"/>
      <c r="BD116" s="71"/>
      <c r="BE116" s="71"/>
      <c r="BF116" s="71"/>
      <c r="BG116" s="71"/>
      <c r="BH116" s="71"/>
      <c r="BI116" s="71"/>
      <c r="BJ116" s="71"/>
      <c r="BK116" s="71"/>
      <c r="BL116" s="71"/>
      <c r="BM116" s="71"/>
      <c r="BN116" s="71"/>
      <c r="BO116" s="71"/>
      <c r="BP116" s="71"/>
      <c r="BQ116" s="71"/>
      <c r="BR116" s="71"/>
      <c r="BS116" s="71"/>
      <c r="BT116" s="71"/>
      <c r="BU116" s="71"/>
      <c r="BV116" s="71"/>
      <c r="BW116" s="71"/>
      <c r="BX116" s="71"/>
      <c r="BY116" s="71"/>
      <c r="BZ116" s="71"/>
    </row>
    <row r="117" spans="1:78" s="72" customFormat="1" ht="39" hidden="1" customHeight="1">
      <c r="A117" s="80">
        <v>4711</v>
      </c>
      <c r="B117" s="61" t="s">
        <v>410</v>
      </c>
      <c r="C117" s="68" t="s">
        <v>316</v>
      </c>
      <c r="D117" s="60"/>
      <c r="E117" s="60"/>
      <c r="F117" s="60"/>
      <c r="G117" s="60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2">
        <f t="shared" si="32"/>
        <v>0</v>
      </c>
      <c r="AB117" s="61"/>
      <c r="AC117" s="62">
        <f t="shared" si="33"/>
        <v>0</v>
      </c>
      <c r="AD117" s="62">
        <f t="shared" si="34"/>
        <v>0</v>
      </c>
      <c r="AE117" s="61"/>
      <c r="AF117" s="61"/>
      <c r="AG117" s="71"/>
      <c r="AH117" s="71"/>
      <c r="AI117" s="71"/>
      <c r="AJ117" s="71"/>
      <c r="AK117" s="71"/>
      <c r="AL117" s="71"/>
      <c r="AM117" s="71"/>
      <c r="AN117" s="71"/>
      <c r="AO117" s="71"/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  <c r="BA117" s="71"/>
      <c r="BB117" s="71"/>
      <c r="BC117" s="71"/>
      <c r="BD117" s="71"/>
      <c r="BE117" s="71"/>
      <c r="BF117" s="71"/>
      <c r="BG117" s="71"/>
      <c r="BH117" s="71"/>
      <c r="BI117" s="71"/>
      <c r="BJ117" s="71"/>
      <c r="BK117" s="71"/>
      <c r="BL117" s="71"/>
      <c r="BM117" s="71"/>
      <c r="BN117" s="71"/>
      <c r="BO117" s="71"/>
      <c r="BP117" s="71"/>
      <c r="BQ117" s="71"/>
      <c r="BR117" s="71"/>
      <c r="BS117" s="71"/>
      <c r="BT117" s="71"/>
      <c r="BU117" s="71"/>
      <c r="BV117" s="71"/>
      <c r="BW117" s="71"/>
      <c r="BX117" s="71"/>
      <c r="BY117" s="71"/>
      <c r="BZ117" s="71"/>
    </row>
    <row r="118" spans="1:78" s="72" customFormat="1" ht="34.5" hidden="1" customHeight="1">
      <c r="A118" s="80">
        <v>4712</v>
      </c>
      <c r="B118" s="61" t="s">
        <v>411</v>
      </c>
      <c r="C118" s="68" t="s">
        <v>316</v>
      </c>
      <c r="D118" s="60"/>
      <c r="E118" s="60"/>
      <c r="F118" s="60"/>
      <c r="G118" s="60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2">
        <f t="shared" si="32"/>
        <v>0</v>
      </c>
      <c r="AB118" s="61"/>
      <c r="AC118" s="62">
        <f t="shared" si="33"/>
        <v>0</v>
      </c>
      <c r="AD118" s="62">
        <f t="shared" si="34"/>
        <v>0</v>
      </c>
      <c r="AE118" s="61"/>
      <c r="AF118" s="61"/>
      <c r="AG118" s="71"/>
      <c r="AH118" s="71"/>
      <c r="AI118" s="71"/>
      <c r="AJ118" s="71"/>
      <c r="AK118" s="71"/>
      <c r="AL118" s="71"/>
      <c r="AM118" s="71"/>
      <c r="AN118" s="71"/>
      <c r="AO118" s="71"/>
      <c r="AP118" s="71"/>
      <c r="AQ118" s="71"/>
      <c r="AR118" s="71"/>
      <c r="AS118" s="71"/>
      <c r="AT118" s="71"/>
      <c r="AU118" s="71"/>
      <c r="AV118" s="71"/>
      <c r="AW118" s="71"/>
      <c r="AX118" s="71"/>
      <c r="AY118" s="71"/>
      <c r="AZ118" s="71"/>
      <c r="BA118" s="71"/>
      <c r="BB118" s="71"/>
      <c r="BC118" s="71"/>
      <c r="BD118" s="71"/>
      <c r="BE118" s="71"/>
      <c r="BF118" s="71"/>
      <c r="BG118" s="71"/>
      <c r="BH118" s="71"/>
      <c r="BI118" s="71"/>
      <c r="BJ118" s="71"/>
      <c r="BK118" s="71"/>
      <c r="BL118" s="71"/>
      <c r="BM118" s="71"/>
      <c r="BN118" s="71"/>
      <c r="BO118" s="71"/>
      <c r="BP118" s="71"/>
      <c r="BQ118" s="71"/>
      <c r="BR118" s="71"/>
      <c r="BS118" s="71"/>
      <c r="BT118" s="71"/>
      <c r="BU118" s="71"/>
      <c r="BV118" s="71"/>
      <c r="BW118" s="71"/>
      <c r="BX118" s="71"/>
      <c r="BY118" s="71"/>
      <c r="BZ118" s="71"/>
    </row>
    <row r="119" spans="1:78" s="72" customFormat="1" ht="38.25" hidden="1" customHeight="1">
      <c r="A119" s="80">
        <v>0</v>
      </c>
      <c r="B119" s="61" t="s">
        <v>412</v>
      </c>
      <c r="C119" s="68" t="s">
        <v>316</v>
      </c>
      <c r="D119" s="60">
        <f t="shared" ref="D119:K119" si="42">+D120+D121+D122+D124+D125+D126+D127+D128+D129+D131</f>
        <v>0</v>
      </c>
      <c r="E119" s="60">
        <f t="shared" si="42"/>
        <v>0</v>
      </c>
      <c r="F119" s="60"/>
      <c r="G119" s="60"/>
      <c r="H119" s="61">
        <f t="shared" si="42"/>
        <v>0</v>
      </c>
      <c r="I119" s="61">
        <f t="shared" si="42"/>
        <v>0</v>
      </c>
      <c r="J119" s="61">
        <f t="shared" si="42"/>
        <v>0</v>
      </c>
      <c r="K119" s="61">
        <f t="shared" si="42"/>
        <v>0</v>
      </c>
      <c r="L119" s="61"/>
      <c r="M119" s="61"/>
      <c r="N119" s="61">
        <f>+N120+N121+N122+N124+N125+N126+N127+N128+N129+N131</f>
        <v>0</v>
      </c>
      <c r="O119" s="61">
        <f>+O120+O121+O122+O124+O125+O126+O127+O128+O129+O131</f>
        <v>0</v>
      </c>
      <c r="P119" s="61"/>
      <c r="Q119" s="61"/>
      <c r="R119" s="61">
        <f>+R120+R121+R122+R124+R125+R126+R127+R128+R129+R131</f>
        <v>0</v>
      </c>
      <c r="S119" s="61">
        <f>+S120+S121+S122+S124+S125+S126+S127+S128+S129+S131</f>
        <v>0</v>
      </c>
      <c r="T119" s="61"/>
      <c r="U119" s="61"/>
      <c r="V119" s="61">
        <f>+V120+V121+V122+V124+V125+V126+V127+V128+V129+V131</f>
        <v>0</v>
      </c>
      <c r="W119" s="61">
        <f>+W120+W121+W122+W124+W125+W126+W127+W128+W129+W131</f>
        <v>0</v>
      </c>
      <c r="X119" s="61">
        <f>+X120+X121+X122+X124+X125+X126+X127+X128+X129+X131</f>
        <v>0</v>
      </c>
      <c r="Y119" s="61">
        <f>+Y120+Y121+Y122+Y124+Y125+Y126+Y127+Y128+Y129+Y131</f>
        <v>0</v>
      </c>
      <c r="Z119" s="61">
        <f>+Z120+Z121+Z122+Z124+Z125+Z126+Z127+Z128+Z129+Z131</f>
        <v>0</v>
      </c>
      <c r="AA119" s="62">
        <f t="shared" si="32"/>
        <v>0</v>
      </c>
      <c r="AB119" s="61">
        <f>+AB120+AB121+AB122+AB124+AB125+AB126+AB127+AB128+AB129+AB131</f>
        <v>0</v>
      </c>
      <c r="AC119" s="62">
        <f t="shared" si="33"/>
        <v>0</v>
      </c>
      <c r="AD119" s="62">
        <f t="shared" si="34"/>
        <v>0</v>
      </c>
      <c r="AE119" s="61">
        <f>+AE120+AE121+AE122+AE124+AE125+AE126+AE127+AE128+AE129+AE131</f>
        <v>0</v>
      </c>
      <c r="AF119" s="61">
        <f>+AF120+AF121+AF122+AF124+AF125+AF126+AF127+AF128+AF129+AF131</f>
        <v>0</v>
      </c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1"/>
      <c r="BS119" s="71"/>
      <c r="BT119" s="71"/>
      <c r="BU119" s="71"/>
      <c r="BV119" s="71"/>
      <c r="BW119" s="71"/>
      <c r="BX119" s="71"/>
      <c r="BY119" s="71"/>
      <c r="BZ119" s="71"/>
    </row>
    <row r="120" spans="1:78" s="72" customFormat="1" ht="33.75" hidden="1" customHeight="1">
      <c r="A120" s="80">
        <v>4721</v>
      </c>
      <c r="B120" s="61" t="s">
        <v>413</v>
      </c>
      <c r="C120" s="68" t="s">
        <v>316</v>
      </c>
      <c r="D120" s="60"/>
      <c r="E120" s="60"/>
      <c r="F120" s="60"/>
      <c r="G120" s="60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62">
        <f t="shared" si="32"/>
        <v>0</v>
      </c>
      <c r="AB120" s="61"/>
      <c r="AC120" s="62">
        <f t="shared" si="33"/>
        <v>0</v>
      </c>
      <c r="AD120" s="62">
        <f t="shared" si="34"/>
        <v>0</v>
      </c>
      <c r="AE120" s="61"/>
      <c r="AF120" s="61"/>
      <c r="AG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  <c r="BC120" s="71"/>
      <c r="BD120" s="71"/>
      <c r="BE120" s="71"/>
      <c r="BF120" s="71"/>
      <c r="BG120" s="71"/>
      <c r="BH120" s="71"/>
      <c r="BI120" s="71"/>
      <c r="BJ120" s="71"/>
      <c r="BK120" s="71"/>
      <c r="BL120" s="71"/>
      <c r="BM120" s="71"/>
      <c r="BN120" s="71"/>
      <c r="BO120" s="71"/>
      <c r="BP120" s="71"/>
      <c r="BQ120" s="71"/>
      <c r="BR120" s="71"/>
      <c r="BS120" s="71"/>
      <c r="BT120" s="71"/>
      <c r="BU120" s="71"/>
      <c r="BV120" s="71"/>
      <c r="BW120" s="71"/>
      <c r="BX120" s="71"/>
      <c r="BY120" s="71"/>
      <c r="BZ120" s="71"/>
    </row>
    <row r="121" spans="1:78" s="72" customFormat="1" ht="21.75" hidden="1" customHeight="1">
      <c r="A121" s="80">
        <v>4722</v>
      </c>
      <c r="B121" s="61" t="s">
        <v>414</v>
      </c>
      <c r="C121" s="68" t="s">
        <v>316</v>
      </c>
      <c r="D121" s="60"/>
      <c r="E121" s="60"/>
      <c r="F121" s="60"/>
      <c r="G121" s="60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2">
        <f t="shared" si="32"/>
        <v>0</v>
      </c>
      <c r="AB121" s="61"/>
      <c r="AC121" s="62">
        <f t="shared" si="33"/>
        <v>0</v>
      </c>
      <c r="AD121" s="62">
        <f t="shared" si="34"/>
        <v>0</v>
      </c>
      <c r="AE121" s="61"/>
      <c r="AF121" s="6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1"/>
      <c r="AW121" s="71"/>
      <c r="AX121" s="71"/>
      <c r="AY121" s="71"/>
      <c r="AZ121" s="71"/>
      <c r="BA121" s="71"/>
      <c r="BB121" s="71"/>
      <c r="BC121" s="71"/>
      <c r="BD121" s="71"/>
      <c r="BE121" s="71"/>
      <c r="BF121" s="71"/>
      <c r="BG121" s="71"/>
      <c r="BH121" s="71"/>
      <c r="BI121" s="71"/>
      <c r="BJ121" s="71"/>
      <c r="BK121" s="71"/>
      <c r="BL121" s="71"/>
      <c r="BM121" s="71"/>
      <c r="BN121" s="71"/>
      <c r="BO121" s="71"/>
      <c r="BP121" s="71"/>
      <c r="BQ121" s="71"/>
      <c r="BR121" s="71"/>
      <c r="BS121" s="71"/>
      <c r="BT121" s="71"/>
      <c r="BU121" s="71"/>
      <c r="BV121" s="71"/>
      <c r="BW121" s="71"/>
      <c r="BX121" s="71"/>
      <c r="BY121" s="71"/>
      <c r="BZ121" s="71"/>
    </row>
    <row r="122" spans="1:78" s="72" customFormat="1" ht="32.25" hidden="1" customHeight="1">
      <c r="A122" s="80">
        <v>4723</v>
      </c>
      <c r="B122" s="61" t="s">
        <v>415</v>
      </c>
      <c r="C122" s="68" t="s">
        <v>316</v>
      </c>
      <c r="D122" s="86">
        <f>D123</f>
        <v>0</v>
      </c>
      <c r="E122" s="86">
        <f>E123</f>
        <v>0</v>
      </c>
      <c r="F122" s="86"/>
      <c r="G122" s="86"/>
      <c r="H122" s="85">
        <f t="shared" ref="H122:AF122" si="43">H123</f>
        <v>0</v>
      </c>
      <c r="I122" s="85">
        <f t="shared" si="43"/>
        <v>0</v>
      </c>
      <c r="J122" s="85">
        <f t="shared" si="43"/>
        <v>0</v>
      </c>
      <c r="K122" s="85">
        <f t="shared" si="43"/>
        <v>0</v>
      </c>
      <c r="L122" s="85"/>
      <c r="M122" s="85"/>
      <c r="N122" s="85">
        <f t="shared" si="43"/>
        <v>0</v>
      </c>
      <c r="O122" s="85">
        <f t="shared" si="43"/>
        <v>0</v>
      </c>
      <c r="P122" s="85"/>
      <c r="Q122" s="85"/>
      <c r="R122" s="85">
        <f t="shared" si="43"/>
        <v>0</v>
      </c>
      <c r="S122" s="85">
        <f t="shared" si="43"/>
        <v>0</v>
      </c>
      <c r="T122" s="85"/>
      <c r="U122" s="85"/>
      <c r="V122" s="85">
        <f t="shared" si="43"/>
        <v>0</v>
      </c>
      <c r="W122" s="85">
        <f t="shared" si="43"/>
        <v>0</v>
      </c>
      <c r="X122" s="85">
        <f t="shared" si="43"/>
        <v>0</v>
      </c>
      <c r="Y122" s="85">
        <f t="shared" si="43"/>
        <v>0</v>
      </c>
      <c r="Z122" s="85">
        <f t="shared" si="43"/>
        <v>0</v>
      </c>
      <c r="AA122" s="62">
        <f t="shared" si="32"/>
        <v>0</v>
      </c>
      <c r="AB122" s="85">
        <f t="shared" si="43"/>
        <v>0</v>
      </c>
      <c r="AC122" s="62">
        <f t="shared" si="33"/>
        <v>0</v>
      </c>
      <c r="AD122" s="62">
        <f t="shared" si="34"/>
        <v>0</v>
      </c>
      <c r="AE122" s="85">
        <f t="shared" si="43"/>
        <v>0</v>
      </c>
      <c r="AF122" s="85">
        <f t="shared" si="43"/>
        <v>0</v>
      </c>
      <c r="AG122" s="71"/>
      <c r="AH122" s="71"/>
      <c r="AI122" s="71"/>
      <c r="AJ122" s="71"/>
      <c r="AK122" s="71"/>
      <c r="AL122" s="71"/>
      <c r="AM122" s="71"/>
      <c r="AN122" s="71"/>
      <c r="AO122" s="71"/>
      <c r="AP122" s="71"/>
      <c r="AQ122" s="71"/>
      <c r="AR122" s="71"/>
      <c r="AS122" s="71"/>
      <c r="AT122" s="71"/>
      <c r="AU122" s="71"/>
      <c r="AV122" s="71"/>
      <c r="AW122" s="71"/>
      <c r="AX122" s="71"/>
      <c r="AY122" s="71"/>
      <c r="AZ122" s="71"/>
      <c r="BA122" s="71"/>
      <c r="BB122" s="71"/>
      <c r="BC122" s="71"/>
      <c r="BD122" s="71"/>
      <c r="BE122" s="71"/>
      <c r="BF122" s="71"/>
      <c r="BG122" s="71"/>
      <c r="BH122" s="71"/>
      <c r="BI122" s="71"/>
      <c r="BJ122" s="71"/>
      <c r="BK122" s="71"/>
      <c r="BL122" s="71"/>
      <c r="BM122" s="71"/>
      <c r="BN122" s="71"/>
      <c r="BO122" s="71"/>
      <c r="BP122" s="71"/>
      <c r="BQ122" s="71"/>
      <c r="BR122" s="71"/>
      <c r="BS122" s="71"/>
      <c r="BT122" s="71"/>
      <c r="BU122" s="71"/>
      <c r="BV122" s="71"/>
      <c r="BW122" s="71"/>
      <c r="BX122" s="71"/>
      <c r="BY122" s="71"/>
      <c r="BZ122" s="71"/>
    </row>
    <row r="123" spans="1:78" s="72" customFormat="1" ht="32.25" hidden="1" customHeight="1">
      <c r="A123" s="80"/>
      <c r="B123" s="68" t="s">
        <v>416</v>
      </c>
      <c r="C123" s="68" t="s">
        <v>316</v>
      </c>
      <c r="D123" s="86"/>
      <c r="E123" s="86"/>
      <c r="F123" s="86"/>
      <c r="G123" s="86"/>
      <c r="H123" s="85"/>
      <c r="I123" s="85"/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85"/>
      <c r="Z123" s="85"/>
      <c r="AA123" s="62">
        <f t="shared" si="32"/>
        <v>0</v>
      </c>
      <c r="AB123" s="85"/>
      <c r="AC123" s="62">
        <f t="shared" si="33"/>
        <v>0</v>
      </c>
      <c r="AD123" s="62">
        <f t="shared" si="34"/>
        <v>0</v>
      </c>
      <c r="AE123" s="85"/>
      <c r="AF123" s="85"/>
      <c r="AG123" s="71"/>
      <c r="AH123" s="71"/>
      <c r="AI123" s="71"/>
      <c r="AJ123" s="71"/>
      <c r="AK123" s="71"/>
      <c r="AL123" s="71"/>
      <c r="AM123" s="71"/>
      <c r="AN123" s="71"/>
      <c r="AO123" s="71"/>
      <c r="AP123" s="71"/>
      <c r="AQ123" s="71"/>
      <c r="AR123" s="71"/>
      <c r="AS123" s="71"/>
      <c r="AT123" s="71"/>
      <c r="AU123" s="71"/>
      <c r="AV123" s="71"/>
      <c r="AW123" s="71"/>
      <c r="AX123" s="71"/>
      <c r="AY123" s="71"/>
      <c r="AZ123" s="71"/>
      <c r="BA123" s="71"/>
      <c r="BB123" s="71"/>
      <c r="BC123" s="71"/>
      <c r="BD123" s="71"/>
      <c r="BE123" s="71"/>
      <c r="BF123" s="71"/>
      <c r="BG123" s="71"/>
      <c r="BH123" s="71"/>
      <c r="BI123" s="71"/>
      <c r="BJ123" s="71"/>
      <c r="BK123" s="71"/>
      <c r="BL123" s="71"/>
      <c r="BM123" s="71"/>
      <c r="BN123" s="71"/>
      <c r="BO123" s="71"/>
      <c r="BP123" s="71"/>
      <c r="BQ123" s="71"/>
      <c r="BR123" s="71"/>
      <c r="BS123" s="71"/>
      <c r="BT123" s="71"/>
      <c r="BU123" s="71"/>
      <c r="BV123" s="71"/>
      <c r="BW123" s="71"/>
      <c r="BX123" s="71"/>
      <c r="BY123" s="71"/>
      <c r="BZ123" s="71"/>
    </row>
    <row r="124" spans="1:78" s="72" customFormat="1" ht="24" hidden="1" customHeight="1">
      <c r="A124" s="80">
        <v>4724</v>
      </c>
      <c r="B124" s="61" t="s">
        <v>417</v>
      </c>
      <c r="C124" s="68" t="s">
        <v>316</v>
      </c>
      <c r="D124" s="60"/>
      <c r="E124" s="60"/>
      <c r="F124" s="60"/>
      <c r="G124" s="60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62">
        <f t="shared" si="32"/>
        <v>0</v>
      </c>
      <c r="AB124" s="61"/>
      <c r="AC124" s="62">
        <f t="shared" si="33"/>
        <v>0</v>
      </c>
      <c r="AD124" s="62">
        <f t="shared" si="34"/>
        <v>0</v>
      </c>
      <c r="AE124" s="61"/>
      <c r="AF124" s="61"/>
      <c r="AG124" s="71"/>
      <c r="AH124" s="71"/>
      <c r="AI124" s="71"/>
      <c r="AJ124" s="71"/>
      <c r="AK124" s="71"/>
      <c r="AL124" s="71"/>
      <c r="AM124" s="71"/>
      <c r="AN124" s="71"/>
      <c r="AO124" s="71"/>
      <c r="AP124" s="71"/>
      <c r="AQ124" s="71"/>
      <c r="AR124" s="71"/>
      <c r="AS124" s="71"/>
      <c r="AT124" s="71"/>
      <c r="AU124" s="71"/>
      <c r="AV124" s="71"/>
      <c r="AW124" s="71"/>
      <c r="AX124" s="71"/>
      <c r="AY124" s="71"/>
      <c r="AZ124" s="71"/>
      <c r="BA124" s="71"/>
      <c r="BB124" s="71"/>
      <c r="BC124" s="71"/>
      <c r="BD124" s="71"/>
      <c r="BE124" s="71"/>
      <c r="BF124" s="71"/>
      <c r="BG124" s="71"/>
      <c r="BH124" s="71"/>
      <c r="BI124" s="71"/>
      <c r="BJ124" s="71"/>
      <c r="BK124" s="71"/>
      <c r="BL124" s="71"/>
      <c r="BM124" s="71"/>
      <c r="BN124" s="71"/>
      <c r="BO124" s="71"/>
      <c r="BP124" s="71"/>
      <c r="BQ124" s="71"/>
      <c r="BR124" s="71"/>
      <c r="BS124" s="71"/>
      <c r="BT124" s="71"/>
      <c r="BU124" s="71"/>
      <c r="BV124" s="71"/>
      <c r="BW124" s="71"/>
      <c r="BX124" s="71"/>
      <c r="BY124" s="71"/>
      <c r="BZ124" s="71"/>
    </row>
    <row r="125" spans="1:78" s="72" customFormat="1" ht="34.5" hidden="1" customHeight="1">
      <c r="A125" s="80">
        <v>4725</v>
      </c>
      <c r="B125" s="61" t="s">
        <v>418</v>
      </c>
      <c r="C125" s="68" t="s">
        <v>316</v>
      </c>
      <c r="D125" s="60"/>
      <c r="E125" s="60"/>
      <c r="F125" s="60"/>
      <c r="G125" s="60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62">
        <f t="shared" si="32"/>
        <v>0</v>
      </c>
      <c r="AB125" s="61"/>
      <c r="AC125" s="62">
        <f t="shared" si="33"/>
        <v>0</v>
      </c>
      <c r="AD125" s="62">
        <f t="shared" si="34"/>
        <v>0</v>
      </c>
      <c r="AE125" s="61"/>
      <c r="AF125" s="61"/>
      <c r="AG125" s="71"/>
      <c r="AH125" s="71"/>
      <c r="AI125" s="71"/>
      <c r="AJ125" s="71"/>
      <c r="AK125" s="71"/>
      <c r="AL125" s="71"/>
      <c r="AM125" s="71"/>
      <c r="AN125" s="71"/>
      <c r="AO125" s="71"/>
      <c r="AP125" s="71"/>
      <c r="AQ125" s="71"/>
      <c r="AR125" s="71"/>
      <c r="AS125" s="71"/>
      <c r="AT125" s="71"/>
      <c r="AU125" s="71"/>
      <c r="AV125" s="71"/>
      <c r="AW125" s="71"/>
      <c r="AX125" s="71"/>
      <c r="AY125" s="71"/>
      <c r="AZ125" s="71"/>
      <c r="BA125" s="71"/>
      <c r="BB125" s="71"/>
      <c r="BC125" s="71"/>
      <c r="BD125" s="71"/>
      <c r="BE125" s="71"/>
      <c r="BF125" s="71"/>
      <c r="BG125" s="71"/>
      <c r="BH125" s="71"/>
      <c r="BI125" s="71"/>
      <c r="BJ125" s="71"/>
      <c r="BK125" s="71"/>
      <c r="BL125" s="71"/>
      <c r="BM125" s="71"/>
      <c r="BN125" s="71"/>
      <c r="BO125" s="71"/>
      <c r="BP125" s="71"/>
      <c r="BQ125" s="71"/>
      <c r="BR125" s="71"/>
      <c r="BS125" s="71"/>
      <c r="BT125" s="71"/>
      <c r="BU125" s="71"/>
      <c r="BV125" s="71"/>
      <c r="BW125" s="71"/>
      <c r="BX125" s="71"/>
      <c r="BY125" s="71"/>
      <c r="BZ125" s="71"/>
    </row>
    <row r="126" spans="1:78" s="72" customFormat="1" ht="30.75" hidden="1" customHeight="1">
      <c r="A126" s="80">
        <v>4726</v>
      </c>
      <c r="B126" s="61" t="s">
        <v>419</v>
      </c>
      <c r="C126" s="68" t="s">
        <v>316</v>
      </c>
      <c r="D126" s="60"/>
      <c r="E126" s="60"/>
      <c r="F126" s="60"/>
      <c r="G126" s="60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2">
        <f t="shared" si="32"/>
        <v>0</v>
      </c>
      <c r="AB126" s="61"/>
      <c r="AC126" s="62">
        <f t="shared" si="33"/>
        <v>0</v>
      </c>
      <c r="AD126" s="62">
        <f t="shared" si="34"/>
        <v>0</v>
      </c>
      <c r="AE126" s="61"/>
      <c r="AF126" s="61"/>
      <c r="AG126" s="71"/>
      <c r="AH126" s="71"/>
      <c r="AI126" s="71"/>
      <c r="AJ126" s="71"/>
      <c r="AK126" s="71"/>
      <c r="AL126" s="71"/>
      <c r="AM126" s="71"/>
      <c r="AN126" s="71"/>
      <c r="AO126" s="71"/>
      <c r="AP126" s="71"/>
      <c r="AQ126" s="71"/>
      <c r="AR126" s="71"/>
      <c r="AS126" s="71"/>
      <c r="AT126" s="71"/>
      <c r="AU126" s="71"/>
      <c r="AV126" s="71"/>
      <c r="AW126" s="71"/>
      <c r="AX126" s="71"/>
      <c r="AY126" s="71"/>
      <c r="AZ126" s="71"/>
      <c r="BA126" s="71"/>
      <c r="BB126" s="71"/>
      <c r="BC126" s="71"/>
      <c r="BD126" s="71"/>
      <c r="BE126" s="71"/>
      <c r="BF126" s="71"/>
      <c r="BG126" s="71"/>
      <c r="BH126" s="71"/>
      <c r="BI126" s="71"/>
      <c r="BJ126" s="71"/>
      <c r="BK126" s="71"/>
      <c r="BL126" s="71"/>
      <c r="BM126" s="71"/>
      <c r="BN126" s="71"/>
      <c r="BO126" s="71"/>
      <c r="BP126" s="71"/>
      <c r="BQ126" s="71"/>
      <c r="BR126" s="71"/>
      <c r="BS126" s="71"/>
      <c r="BT126" s="71"/>
      <c r="BU126" s="71"/>
      <c r="BV126" s="71"/>
      <c r="BW126" s="71"/>
      <c r="BX126" s="71"/>
      <c r="BY126" s="71"/>
      <c r="BZ126" s="71"/>
    </row>
    <row r="127" spans="1:78" s="72" customFormat="1" ht="33" hidden="1" customHeight="1">
      <c r="A127" s="80">
        <v>4727</v>
      </c>
      <c r="B127" s="61" t="s">
        <v>420</v>
      </c>
      <c r="C127" s="68" t="s">
        <v>316</v>
      </c>
      <c r="D127" s="60"/>
      <c r="E127" s="60"/>
      <c r="F127" s="60"/>
      <c r="G127" s="60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2">
        <f t="shared" si="32"/>
        <v>0</v>
      </c>
      <c r="AB127" s="61"/>
      <c r="AC127" s="62">
        <f t="shared" si="33"/>
        <v>0</v>
      </c>
      <c r="AD127" s="62">
        <f t="shared" si="34"/>
        <v>0</v>
      </c>
      <c r="AE127" s="61"/>
      <c r="AF127" s="61"/>
      <c r="AG127" s="71"/>
      <c r="AH127" s="71"/>
      <c r="AI127" s="71"/>
      <c r="AJ127" s="71"/>
      <c r="AK127" s="71"/>
      <c r="AL127" s="71"/>
      <c r="AM127" s="71"/>
      <c r="AN127" s="71"/>
      <c r="AO127" s="71"/>
      <c r="AP127" s="71"/>
      <c r="AQ127" s="71"/>
      <c r="AR127" s="71"/>
      <c r="AS127" s="71"/>
      <c r="AT127" s="71"/>
      <c r="AU127" s="71"/>
      <c r="AV127" s="71"/>
      <c r="AW127" s="71"/>
      <c r="AX127" s="71"/>
      <c r="AY127" s="71"/>
      <c r="AZ127" s="71"/>
      <c r="BA127" s="71"/>
      <c r="BB127" s="71"/>
      <c r="BC127" s="71"/>
      <c r="BD127" s="71"/>
      <c r="BE127" s="71"/>
      <c r="BF127" s="71"/>
      <c r="BG127" s="71"/>
      <c r="BH127" s="71"/>
      <c r="BI127" s="71"/>
      <c r="BJ127" s="71"/>
      <c r="BK127" s="71"/>
      <c r="BL127" s="71"/>
      <c r="BM127" s="71"/>
      <c r="BN127" s="71"/>
      <c r="BO127" s="71"/>
      <c r="BP127" s="71"/>
      <c r="BQ127" s="71"/>
      <c r="BR127" s="71"/>
      <c r="BS127" s="71"/>
      <c r="BT127" s="71"/>
      <c r="BU127" s="71"/>
      <c r="BV127" s="71"/>
      <c r="BW127" s="71"/>
      <c r="BX127" s="71"/>
      <c r="BY127" s="71"/>
      <c r="BZ127" s="71"/>
    </row>
    <row r="128" spans="1:78" s="72" customFormat="1" ht="27.75" hidden="1" customHeight="1">
      <c r="A128" s="80">
        <v>4728</v>
      </c>
      <c r="B128" s="61" t="s">
        <v>421</v>
      </c>
      <c r="C128" s="68" t="s">
        <v>316</v>
      </c>
      <c r="D128" s="60"/>
      <c r="E128" s="60"/>
      <c r="F128" s="60"/>
      <c r="G128" s="60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2">
        <f t="shared" si="32"/>
        <v>0</v>
      </c>
      <c r="AB128" s="61"/>
      <c r="AC128" s="62">
        <f t="shared" si="33"/>
        <v>0</v>
      </c>
      <c r="AD128" s="62">
        <f t="shared" si="34"/>
        <v>0</v>
      </c>
      <c r="AE128" s="61"/>
      <c r="AF128" s="61"/>
      <c r="AG128" s="71"/>
      <c r="AH128" s="71"/>
      <c r="AI128" s="71"/>
      <c r="AJ128" s="71"/>
      <c r="AK128" s="71"/>
      <c r="AL128" s="71"/>
      <c r="AM128" s="71"/>
      <c r="AN128" s="71"/>
      <c r="AO128" s="71"/>
      <c r="AP128" s="71"/>
      <c r="AQ128" s="71"/>
      <c r="AR128" s="71"/>
      <c r="AS128" s="71"/>
      <c r="AT128" s="71"/>
      <c r="AU128" s="71"/>
      <c r="AV128" s="71"/>
      <c r="AW128" s="71"/>
      <c r="AX128" s="71"/>
      <c r="AY128" s="71"/>
      <c r="AZ128" s="71"/>
      <c r="BA128" s="71"/>
      <c r="BB128" s="71"/>
      <c r="BC128" s="71"/>
      <c r="BD128" s="71"/>
      <c r="BE128" s="71"/>
      <c r="BF128" s="71"/>
      <c r="BG128" s="71"/>
      <c r="BH128" s="71"/>
      <c r="BI128" s="71"/>
      <c r="BJ128" s="71"/>
      <c r="BK128" s="71"/>
      <c r="BL128" s="71"/>
      <c r="BM128" s="71"/>
      <c r="BN128" s="71"/>
      <c r="BO128" s="71"/>
      <c r="BP128" s="71"/>
      <c r="BQ128" s="71"/>
      <c r="BR128" s="71"/>
      <c r="BS128" s="71"/>
      <c r="BT128" s="71"/>
      <c r="BU128" s="71"/>
      <c r="BV128" s="71"/>
      <c r="BW128" s="71"/>
      <c r="BX128" s="71"/>
      <c r="BY128" s="71"/>
      <c r="BZ128" s="71"/>
    </row>
    <row r="129" spans="1:78" s="72" customFormat="1" ht="21" hidden="1" customHeight="1">
      <c r="A129" s="80">
        <v>4729</v>
      </c>
      <c r="B129" s="61" t="s">
        <v>422</v>
      </c>
      <c r="C129" s="68" t="s">
        <v>316</v>
      </c>
      <c r="D129" s="60"/>
      <c r="E129" s="60"/>
      <c r="F129" s="60"/>
      <c r="G129" s="60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2">
        <f t="shared" si="32"/>
        <v>0</v>
      </c>
      <c r="AB129" s="61"/>
      <c r="AC129" s="62">
        <f t="shared" si="33"/>
        <v>0</v>
      </c>
      <c r="AD129" s="62">
        <f t="shared" si="34"/>
        <v>0</v>
      </c>
      <c r="AE129" s="61"/>
      <c r="AF129" s="61"/>
      <c r="AG129" s="71"/>
      <c r="AH129" s="71"/>
      <c r="AI129" s="71"/>
      <c r="AJ129" s="71"/>
      <c r="AK129" s="71"/>
      <c r="AL129" s="71"/>
      <c r="AM129" s="71"/>
      <c r="AN129" s="71"/>
      <c r="AO129" s="71"/>
      <c r="AP129" s="71"/>
      <c r="AQ129" s="71"/>
      <c r="AR129" s="71"/>
      <c r="AS129" s="71"/>
      <c r="AT129" s="71"/>
      <c r="AU129" s="71"/>
      <c r="AV129" s="71"/>
      <c r="AW129" s="71"/>
      <c r="AX129" s="71"/>
      <c r="AY129" s="71"/>
      <c r="AZ129" s="71"/>
      <c r="BA129" s="71"/>
      <c r="BB129" s="71"/>
      <c r="BC129" s="71"/>
      <c r="BD129" s="71"/>
      <c r="BE129" s="71"/>
      <c r="BF129" s="71"/>
      <c r="BG129" s="71"/>
      <c r="BH129" s="71"/>
      <c r="BI129" s="71"/>
      <c r="BJ129" s="71"/>
      <c r="BK129" s="71"/>
      <c r="BL129" s="71"/>
      <c r="BM129" s="71"/>
      <c r="BN129" s="71"/>
      <c r="BO129" s="71"/>
      <c r="BP129" s="71"/>
      <c r="BQ129" s="71"/>
      <c r="BR129" s="71"/>
      <c r="BS129" s="71"/>
      <c r="BT129" s="71"/>
      <c r="BU129" s="71"/>
      <c r="BV129" s="71"/>
      <c r="BW129" s="71"/>
      <c r="BX129" s="71"/>
      <c r="BY129" s="71"/>
      <c r="BZ129" s="71"/>
    </row>
    <row r="130" spans="1:78" s="72" customFormat="1" ht="33.75" hidden="1" customHeight="1">
      <c r="A130" s="80">
        <v>0</v>
      </c>
      <c r="B130" s="61" t="s">
        <v>423</v>
      </c>
      <c r="C130" s="68" t="s">
        <v>316</v>
      </c>
      <c r="D130" s="60">
        <f t="shared" ref="D130:AF130" si="44">D131</f>
        <v>0</v>
      </c>
      <c r="E130" s="60">
        <f t="shared" si="44"/>
        <v>0</v>
      </c>
      <c r="F130" s="60"/>
      <c r="G130" s="60"/>
      <c r="H130" s="61">
        <f t="shared" si="44"/>
        <v>0</v>
      </c>
      <c r="I130" s="61">
        <f t="shared" si="44"/>
        <v>0</v>
      </c>
      <c r="J130" s="61">
        <f t="shared" si="44"/>
        <v>0</v>
      </c>
      <c r="K130" s="61">
        <f t="shared" si="44"/>
        <v>0</v>
      </c>
      <c r="L130" s="61"/>
      <c r="M130" s="61"/>
      <c r="N130" s="61">
        <f t="shared" si="44"/>
        <v>0</v>
      </c>
      <c r="O130" s="61">
        <f t="shared" si="44"/>
        <v>0</v>
      </c>
      <c r="P130" s="61"/>
      <c r="Q130" s="61"/>
      <c r="R130" s="61">
        <f t="shared" si="44"/>
        <v>0</v>
      </c>
      <c r="S130" s="61">
        <f t="shared" si="44"/>
        <v>0</v>
      </c>
      <c r="T130" s="61"/>
      <c r="U130" s="61"/>
      <c r="V130" s="61">
        <f t="shared" si="44"/>
        <v>0</v>
      </c>
      <c r="W130" s="61">
        <f t="shared" si="44"/>
        <v>0</v>
      </c>
      <c r="X130" s="61">
        <f t="shared" si="44"/>
        <v>0</v>
      </c>
      <c r="Y130" s="61">
        <f t="shared" si="44"/>
        <v>0</v>
      </c>
      <c r="Z130" s="61">
        <f t="shared" si="44"/>
        <v>0</v>
      </c>
      <c r="AA130" s="62">
        <f t="shared" si="32"/>
        <v>0</v>
      </c>
      <c r="AB130" s="61">
        <f t="shared" si="44"/>
        <v>0</v>
      </c>
      <c r="AC130" s="62">
        <f t="shared" si="33"/>
        <v>0</v>
      </c>
      <c r="AD130" s="62">
        <f t="shared" si="34"/>
        <v>0</v>
      </c>
      <c r="AE130" s="61">
        <f t="shared" si="44"/>
        <v>0</v>
      </c>
      <c r="AF130" s="61">
        <f t="shared" si="44"/>
        <v>0</v>
      </c>
      <c r="AG130" s="71"/>
      <c r="AH130" s="71"/>
      <c r="AI130" s="71"/>
      <c r="AJ130" s="71"/>
      <c r="AK130" s="71"/>
      <c r="AL130" s="71"/>
      <c r="AM130" s="71"/>
      <c r="AN130" s="71"/>
      <c r="AO130" s="71"/>
      <c r="AP130" s="71"/>
      <c r="AQ130" s="71"/>
      <c r="AR130" s="71"/>
      <c r="AS130" s="71"/>
      <c r="AT130" s="71"/>
      <c r="AU130" s="71"/>
      <c r="AV130" s="71"/>
      <c r="AW130" s="71"/>
      <c r="AX130" s="71"/>
      <c r="AY130" s="71"/>
      <c r="AZ130" s="71"/>
      <c r="BA130" s="71"/>
      <c r="BB130" s="71"/>
      <c r="BC130" s="71"/>
      <c r="BD130" s="71"/>
      <c r="BE130" s="71"/>
      <c r="BF130" s="71"/>
      <c r="BG130" s="71"/>
      <c r="BH130" s="71"/>
      <c r="BI130" s="71"/>
      <c r="BJ130" s="71"/>
      <c r="BK130" s="71"/>
      <c r="BL130" s="71"/>
      <c r="BM130" s="71"/>
      <c r="BN130" s="71"/>
      <c r="BO130" s="71"/>
      <c r="BP130" s="71"/>
      <c r="BQ130" s="71"/>
      <c r="BR130" s="71"/>
      <c r="BS130" s="71"/>
      <c r="BT130" s="71"/>
      <c r="BU130" s="71"/>
      <c r="BV130" s="71"/>
      <c r="BW130" s="71"/>
      <c r="BX130" s="71"/>
      <c r="BY130" s="71"/>
      <c r="BZ130" s="71"/>
    </row>
    <row r="131" spans="1:78" s="72" customFormat="1" ht="23.25" hidden="1" customHeight="1">
      <c r="A131" s="80">
        <v>4741</v>
      </c>
      <c r="B131" s="61" t="s">
        <v>423</v>
      </c>
      <c r="C131" s="68" t="s">
        <v>316</v>
      </c>
      <c r="D131" s="60"/>
      <c r="E131" s="60"/>
      <c r="F131" s="60"/>
      <c r="G131" s="60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2">
        <f t="shared" si="32"/>
        <v>0</v>
      </c>
      <c r="AB131" s="61"/>
      <c r="AC131" s="62">
        <f t="shared" si="33"/>
        <v>0</v>
      </c>
      <c r="AD131" s="62">
        <f t="shared" si="34"/>
        <v>0</v>
      </c>
      <c r="AE131" s="61"/>
      <c r="AF131" s="61"/>
      <c r="AG131" s="71"/>
      <c r="AH131" s="71"/>
      <c r="AI131" s="71"/>
      <c r="AJ131" s="71"/>
      <c r="AK131" s="71"/>
      <c r="AL131" s="71"/>
      <c r="AM131" s="71"/>
      <c r="AN131" s="71"/>
      <c r="AO131" s="71"/>
      <c r="AP131" s="71"/>
      <c r="AQ131" s="71"/>
      <c r="AR131" s="71"/>
      <c r="AS131" s="71"/>
      <c r="AT131" s="71"/>
      <c r="AU131" s="71"/>
      <c r="AV131" s="71"/>
      <c r="AW131" s="71"/>
      <c r="AX131" s="71"/>
      <c r="AY131" s="71"/>
      <c r="AZ131" s="71"/>
      <c r="BA131" s="71"/>
      <c r="BB131" s="71"/>
      <c r="BC131" s="71"/>
      <c r="BD131" s="71"/>
      <c r="BE131" s="71"/>
      <c r="BF131" s="71"/>
      <c r="BG131" s="71"/>
      <c r="BH131" s="71"/>
      <c r="BI131" s="71"/>
      <c r="BJ131" s="71"/>
      <c r="BK131" s="71"/>
      <c r="BL131" s="71"/>
      <c r="BM131" s="71"/>
      <c r="BN131" s="71"/>
      <c r="BO131" s="71"/>
      <c r="BP131" s="71"/>
      <c r="BQ131" s="71"/>
      <c r="BR131" s="71"/>
      <c r="BS131" s="71"/>
      <c r="BT131" s="71"/>
      <c r="BU131" s="71"/>
      <c r="BV131" s="71"/>
      <c r="BW131" s="71"/>
      <c r="BX131" s="71"/>
      <c r="BY131" s="71"/>
      <c r="BZ131" s="71"/>
    </row>
    <row r="132" spans="1:78" s="72" customFormat="1" ht="78" hidden="1" customHeight="1">
      <c r="A132" s="73" t="s">
        <v>218</v>
      </c>
      <c r="B132" s="74" t="s">
        <v>219</v>
      </c>
      <c r="C132" s="68" t="s">
        <v>316</v>
      </c>
      <c r="D132" s="60">
        <f t="shared" ref="D132:K132" si="45">D133+D134+D135+D136</f>
        <v>0</v>
      </c>
      <c r="E132" s="60">
        <f t="shared" si="45"/>
        <v>0</v>
      </c>
      <c r="F132" s="60"/>
      <c r="G132" s="60"/>
      <c r="H132" s="61">
        <f t="shared" si="45"/>
        <v>0</v>
      </c>
      <c r="I132" s="61">
        <f t="shared" si="45"/>
        <v>0</v>
      </c>
      <c r="J132" s="61">
        <f t="shared" si="45"/>
        <v>0</v>
      </c>
      <c r="K132" s="61">
        <f t="shared" si="45"/>
        <v>0</v>
      </c>
      <c r="L132" s="61"/>
      <c r="M132" s="61"/>
      <c r="N132" s="61">
        <f>N133+N134+N135+N136</f>
        <v>0</v>
      </c>
      <c r="O132" s="61">
        <f>O133+O134+O135+O136</f>
        <v>0</v>
      </c>
      <c r="P132" s="61"/>
      <c r="Q132" s="61"/>
      <c r="R132" s="61">
        <f>R133+R134+R135+R136</f>
        <v>0</v>
      </c>
      <c r="S132" s="61">
        <f>S133+S134+S135+S136</f>
        <v>0</v>
      </c>
      <c r="T132" s="61"/>
      <c r="U132" s="61"/>
      <c r="V132" s="61">
        <f>V133+V134+V135+V136</f>
        <v>0</v>
      </c>
      <c r="W132" s="61">
        <f>W133+W134+W135+W136</f>
        <v>0</v>
      </c>
      <c r="X132" s="61">
        <f>X133+X134+X135+X136</f>
        <v>0</v>
      </c>
      <c r="Y132" s="61">
        <f>Y133+Y134+Y135+Y136</f>
        <v>0</v>
      </c>
      <c r="Z132" s="61">
        <f>Z133+Z134+Z135+Z136</f>
        <v>0</v>
      </c>
      <c r="AA132" s="62">
        <f t="shared" si="32"/>
        <v>0</v>
      </c>
      <c r="AB132" s="61">
        <f>AB133+AB134+AB135+AB136</f>
        <v>0</v>
      </c>
      <c r="AC132" s="62">
        <f t="shared" si="33"/>
        <v>0</v>
      </c>
      <c r="AD132" s="62">
        <f t="shared" si="34"/>
        <v>0</v>
      </c>
      <c r="AE132" s="61">
        <f>AE133+AE134+AE135+AE136</f>
        <v>0</v>
      </c>
      <c r="AF132" s="61">
        <f>AF133+AF134+AF135+AF136</f>
        <v>0</v>
      </c>
      <c r="AG132" s="71"/>
      <c r="AH132" s="71"/>
      <c r="AI132" s="71"/>
      <c r="AJ132" s="71"/>
      <c r="AK132" s="71"/>
      <c r="AL132" s="71"/>
      <c r="AM132" s="71"/>
      <c r="AN132" s="71"/>
      <c r="AO132" s="71"/>
      <c r="AP132" s="71"/>
      <c r="AQ132" s="71"/>
      <c r="AR132" s="71"/>
      <c r="AS132" s="71"/>
      <c r="AT132" s="71"/>
      <c r="AU132" s="71"/>
      <c r="AV132" s="71"/>
      <c r="AW132" s="71"/>
      <c r="AX132" s="71"/>
      <c r="AY132" s="71"/>
      <c r="AZ132" s="71"/>
      <c r="BA132" s="71"/>
      <c r="BB132" s="71"/>
      <c r="BC132" s="71"/>
      <c r="BD132" s="71"/>
      <c r="BE132" s="71"/>
      <c r="BF132" s="71"/>
      <c r="BG132" s="71"/>
      <c r="BH132" s="71"/>
      <c r="BI132" s="71"/>
      <c r="BJ132" s="71"/>
      <c r="BK132" s="71"/>
      <c r="BL132" s="71"/>
      <c r="BM132" s="71"/>
      <c r="BN132" s="71"/>
      <c r="BO132" s="71"/>
      <c r="BP132" s="71"/>
      <c r="BQ132" s="71"/>
      <c r="BR132" s="71"/>
      <c r="BS132" s="71"/>
      <c r="BT132" s="71"/>
      <c r="BU132" s="71"/>
      <c r="BV132" s="71"/>
      <c r="BW132" s="71"/>
      <c r="BX132" s="71"/>
      <c r="BY132" s="71"/>
      <c r="BZ132" s="71"/>
    </row>
    <row r="133" spans="1:78" s="72" customFormat="1" ht="24.75" hidden="1" customHeight="1">
      <c r="A133" s="73" t="s">
        <v>220</v>
      </c>
      <c r="B133" s="74" t="s">
        <v>221</v>
      </c>
      <c r="C133" s="68" t="s">
        <v>316</v>
      </c>
      <c r="D133" s="60"/>
      <c r="E133" s="60"/>
      <c r="F133" s="60"/>
      <c r="G133" s="60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62">
        <f t="shared" si="32"/>
        <v>0</v>
      </c>
      <c r="AB133" s="61"/>
      <c r="AC133" s="62">
        <f t="shared" si="33"/>
        <v>0</v>
      </c>
      <c r="AD133" s="62">
        <f t="shared" si="34"/>
        <v>0</v>
      </c>
      <c r="AE133" s="61"/>
      <c r="AF133" s="61"/>
      <c r="AG133" s="71"/>
      <c r="AH133" s="71"/>
      <c r="AI133" s="71"/>
      <c r="AJ133" s="71"/>
      <c r="AK133" s="71"/>
      <c r="AL133" s="71"/>
      <c r="AM133" s="71"/>
      <c r="AN133" s="71"/>
      <c r="AO133" s="71"/>
      <c r="AP133" s="71"/>
      <c r="AQ133" s="71"/>
      <c r="AR133" s="71"/>
      <c r="AS133" s="71"/>
      <c r="AT133" s="71"/>
      <c r="AU133" s="71"/>
      <c r="AV133" s="71"/>
      <c r="AW133" s="71"/>
      <c r="AX133" s="71"/>
      <c r="AY133" s="71"/>
      <c r="AZ133" s="71"/>
      <c r="BA133" s="71"/>
      <c r="BB133" s="71"/>
      <c r="BC133" s="71"/>
      <c r="BD133" s="71"/>
      <c r="BE133" s="71"/>
      <c r="BF133" s="71"/>
      <c r="BG133" s="71"/>
      <c r="BH133" s="71"/>
      <c r="BI133" s="71"/>
      <c r="BJ133" s="71"/>
      <c r="BK133" s="71"/>
      <c r="BL133" s="71"/>
      <c r="BM133" s="71"/>
      <c r="BN133" s="71"/>
      <c r="BO133" s="71"/>
      <c r="BP133" s="71"/>
      <c r="BQ133" s="71"/>
      <c r="BR133" s="71"/>
      <c r="BS133" s="71"/>
      <c r="BT133" s="71"/>
      <c r="BU133" s="71"/>
      <c r="BV133" s="71"/>
      <c r="BW133" s="71"/>
      <c r="BX133" s="71"/>
      <c r="BY133" s="71"/>
      <c r="BZ133" s="71"/>
    </row>
    <row r="134" spans="1:78" s="72" customFormat="1" ht="27.75" hidden="1" customHeight="1">
      <c r="A134" s="73" t="s">
        <v>222</v>
      </c>
      <c r="B134" s="74" t="s">
        <v>223</v>
      </c>
      <c r="C134" s="68" t="s">
        <v>316</v>
      </c>
      <c r="D134" s="60"/>
      <c r="E134" s="60"/>
      <c r="F134" s="60"/>
      <c r="G134" s="60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62">
        <f t="shared" si="32"/>
        <v>0</v>
      </c>
      <c r="AB134" s="61"/>
      <c r="AC134" s="62">
        <f t="shared" si="33"/>
        <v>0</v>
      </c>
      <c r="AD134" s="62">
        <f t="shared" si="34"/>
        <v>0</v>
      </c>
      <c r="AE134" s="61"/>
      <c r="AF134" s="61"/>
      <c r="AG134" s="71"/>
      <c r="AH134" s="71"/>
      <c r="AI134" s="71"/>
      <c r="AJ134" s="71"/>
      <c r="AK134" s="71"/>
      <c r="AL134" s="71"/>
      <c r="AM134" s="71"/>
      <c r="AN134" s="71"/>
      <c r="AO134" s="71"/>
      <c r="AP134" s="71"/>
      <c r="AQ134" s="71"/>
      <c r="AR134" s="71"/>
      <c r="AS134" s="71"/>
      <c r="AT134" s="71"/>
      <c r="AU134" s="71"/>
      <c r="AV134" s="71"/>
      <c r="AW134" s="71"/>
      <c r="AX134" s="71"/>
      <c r="AY134" s="71"/>
      <c r="AZ134" s="71"/>
      <c r="BA134" s="71"/>
      <c r="BB134" s="71"/>
      <c r="BC134" s="71"/>
      <c r="BD134" s="71"/>
      <c r="BE134" s="71"/>
      <c r="BF134" s="71"/>
      <c r="BG134" s="71"/>
      <c r="BH134" s="71"/>
      <c r="BI134" s="71"/>
      <c r="BJ134" s="71"/>
      <c r="BK134" s="71"/>
      <c r="BL134" s="71"/>
      <c r="BM134" s="71"/>
      <c r="BN134" s="71"/>
      <c r="BO134" s="71"/>
      <c r="BP134" s="71"/>
      <c r="BQ134" s="71"/>
      <c r="BR134" s="71"/>
      <c r="BS134" s="71"/>
      <c r="BT134" s="71"/>
      <c r="BU134" s="71"/>
      <c r="BV134" s="71"/>
      <c r="BW134" s="71"/>
      <c r="BX134" s="71"/>
      <c r="BY134" s="71"/>
      <c r="BZ134" s="71"/>
    </row>
    <row r="135" spans="1:78" s="72" customFormat="1" ht="24.75" hidden="1" customHeight="1">
      <c r="A135" s="73" t="s">
        <v>224</v>
      </c>
      <c r="B135" s="74" t="s">
        <v>225</v>
      </c>
      <c r="C135" s="68" t="s">
        <v>316</v>
      </c>
      <c r="D135" s="60"/>
      <c r="E135" s="60"/>
      <c r="F135" s="60"/>
      <c r="G135" s="60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2">
        <f t="shared" si="32"/>
        <v>0</v>
      </c>
      <c r="AB135" s="61"/>
      <c r="AC135" s="62">
        <f t="shared" si="33"/>
        <v>0</v>
      </c>
      <c r="AD135" s="62">
        <f t="shared" si="34"/>
        <v>0</v>
      </c>
      <c r="AE135" s="61"/>
      <c r="AF135" s="61"/>
      <c r="AG135" s="71"/>
      <c r="AH135" s="71"/>
      <c r="AI135" s="71"/>
      <c r="AJ135" s="71"/>
      <c r="AK135" s="71"/>
      <c r="AL135" s="71"/>
      <c r="AM135" s="71"/>
      <c r="AN135" s="71"/>
      <c r="AO135" s="71"/>
      <c r="AP135" s="71"/>
      <c r="AQ135" s="71"/>
      <c r="AR135" s="71"/>
      <c r="AS135" s="71"/>
      <c r="AT135" s="71"/>
      <c r="AU135" s="71"/>
      <c r="AV135" s="71"/>
      <c r="AW135" s="71"/>
      <c r="AX135" s="71"/>
      <c r="AY135" s="71"/>
      <c r="AZ135" s="71"/>
      <c r="BA135" s="71"/>
      <c r="BB135" s="71"/>
      <c r="BC135" s="71"/>
      <c r="BD135" s="71"/>
      <c r="BE135" s="71"/>
      <c r="BF135" s="71"/>
      <c r="BG135" s="71"/>
      <c r="BH135" s="71"/>
      <c r="BI135" s="71"/>
      <c r="BJ135" s="71"/>
      <c r="BK135" s="71"/>
      <c r="BL135" s="71"/>
      <c r="BM135" s="71"/>
      <c r="BN135" s="71"/>
      <c r="BO135" s="71"/>
      <c r="BP135" s="71"/>
      <c r="BQ135" s="71"/>
      <c r="BR135" s="71"/>
      <c r="BS135" s="71"/>
      <c r="BT135" s="71"/>
      <c r="BU135" s="71"/>
      <c r="BV135" s="71"/>
      <c r="BW135" s="71"/>
      <c r="BX135" s="71"/>
      <c r="BY135" s="71"/>
      <c r="BZ135" s="71"/>
    </row>
    <row r="136" spans="1:78" s="72" customFormat="1" ht="21.75" hidden="1" customHeight="1">
      <c r="A136" s="73" t="s">
        <v>226</v>
      </c>
      <c r="B136" s="74" t="s">
        <v>227</v>
      </c>
      <c r="C136" s="68" t="s">
        <v>316</v>
      </c>
      <c r="D136" s="60"/>
      <c r="E136" s="60"/>
      <c r="F136" s="60"/>
      <c r="G136" s="60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62">
        <f t="shared" si="32"/>
        <v>0</v>
      </c>
      <c r="AB136" s="61"/>
      <c r="AC136" s="62">
        <f t="shared" si="33"/>
        <v>0</v>
      </c>
      <c r="AD136" s="62">
        <f t="shared" si="34"/>
        <v>0</v>
      </c>
      <c r="AE136" s="61"/>
      <c r="AF136" s="61"/>
      <c r="AG136" s="71"/>
      <c r="AH136" s="71"/>
      <c r="AI136" s="71"/>
      <c r="AJ136" s="71"/>
      <c r="AK136" s="71"/>
      <c r="AL136" s="71"/>
      <c r="AM136" s="71"/>
      <c r="AN136" s="71"/>
      <c r="AO136" s="71"/>
      <c r="AP136" s="71"/>
      <c r="AQ136" s="71"/>
      <c r="AR136" s="71"/>
      <c r="AS136" s="71"/>
      <c r="AT136" s="71"/>
      <c r="AU136" s="71"/>
      <c r="AV136" s="71"/>
      <c r="AW136" s="71"/>
      <c r="AX136" s="71"/>
      <c r="AY136" s="71"/>
      <c r="AZ136" s="71"/>
      <c r="BA136" s="71"/>
      <c r="BB136" s="71"/>
      <c r="BC136" s="71"/>
      <c r="BD136" s="71"/>
      <c r="BE136" s="71"/>
      <c r="BF136" s="71"/>
      <c r="BG136" s="71"/>
      <c r="BH136" s="71"/>
      <c r="BI136" s="71"/>
      <c r="BJ136" s="71"/>
      <c r="BK136" s="71"/>
      <c r="BL136" s="71"/>
      <c r="BM136" s="71"/>
      <c r="BN136" s="71"/>
      <c r="BO136" s="71"/>
      <c r="BP136" s="71"/>
      <c r="BQ136" s="71"/>
      <c r="BR136" s="71"/>
      <c r="BS136" s="71"/>
      <c r="BT136" s="71"/>
      <c r="BU136" s="71"/>
      <c r="BV136" s="71"/>
      <c r="BW136" s="71"/>
      <c r="BX136" s="71"/>
      <c r="BY136" s="71"/>
      <c r="BZ136" s="71"/>
    </row>
    <row r="137" spans="1:78" s="72" customFormat="1" ht="13.5" hidden="1">
      <c r="A137" s="80">
        <v>0</v>
      </c>
      <c r="B137" s="61" t="s">
        <v>424</v>
      </c>
      <c r="C137" s="68" t="s">
        <v>316</v>
      </c>
      <c r="D137" s="60">
        <f t="shared" ref="D137:K137" si="46">+D138+D141+D146+D148+D151+D153+D155</f>
        <v>0</v>
      </c>
      <c r="E137" s="60">
        <f t="shared" si="46"/>
        <v>0</v>
      </c>
      <c r="F137" s="60"/>
      <c r="G137" s="60"/>
      <c r="H137" s="61">
        <f t="shared" si="46"/>
        <v>0</v>
      </c>
      <c r="I137" s="61">
        <f t="shared" si="46"/>
        <v>0</v>
      </c>
      <c r="J137" s="61">
        <f t="shared" si="46"/>
        <v>0</v>
      </c>
      <c r="K137" s="61">
        <f t="shared" si="46"/>
        <v>0</v>
      </c>
      <c r="L137" s="61"/>
      <c r="M137" s="61"/>
      <c r="N137" s="61">
        <f>+N138+N141+N146+N148+N151+N153+N155</f>
        <v>0</v>
      </c>
      <c r="O137" s="61">
        <f>+O138+O141+O146+O148+O151+O153+O155</f>
        <v>0</v>
      </c>
      <c r="P137" s="61"/>
      <c r="Q137" s="61"/>
      <c r="R137" s="61">
        <f>+R138+R141+R146+R148+R151+R153+R155</f>
        <v>0</v>
      </c>
      <c r="S137" s="61">
        <f>+S138+S141+S146+S148+S151+S153+S155</f>
        <v>0</v>
      </c>
      <c r="T137" s="61"/>
      <c r="U137" s="61"/>
      <c r="V137" s="61">
        <f>+V138+V141+V146+V148+V151+V153+V155</f>
        <v>0</v>
      </c>
      <c r="W137" s="61">
        <f>+W138+W141+W146+W148+W151+W153+W155</f>
        <v>0</v>
      </c>
      <c r="X137" s="61">
        <f>+X138+X141+X146+X148+X151+X153+X155</f>
        <v>0</v>
      </c>
      <c r="Y137" s="61">
        <f>+Y138+Y141+Y146+Y148+Y151+Y153+Y155</f>
        <v>0</v>
      </c>
      <c r="Z137" s="61">
        <f>+Z138+Z141+Z146+Z148+Z151+Z153+Z155</f>
        <v>0</v>
      </c>
      <c r="AA137" s="62">
        <f t="shared" si="32"/>
        <v>0</v>
      </c>
      <c r="AB137" s="61">
        <f>+AB138+AB141+AB146+AB148+AB151+AB153+AB155</f>
        <v>0</v>
      </c>
      <c r="AC137" s="62">
        <f t="shared" si="33"/>
        <v>0</v>
      </c>
      <c r="AD137" s="62">
        <f t="shared" si="34"/>
        <v>0</v>
      </c>
      <c r="AE137" s="61">
        <f>+AE138+AE141+AE146+AE148+AE151+AE153+AE155</f>
        <v>0</v>
      </c>
      <c r="AF137" s="61">
        <f>+AF138+AF141+AF146+AF148+AF151+AF153+AF155</f>
        <v>0</v>
      </c>
      <c r="AG137" s="71"/>
      <c r="AH137" s="71"/>
      <c r="AI137" s="71"/>
      <c r="AJ137" s="71"/>
      <c r="AK137" s="71"/>
      <c r="AL137" s="71"/>
      <c r="AM137" s="71"/>
      <c r="AN137" s="71"/>
      <c r="AO137" s="71"/>
      <c r="AP137" s="71"/>
      <c r="AQ137" s="71"/>
      <c r="AR137" s="71"/>
      <c r="AS137" s="71"/>
      <c r="AT137" s="71"/>
      <c r="AU137" s="71"/>
      <c r="AV137" s="71"/>
      <c r="AW137" s="71"/>
      <c r="AX137" s="71"/>
      <c r="AY137" s="71"/>
      <c r="AZ137" s="71"/>
      <c r="BA137" s="71"/>
      <c r="BB137" s="71"/>
      <c r="BC137" s="71"/>
      <c r="BD137" s="71"/>
      <c r="BE137" s="71"/>
      <c r="BF137" s="71"/>
      <c r="BG137" s="71"/>
      <c r="BH137" s="71"/>
      <c r="BI137" s="71"/>
      <c r="BJ137" s="71"/>
      <c r="BK137" s="71"/>
      <c r="BL137" s="71"/>
      <c r="BM137" s="71"/>
      <c r="BN137" s="71"/>
      <c r="BO137" s="71"/>
      <c r="BP137" s="71"/>
      <c r="BQ137" s="71"/>
      <c r="BR137" s="71"/>
      <c r="BS137" s="71"/>
      <c r="BT137" s="71"/>
      <c r="BU137" s="71"/>
      <c r="BV137" s="71"/>
      <c r="BW137" s="71"/>
      <c r="BX137" s="71"/>
      <c r="BY137" s="71"/>
      <c r="BZ137" s="71"/>
    </row>
    <row r="138" spans="1:78" s="72" customFormat="1" ht="38.25" hidden="1" customHeight="1">
      <c r="A138" s="80">
        <v>0</v>
      </c>
      <c r="B138" s="61" t="s">
        <v>425</v>
      </c>
      <c r="C138" s="68" t="s">
        <v>316</v>
      </c>
      <c r="D138" s="60">
        <f t="shared" ref="D138:K138" si="47">+D139+D140</f>
        <v>0</v>
      </c>
      <c r="E138" s="60">
        <f t="shared" si="47"/>
        <v>0</v>
      </c>
      <c r="F138" s="60"/>
      <c r="G138" s="60"/>
      <c r="H138" s="61">
        <f t="shared" si="47"/>
        <v>0</v>
      </c>
      <c r="I138" s="61">
        <f t="shared" si="47"/>
        <v>0</v>
      </c>
      <c r="J138" s="61">
        <f t="shared" si="47"/>
        <v>0</v>
      </c>
      <c r="K138" s="61">
        <f t="shared" si="47"/>
        <v>0</v>
      </c>
      <c r="L138" s="61"/>
      <c r="M138" s="61"/>
      <c r="N138" s="61">
        <f>+N139+N140</f>
        <v>0</v>
      </c>
      <c r="O138" s="61">
        <f>+O139+O140</f>
        <v>0</v>
      </c>
      <c r="P138" s="61"/>
      <c r="Q138" s="61"/>
      <c r="R138" s="61">
        <f>+R139+R140</f>
        <v>0</v>
      </c>
      <c r="S138" s="61">
        <f>+S139+S140</f>
        <v>0</v>
      </c>
      <c r="T138" s="61"/>
      <c r="U138" s="61"/>
      <c r="V138" s="61">
        <f>+V139+V140</f>
        <v>0</v>
      </c>
      <c r="W138" s="61">
        <f>+W139+W140</f>
        <v>0</v>
      </c>
      <c r="X138" s="61">
        <f>+X139+X140</f>
        <v>0</v>
      </c>
      <c r="Y138" s="61">
        <f>+Y139+Y140</f>
        <v>0</v>
      </c>
      <c r="Z138" s="61">
        <f>+Z139+Z140</f>
        <v>0</v>
      </c>
      <c r="AA138" s="62">
        <f t="shared" si="32"/>
        <v>0</v>
      </c>
      <c r="AB138" s="61">
        <f>+AB139+AB140</f>
        <v>0</v>
      </c>
      <c r="AC138" s="62">
        <f t="shared" si="33"/>
        <v>0</v>
      </c>
      <c r="AD138" s="62">
        <f t="shared" si="34"/>
        <v>0</v>
      </c>
      <c r="AE138" s="61">
        <f>+AE139+AE140</f>
        <v>0</v>
      </c>
      <c r="AF138" s="61">
        <f>+AF139+AF140</f>
        <v>0</v>
      </c>
      <c r="AG138" s="71"/>
      <c r="AH138" s="71"/>
      <c r="AI138" s="71"/>
      <c r="AJ138" s="71"/>
      <c r="AK138" s="71"/>
      <c r="AL138" s="71"/>
      <c r="AM138" s="71"/>
      <c r="AN138" s="71"/>
      <c r="AO138" s="71"/>
      <c r="AP138" s="71"/>
      <c r="AQ138" s="71"/>
      <c r="AR138" s="71"/>
      <c r="AS138" s="71"/>
      <c r="AT138" s="71"/>
      <c r="AU138" s="71"/>
      <c r="AV138" s="71"/>
      <c r="AW138" s="71"/>
      <c r="AX138" s="71"/>
      <c r="AY138" s="71"/>
      <c r="AZ138" s="71"/>
      <c r="BA138" s="71"/>
      <c r="BB138" s="71"/>
      <c r="BC138" s="71"/>
      <c r="BD138" s="71"/>
      <c r="BE138" s="71"/>
      <c r="BF138" s="71"/>
      <c r="BG138" s="71"/>
      <c r="BH138" s="71"/>
      <c r="BI138" s="71"/>
      <c r="BJ138" s="71"/>
      <c r="BK138" s="71"/>
      <c r="BL138" s="71"/>
      <c r="BM138" s="71"/>
      <c r="BN138" s="71"/>
      <c r="BO138" s="71"/>
      <c r="BP138" s="71"/>
      <c r="BQ138" s="71"/>
      <c r="BR138" s="71"/>
      <c r="BS138" s="71"/>
      <c r="BT138" s="71"/>
      <c r="BU138" s="71"/>
      <c r="BV138" s="71"/>
      <c r="BW138" s="71"/>
      <c r="BX138" s="71"/>
      <c r="BY138" s="71"/>
      <c r="BZ138" s="71"/>
    </row>
    <row r="139" spans="1:78" s="72" customFormat="1" ht="51" hidden="1" customHeight="1">
      <c r="A139" s="80">
        <v>4811</v>
      </c>
      <c r="B139" s="61" t="s">
        <v>426</v>
      </c>
      <c r="C139" s="68" t="s">
        <v>316</v>
      </c>
      <c r="D139" s="60"/>
      <c r="E139" s="60"/>
      <c r="F139" s="60"/>
      <c r="G139" s="60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62">
        <f t="shared" si="32"/>
        <v>0</v>
      </c>
      <c r="AB139" s="61"/>
      <c r="AC139" s="62">
        <f t="shared" si="33"/>
        <v>0</v>
      </c>
      <c r="AD139" s="62">
        <f t="shared" si="34"/>
        <v>0</v>
      </c>
      <c r="AE139" s="61"/>
      <c r="AF139" s="61"/>
      <c r="AG139" s="71"/>
      <c r="AH139" s="71"/>
      <c r="AI139" s="71"/>
      <c r="AJ139" s="71"/>
      <c r="AK139" s="71"/>
      <c r="AL139" s="71"/>
      <c r="AM139" s="71"/>
      <c r="AN139" s="71"/>
      <c r="AO139" s="71"/>
      <c r="AP139" s="71"/>
      <c r="AQ139" s="71"/>
      <c r="AR139" s="71"/>
      <c r="AS139" s="71"/>
      <c r="AT139" s="71"/>
      <c r="AU139" s="71"/>
      <c r="AV139" s="71"/>
      <c r="AW139" s="71"/>
      <c r="AX139" s="71"/>
      <c r="AY139" s="71"/>
      <c r="AZ139" s="71"/>
      <c r="BA139" s="71"/>
      <c r="BB139" s="71"/>
      <c r="BC139" s="71"/>
      <c r="BD139" s="71"/>
      <c r="BE139" s="71"/>
      <c r="BF139" s="71"/>
      <c r="BG139" s="71"/>
      <c r="BH139" s="71"/>
      <c r="BI139" s="71"/>
      <c r="BJ139" s="71"/>
      <c r="BK139" s="71"/>
      <c r="BL139" s="71"/>
      <c r="BM139" s="71"/>
      <c r="BN139" s="71"/>
      <c r="BO139" s="71"/>
      <c r="BP139" s="71"/>
      <c r="BQ139" s="71"/>
      <c r="BR139" s="71"/>
      <c r="BS139" s="71"/>
      <c r="BT139" s="71"/>
      <c r="BU139" s="71"/>
      <c r="BV139" s="71"/>
      <c r="BW139" s="71"/>
      <c r="BX139" s="71"/>
      <c r="BY139" s="71"/>
      <c r="BZ139" s="71"/>
    </row>
    <row r="140" spans="1:78" s="72" customFormat="1" ht="32.25" hidden="1" customHeight="1">
      <c r="A140" s="80">
        <v>4819</v>
      </c>
      <c r="B140" s="61" t="s">
        <v>427</v>
      </c>
      <c r="C140" s="68" t="s">
        <v>316</v>
      </c>
      <c r="D140" s="60"/>
      <c r="E140" s="60"/>
      <c r="F140" s="60"/>
      <c r="G140" s="60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62">
        <f t="shared" si="32"/>
        <v>0</v>
      </c>
      <c r="AB140" s="61"/>
      <c r="AC140" s="62">
        <f t="shared" si="33"/>
        <v>0</v>
      </c>
      <c r="AD140" s="62">
        <f t="shared" si="34"/>
        <v>0</v>
      </c>
      <c r="AE140" s="61"/>
      <c r="AF140" s="61"/>
      <c r="AG140" s="71"/>
      <c r="AH140" s="71"/>
      <c r="AI140" s="71"/>
      <c r="AJ140" s="71"/>
      <c r="AK140" s="71"/>
      <c r="AL140" s="71"/>
      <c r="AM140" s="71"/>
      <c r="AN140" s="71"/>
      <c r="AO140" s="71"/>
      <c r="AP140" s="71"/>
      <c r="AQ140" s="71"/>
      <c r="AR140" s="71"/>
      <c r="AS140" s="71"/>
      <c r="AT140" s="71"/>
      <c r="AU140" s="71"/>
      <c r="AV140" s="71"/>
      <c r="AW140" s="71"/>
      <c r="AX140" s="71"/>
      <c r="AY140" s="71"/>
      <c r="AZ140" s="71"/>
      <c r="BA140" s="71"/>
      <c r="BB140" s="71"/>
      <c r="BC140" s="71"/>
      <c r="BD140" s="71"/>
      <c r="BE140" s="71"/>
      <c r="BF140" s="71"/>
      <c r="BG140" s="71"/>
      <c r="BH140" s="71"/>
      <c r="BI140" s="71"/>
      <c r="BJ140" s="71"/>
      <c r="BK140" s="71"/>
      <c r="BL140" s="71"/>
      <c r="BM140" s="71"/>
      <c r="BN140" s="71"/>
      <c r="BO140" s="71"/>
      <c r="BP140" s="71"/>
      <c r="BQ140" s="71"/>
      <c r="BR140" s="71"/>
      <c r="BS140" s="71"/>
      <c r="BT140" s="71"/>
      <c r="BU140" s="71"/>
      <c r="BV140" s="71"/>
      <c r="BW140" s="71"/>
      <c r="BX140" s="71"/>
      <c r="BY140" s="71"/>
      <c r="BZ140" s="71"/>
    </row>
    <row r="141" spans="1:78" s="72" customFormat="1" ht="45.75" hidden="1" customHeight="1">
      <c r="A141" s="80">
        <v>0</v>
      </c>
      <c r="B141" s="61" t="s">
        <v>428</v>
      </c>
      <c r="C141" s="68" t="s">
        <v>316</v>
      </c>
      <c r="D141" s="60">
        <f t="shared" ref="D141:K141" si="48">+D142+D143+D144+D145</f>
        <v>0</v>
      </c>
      <c r="E141" s="60">
        <f t="shared" si="48"/>
        <v>0</v>
      </c>
      <c r="F141" s="60"/>
      <c r="G141" s="60"/>
      <c r="H141" s="61">
        <f t="shared" si="48"/>
        <v>0</v>
      </c>
      <c r="I141" s="61">
        <f t="shared" si="48"/>
        <v>0</v>
      </c>
      <c r="J141" s="61">
        <f t="shared" si="48"/>
        <v>0</v>
      </c>
      <c r="K141" s="61">
        <f t="shared" si="48"/>
        <v>0</v>
      </c>
      <c r="L141" s="61"/>
      <c r="M141" s="61"/>
      <c r="N141" s="61">
        <f>+N142+N143+N144+N145</f>
        <v>0</v>
      </c>
      <c r="O141" s="61">
        <f>+O142+O143+O144+O145</f>
        <v>0</v>
      </c>
      <c r="P141" s="61"/>
      <c r="Q141" s="61"/>
      <c r="R141" s="61">
        <f>+R142+R143+R144+R145</f>
        <v>0</v>
      </c>
      <c r="S141" s="61">
        <f>+S142+S143+S144+S145</f>
        <v>0</v>
      </c>
      <c r="T141" s="61"/>
      <c r="U141" s="61"/>
      <c r="V141" s="61">
        <f>+V142+V143+V144+V145</f>
        <v>0</v>
      </c>
      <c r="W141" s="61">
        <f>+W142+W143+W144+W145</f>
        <v>0</v>
      </c>
      <c r="X141" s="61">
        <f>+X142+X143+X144+X145</f>
        <v>0</v>
      </c>
      <c r="Y141" s="61">
        <f>+Y142+Y143+Y144+Y145</f>
        <v>0</v>
      </c>
      <c r="Z141" s="61">
        <f>+Z142+Z143+Z144+Z145</f>
        <v>0</v>
      </c>
      <c r="AA141" s="62">
        <f t="shared" si="32"/>
        <v>0</v>
      </c>
      <c r="AB141" s="61">
        <f>+AB142+AB143+AB144+AB145</f>
        <v>0</v>
      </c>
      <c r="AC141" s="62">
        <f t="shared" si="33"/>
        <v>0</v>
      </c>
      <c r="AD141" s="62">
        <f t="shared" si="34"/>
        <v>0</v>
      </c>
      <c r="AE141" s="61">
        <f>+AE142+AE143+AE144+AE145</f>
        <v>0</v>
      </c>
      <c r="AF141" s="61">
        <f>+AF142+AF143+AF144+AF145</f>
        <v>0</v>
      </c>
      <c r="AG141" s="71"/>
      <c r="AH141" s="71"/>
      <c r="AI141" s="71"/>
      <c r="AJ141" s="71"/>
      <c r="AK141" s="71"/>
      <c r="AL141" s="71"/>
      <c r="AM141" s="71"/>
      <c r="AN141" s="71"/>
      <c r="AO141" s="71"/>
      <c r="AP141" s="71"/>
      <c r="AQ141" s="71"/>
      <c r="AR141" s="71"/>
      <c r="AS141" s="71"/>
      <c r="AT141" s="71"/>
      <c r="AU141" s="71"/>
      <c r="AV141" s="71"/>
      <c r="AW141" s="71"/>
      <c r="AX141" s="71"/>
      <c r="AY141" s="71"/>
      <c r="AZ141" s="71"/>
      <c r="BA141" s="71"/>
      <c r="BB141" s="71"/>
      <c r="BC141" s="71"/>
      <c r="BD141" s="71"/>
      <c r="BE141" s="71"/>
      <c r="BF141" s="71"/>
      <c r="BG141" s="71"/>
      <c r="BH141" s="71"/>
      <c r="BI141" s="71"/>
      <c r="BJ141" s="71"/>
      <c r="BK141" s="71"/>
      <c r="BL141" s="71"/>
      <c r="BM141" s="71"/>
      <c r="BN141" s="71"/>
      <c r="BO141" s="71"/>
      <c r="BP141" s="71"/>
      <c r="BQ141" s="71"/>
      <c r="BR141" s="71"/>
      <c r="BS141" s="71"/>
      <c r="BT141" s="71"/>
      <c r="BU141" s="71"/>
      <c r="BV141" s="71"/>
      <c r="BW141" s="71"/>
      <c r="BX141" s="71"/>
      <c r="BY141" s="71"/>
      <c r="BZ141" s="71"/>
    </row>
    <row r="142" spans="1:78" s="72" customFormat="1" ht="24.75" hidden="1" customHeight="1">
      <c r="A142" s="80">
        <v>4821</v>
      </c>
      <c r="B142" s="61" t="s">
        <v>429</v>
      </c>
      <c r="C142" s="68" t="s">
        <v>316</v>
      </c>
      <c r="D142" s="60"/>
      <c r="E142" s="60"/>
      <c r="F142" s="60"/>
      <c r="G142" s="60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1"/>
      <c r="Z142" s="61"/>
      <c r="AA142" s="62">
        <f t="shared" si="32"/>
        <v>0</v>
      </c>
      <c r="AB142" s="61"/>
      <c r="AC142" s="62">
        <f t="shared" si="33"/>
        <v>0</v>
      </c>
      <c r="AD142" s="62">
        <f t="shared" si="34"/>
        <v>0</v>
      </c>
      <c r="AE142" s="61"/>
      <c r="AF142" s="61"/>
      <c r="AG142" s="71"/>
      <c r="AH142" s="71"/>
      <c r="AI142" s="71"/>
      <c r="AJ142" s="71"/>
      <c r="AK142" s="71"/>
      <c r="AL142" s="71"/>
      <c r="AM142" s="71"/>
      <c r="AN142" s="71"/>
      <c r="AO142" s="71"/>
      <c r="AP142" s="71"/>
      <c r="AQ142" s="71"/>
      <c r="AR142" s="71"/>
      <c r="AS142" s="71"/>
      <c r="AT142" s="71"/>
      <c r="AU142" s="71"/>
      <c r="AV142" s="71"/>
      <c r="AW142" s="71"/>
      <c r="AX142" s="71"/>
      <c r="AY142" s="71"/>
      <c r="AZ142" s="71"/>
      <c r="BA142" s="71"/>
      <c r="BB142" s="71"/>
      <c r="BC142" s="71"/>
      <c r="BD142" s="71"/>
      <c r="BE142" s="71"/>
      <c r="BF142" s="71"/>
      <c r="BG142" s="71"/>
      <c r="BH142" s="71"/>
      <c r="BI142" s="71"/>
      <c r="BJ142" s="71"/>
      <c r="BK142" s="71"/>
      <c r="BL142" s="71"/>
      <c r="BM142" s="71"/>
      <c r="BN142" s="71"/>
      <c r="BO142" s="71"/>
      <c r="BP142" s="71"/>
      <c r="BQ142" s="71"/>
      <c r="BR142" s="71"/>
      <c r="BS142" s="71"/>
      <c r="BT142" s="71"/>
      <c r="BU142" s="71"/>
      <c r="BV142" s="71"/>
      <c r="BW142" s="71"/>
      <c r="BX142" s="71"/>
      <c r="BY142" s="71"/>
      <c r="BZ142" s="71"/>
    </row>
    <row r="143" spans="1:78" s="72" customFormat="1" ht="13.5" hidden="1">
      <c r="A143" s="80">
        <v>4822</v>
      </c>
      <c r="B143" s="61" t="s">
        <v>430</v>
      </c>
      <c r="C143" s="68" t="s">
        <v>316</v>
      </c>
      <c r="D143" s="60"/>
      <c r="E143" s="60"/>
      <c r="F143" s="60"/>
      <c r="G143" s="60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1"/>
      <c r="Z143" s="61"/>
      <c r="AA143" s="62">
        <f t="shared" si="32"/>
        <v>0</v>
      </c>
      <c r="AB143" s="61"/>
      <c r="AC143" s="62">
        <f t="shared" si="33"/>
        <v>0</v>
      </c>
      <c r="AD143" s="62">
        <f t="shared" si="34"/>
        <v>0</v>
      </c>
      <c r="AE143" s="61"/>
      <c r="AF143" s="61"/>
      <c r="AG143" s="71"/>
      <c r="AH143" s="71"/>
      <c r="AI143" s="71"/>
      <c r="AJ143" s="71"/>
      <c r="AK143" s="71"/>
      <c r="AL143" s="71"/>
      <c r="AM143" s="71"/>
      <c r="AN143" s="71"/>
      <c r="AO143" s="71"/>
      <c r="AP143" s="71"/>
      <c r="AQ143" s="71"/>
      <c r="AR143" s="71"/>
      <c r="AS143" s="71"/>
      <c r="AT143" s="71"/>
      <c r="AU143" s="71"/>
      <c r="AV143" s="71"/>
      <c r="AW143" s="71"/>
      <c r="AX143" s="71"/>
      <c r="AY143" s="71"/>
      <c r="AZ143" s="71"/>
      <c r="BA143" s="71"/>
      <c r="BB143" s="71"/>
      <c r="BC143" s="71"/>
      <c r="BD143" s="71"/>
      <c r="BE143" s="71"/>
      <c r="BF143" s="71"/>
      <c r="BG143" s="71"/>
      <c r="BH143" s="71"/>
      <c r="BI143" s="71"/>
      <c r="BJ143" s="71"/>
      <c r="BK143" s="71"/>
      <c r="BL143" s="71"/>
      <c r="BM143" s="71"/>
      <c r="BN143" s="71"/>
      <c r="BO143" s="71"/>
      <c r="BP143" s="71"/>
      <c r="BQ143" s="71"/>
      <c r="BR143" s="71"/>
      <c r="BS143" s="71"/>
      <c r="BT143" s="71"/>
      <c r="BU143" s="71"/>
      <c r="BV143" s="71"/>
      <c r="BW143" s="71"/>
      <c r="BX143" s="71"/>
      <c r="BY143" s="71"/>
      <c r="BZ143" s="71"/>
    </row>
    <row r="144" spans="1:78" s="72" customFormat="1" ht="24" hidden="1" customHeight="1">
      <c r="A144" s="80">
        <v>4823</v>
      </c>
      <c r="B144" s="61" t="s">
        <v>431</v>
      </c>
      <c r="C144" s="68" t="s">
        <v>316</v>
      </c>
      <c r="D144" s="60"/>
      <c r="E144" s="60"/>
      <c r="F144" s="60"/>
      <c r="G144" s="60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62">
        <f t="shared" si="32"/>
        <v>0</v>
      </c>
      <c r="AB144" s="61"/>
      <c r="AC144" s="62">
        <f t="shared" si="33"/>
        <v>0</v>
      </c>
      <c r="AD144" s="62">
        <f t="shared" si="34"/>
        <v>0</v>
      </c>
      <c r="AE144" s="61"/>
      <c r="AF144" s="61"/>
      <c r="AG144" s="71"/>
      <c r="AH144" s="71"/>
      <c r="AI144" s="71"/>
      <c r="AJ144" s="71"/>
      <c r="AK144" s="71"/>
      <c r="AL144" s="71"/>
      <c r="AM144" s="71"/>
      <c r="AN144" s="71"/>
      <c r="AO144" s="71"/>
      <c r="AP144" s="71"/>
      <c r="AQ144" s="71"/>
      <c r="AR144" s="71"/>
      <c r="AS144" s="71"/>
      <c r="AT144" s="71"/>
      <c r="AU144" s="71"/>
      <c r="AV144" s="71"/>
      <c r="AW144" s="71"/>
      <c r="AX144" s="71"/>
      <c r="AY144" s="71"/>
      <c r="AZ144" s="71"/>
      <c r="BA144" s="71"/>
      <c r="BB144" s="71"/>
      <c r="BC144" s="71"/>
      <c r="BD144" s="71"/>
      <c r="BE144" s="71"/>
      <c r="BF144" s="71"/>
      <c r="BG144" s="71"/>
      <c r="BH144" s="71"/>
      <c r="BI144" s="71"/>
      <c r="BJ144" s="71"/>
      <c r="BK144" s="71"/>
      <c r="BL144" s="71"/>
      <c r="BM144" s="71"/>
      <c r="BN144" s="71"/>
      <c r="BO144" s="71"/>
      <c r="BP144" s="71"/>
      <c r="BQ144" s="71"/>
      <c r="BR144" s="71"/>
      <c r="BS144" s="71"/>
      <c r="BT144" s="71"/>
      <c r="BU144" s="71"/>
      <c r="BV144" s="71"/>
      <c r="BW144" s="71"/>
      <c r="BX144" s="71"/>
      <c r="BY144" s="71"/>
      <c r="BZ144" s="71"/>
    </row>
    <row r="145" spans="1:78" s="72" customFormat="1" ht="35.25" hidden="1" customHeight="1">
      <c r="A145" s="80">
        <v>4824</v>
      </c>
      <c r="B145" s="61" t="s">
        <v>432</v>
      </c>
      <c r="C145" s="68" t="s">
        <v>316</v>
      </c>
      <c r="D145" s="60"/>
      <c r="E145" s="60"/>
      <c r="F145" s="60"/>
      <c r="G145" s="60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1"/>
      <c r="W145" s="61"/>
      <c r="X145" s="61"/>
      <c r="Y145" s="61"/>
      <c r="Z145" s="61"/>
      <c r="AA145" s="62">
        <f t="shared" si="32"/>
        <v>0</v>
      </c>
      <c r="AB145" s="61"/>
      <c r="AC145" s="62">
        <f t="shared" si="33"/>
        <v>0</v>
      </c>
      <c r="AD145" s="62">
        <f t="shared" si="34"/>
        <v>0</v>
      </c>
      <c r="AE145" s="61"/>
      <c r="AF145" s="61"/>
      <c r="AG145" s="71"/>
      <c r="AH145" s="71"/>
      <c r="AI145" s="71"/>
      <c r="AJ145" s="71"/>
      <c r="AK145" s="71"/>
      <c r="AL145" s="71"/>
      <c r="AM145" s="71"/>
      <c r="AN145" s="71"/>
      <c r="AO145" s="71"/>
      <c r="AP145" s="71"/>
      <c r="AQ145" s="71"/>
      <c r="AR145" s="71"/>
      <c r="AS145" s="71"/>
      <c r="AT145" s="71"/>
      <c r="AU145" s="71"/>
      <c r="AV145" s="71"/>
      <c r="AW145" s="71"/>
      <c r="AX145" s="71"/>
      <c r="AY145" s="71"/>
      <c r="AZ145" s="71"/>
      <c r="BA145" s="71"/>
      <c r="BB145" s="71"/>
      <c r="BC145" s="71"/>
      <c r="BD145" s="71"/>
      <c r="BE145" s="71"/>
      <c r="BF145" s="71"/>
      <c r="BG145" s="71"/>
      <c r="BH145" s="71"/>
      <c r="BI145" s="71"/>
      <c r="BJ145" s="71"/>
      <c r="BK145" s="71"/>
      <c r="BL145" s="71"/>
      <c r="BM145" s="71"/>
      <c r="BN145" s="71"/>
      <c r="BO145" s="71"/>
      <c r="BP145" s="71"/>
      <c r="BQ145" s="71"/>
      <c r="BR145" s="71"/>
      <c r="BS145" s="71"/>
      <c r="BT145" s="71"/>
      <c r="BU145" s="71"/>
      <c r="BV145" s="71"/>
      <c r="BW145" s="71"/>
      <c r="BX145" s="71"/>
      <c r="BY145" s="71"/>
      <c r="BZ145" s="71"/>
    </row>
    <row r="146" spans="1:78" s="72" customFormat="1" ht="33.75" hidden="1" customHeight="1">
      <c r="A146" s="80">
        <v>0</v>
      </c>
      <c r="B146" s="61" t="s">
        <v>433</v>
      </c>
      <c r="C146" s="68" t="s">
        <v>316</v>
      </c>
      <c r="D146" s="60">
        <f t="shared" ref="D146:AF146" si="49">+D147</f>
        <v>0</v>
      </c>
      <c r="E146" s="60">
        <f t="shared" si="49"/>
        <v>0</v>
      </c>
      <c r="F146" s="60"/>
      <c r="G146" s="60"/>
      <c r="H146" s="61">
        <f t="shared" si="49"/>
        <v>0</v>
      </c>
      <c r="I146" s="61">
        <f t="shared" si="49"/>
        <v>0</v>
      </c>
      <c r="J146" s="61">
        <f t="shared" si="49"/>
        <v>0</v>
      </c>
      <c r="K146" s="61">
        <f t="shared" si="49"/>
        <v>0</v>
      </c>
      <c r="L146" s="61"/>
      <c r="M146" s="61"/>
      <c r="N146" s="61">
        <f t="shared" si="49"/>
        <v>0</v>
      </c>
      <c r="O146" s="61">
        <f t="shared" si="49"/>
        <v>0</v>
      </c>
      <c r="P146" s="61"/>
      <c r="Q146" s="61"/>
      <c r="R146" s="61">
        <f t="shared" si="49"/>
        <v>0</v>
      </c>
      <c r="S146" s="61">
        <f t="shared" si="49"/>
        <v>0</v>
      </c>
      <c r="T146" s="61"/>
      <c r="U146" s="61"/>
      <c r="V146" s="61">
        <f t="shared" si="49"/>
        <v>0</v>
      </c>
      <c r="W146" s="61">
        <f t="shared" si="49"/>
        <v>0</v>
      </c>
      <c r="X146" s="61">
        <f t="shared" si="49"/>
        <v>0</v>
      </c>
      <c r="Y146" s="61">
        <f t="shared" si="49"/>
        <v>0</v>
      </c>
      <c r="Z146" s="61">
        <f t="shared" si="49"/>
        <v>0</v>
      </c>
      <c r="AA146" s="62">
        <f t="shared" si="32"/>
        <v>0</v>
      </c>
      <c r="AB146" s="61">
        <f t="shared" si="49"/>
        <v>0</v>
      </c>
      <c r="AC146" s="62">
        <f t="shared" si="33"/>
        <v>0</v>
      </c>
      <c r="AD146" s="62">
        <f t="shared" si="34"/>
        <v>0</v>
      </c>
      <c r="AE146" s="61">
        <f t="shared" si="49"/>
        <v>0</v>
      </c>
      <c r="AF146" s="61">
        <f t="shared" si="49"/>
        <v>0</v>
      </c>
      <c r="AG146" s="71"/>
      <c r="AH146" s="71"/>
      <c r="AI146" s="71"/>
      <c r="AJ146" s="71"/>
      <c r="AK146" s="71"/>
      <c r="AL146" s="71"/>
      <c r="AM146" s="71"/>
      <c r="AN146" s="71"/>
      <c r="AO146" s="71"/>
      <c r="AP146" s="71"/>
      <c r="AQ146" s="71"/>
      <c r="AR146" s="71"/>
      <c r="AS146" s="71"/>
      <c r="AT146" s="71"/>
      <c r="AU146" s="71"/>
      <c r="AV146" s="71"/>
      <c r="AW146" s="71"/>
      <c r="AX146" s="71"/>
      <c r="AY146" s="71"/>
      <c r="AZ146" s="71"/>
      <c r="BA146" s="71"/>
      <c r="BB146" s="71"/>
      <c r="BC146" s="71"/>
      <c r="BD146" s="71"/>
      <c r="BE146" s="71"/>
      <c r="BF146" s="71"/>
      <c r="BG146" s="71"/>
      <c r="BH146" s="71"/>
      <c r="BI146" s="71"/>
      <c r="BJ146" s="71"/>
      <c r="BK146" s="71"/>
      <c r="BL146" s="71"/>
      <c r="BM146" s="71"/>
      <c r="BN146" s="71"/>
      <c r="BO146" s="71"/>
      <c r="BP146" s="71"/>
      <c r="BQ146" s="71"/>
      <c r="BR146" s="71"/>
      <c r="BS146" s="71"/>
      <c r="BT146" s="71"/>
      <c r="BU146" s="71"/>
      <c r="BV146" s="71"/>
      <c r="BW146" s="71"/>
      <c r="BX146" s="71"/>
      <c r="BY146" s="71"/>
      <c r="BZ146" s="71"/>
    </row>
    <row r="147" spans="1:78" s="72" customFormat="1" ht="29.25" hidden="1" customHeight="1">
      <c r="A147" s="80">
        <v>4831</v>
      </c>
      <c r="B147" s="61" t="s">
        <v>434</v>
      </c>
      <c r="C147" s="68" t="s">
        <v>316</v>
      </c>
      <c r="D147" s="60"/>
      <c r="E147" s="60"/>
      <c r="F147" s="60"/>
      <c r="G147" s="60"/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  <c r="W147" s="61"/>
      <c r="X147" s="61"/>
      <c r="Y147" s="61"/>
      <c r="Z147" s="61"/>
      <c r="AA147" s="62">
        <f t="shared" si="32"/>
        <v>0</v>
      </c>
      <c r="AB147" s="61"/>
      <c r="AC147" s="62">
        <f t="shared" si="33"/>
        <v>0</v>
      </c>
      <c r="AD147" s="62">
        <f t="shared" si="34"/>
        <v>0</v>
      </c>
      <c r="AE147" s="61"/>
      <c r="AF147" s="61"/>
      <c r="AG147" s="71"/>
      <c r="AH147" s="71"/>
      <c r="AI147" s="71"/>
      <c r="AJ147" s="71"/>
      <c r="AK147" s="71"/>
      <c r="AL147" s="71"/>
      <c r="AM147" s="71"/>
      <c r="AN147" s="71"/>
      <c r="AO147" s="71"/>
      <c r="AP147" s="71"/>
      <c r="AQ147" s="71"/>
      <c r="AR147" s="71"/>
      <c r="AS147" s="71"/>
      <c r="AT147" s="71"/>
      <c r="AU147" s="71"/>
      <c r="AV147" s="71"/>
      <c r="AW147" s="71"/>
      <c r="AX147" s="71"/>
      <c r="AY147" s="71"/>
      <c r="AZ147" s="71"/>
      <c r="BA147" s="71"/>
      <c r="BB147" s="71"/>
      <c r="BC147" s="71"/>
      <c r="BD147" s="71"/>
      <c r="BE147" s="71"/>
      <c r="BF147" s="71"/>
      <c r="BG147" s="71"/>
      <c r="BH147" s="71"/>
      <c r="BI147" s="71"/>
      <c r="BJ147" s="71"/>
      <c r="BK147" s="71"/>
      <c r="BL147" s="71"/>
      <c r="BM147" s="71"/>
      <c r="BN147" s="71"/>
      <c r="BO147" s="71"/>
      <c r="BP147" s="71"/>
      <c r="BQ147" s="71"/>
      <c r="BR147" s="71"/>
      <c r="BS147" s="71"/>
      <c r="BT147" s="71"/>
      <c r="BU147" s="71"/>
      <c r="BV147" s="71"/>
      <c r="BW147" s="71"/>
      <c r="BX147" s="71"/>
      <c r="BY147" s="71"/>
      <c r="BZ147" s="71"/>
    </row>
    <row r="148" spans="1:78" s="72" customFormat="1" ht="42" hidden="1" customHeight="1">
      <c r="A148" s="80">
        <v>0</v>
      </c>
      <c r="B148" s="61" t="s">
        <v>435</v>
      </c>
      <c r="C148" s="68" t="s">
        <v>316</v>
      </c>
      <c r="D148" s="60">
        <f t="shared" ref="D148:K148" si="50">+D149+D150</f>
        <v>0</v>
      </c>
      <c r="E148" s="60">
        <f t="shared" si="50"/>
        <v>0</v>
      </c>
      <c r="F148" s="60"/>
      <c r="G148" s="60"/>
      <c r="H148" s="61">
        <f t="shared" si="50"/>
        <v>0</v>
      </c>
      <c r="I148" s="61">
        <f t="shared" si="50"/>
        <v>0</v>
      </c>
      <c r="J148" s="61">
        <f t="shared" si="50"/>
        <v>0</v>
      </c>
      <c r="K148" s="61">
        <f t="shared" si="50"/>
        <v>0</v>
      </c>
      <c r="L148" s="61"/>
      <c r="M148" s="61"/>
      <c r="N148" s="61">
        <f>+N149+N150</f>
        <v>0</v>
      </c>
      <c r="O148" s="61">
        <f>+O149+O150</f>
        <v>0</v>
      </c>
      <c r="P148" s="61"/>
      <c r="Q148" s="61"/>
      <c r="R148" s="61">
        <f>+R149+R150</f>
        <v>0</v>
      </c>
      <c r="S148" s="61">
        <f>+S149+S150</f>
        <v>0</v>
      </c>
      <c r="T148" s="61"/>
      <c r="U148" s="61"/>
      <c r="V148" s="61">
        <f>+V149+V150</f>
        <v>0</v>
      </c>
      <c r="W148" s="61">
        <f>+W149+W150</f>
        <v>0</v>
      </c>
      <c r="X148" s="61">
        <f>+X149+X150</f>
        <v>0</v>
      </c>
      <c r="Y148" s="61">
        <f>+Y149+Y150</f>
        <v>0</v>
      </c>
      <c r="Z148" s="61">
        <f>+Z149+Z150</f>
        <v>0</v>
      </c>
      <c r="AA148" s="62">
        <f t="shared" si="32"/>
        <v>0</v>
      </c>
      <c r="AB148" s="61">
        <f>+AB149+AB150</f>
        <v>0</v>
      </c>
      <c r="AC148" s="62">
        <f t="shared" si="33"/>
        <v>0</v>
      </c>
      <c r="AD148" s="62">
        <f t="shared" si="34"/>
        <v>0</v>
      </c>
      <c r="AE148" s="61">
        <f>+AE149+AE150</f>
        <v>0</v>
      </c>
      <c r="AF148" s="61">
        <f>+AF149+AF150</f>
        <v>0</v>
      </c>
      <c r="AG148" s="71"/>
      <c r="AH148" s="71"/>
      <c r="AI148" s="71"/>
      <c r="AJ148" s="71"/>
      <c r="AK148" s="71"/>
      <c r="AL148" s="71"/>
      <c r="AM148" s="71"/>
      <c r="AN148" s="71"/>
      <c r="AO148" s="71"/>
      <c r="AP148" s="71"/>
      <c r="AQ148" s="71"/>
      <c r="AR148" s="71"/>
      <c r="AS148" s="71"/>
      <c r="AT148" s="71"/>
      <c r="AU148" s="71"/>
      <c r="AV148" s="71"/>
      <c r="AW148" s="71"/>
      <c r="AX148" s="71"/>
      <c r="AY148" s="71"/>
      <c r="AZ148" s="71"/>
      <c r="BA148" s="71"/>
      <c r="BB148" s="71"/>
      <c r="BC148" s="71"/>
      <c r="BD148" s="71"/>
      <c r="BE148" s="71"/>
      <c r="BF148" s="71"/>
      <c r="BG148" s="71"/>
      <c r="BH148" s="71"/>
      <c r="BI148" s="71"/>
      <c r="BJ148" s="71"/>
      <c r="BK148" s="71"/>
      <c r="BL148" s="71"/>
      <c r="BM148" s="71"/>
      <c r="BN148" s="71"/>
      <c r="BO148" s="71"/>
      <c r="BP148" s="71"/>
      <c r="BQ148" s="71"/>
      <c r="BR148" s="71"/>
      <c r="BS148" s="71"/>
      <c r="BT148" s="71"/>
      <c r="BU148" s="71"/>
      <c r="BV148" s="71"/>
      <c r="BW148" s="71"/>
      <c r="BX148" s="71"/>
      <c r="BY148" s="71"/>
      <c r="BZ148" s="71"/>
    </row>
    <row r="149" spans="1:78" s="72" customFormat="1" ht="39" hidden="1" customHeight="1">
      <c r="A149" s="80">
        <v>4841</v>
      </c>
      <c r="B149" s="61" t="s">
        <v>436</v>
      </c>
      <c r="C149" s="68" t="s">
        <v>316</v>
      </c>
      <c r="D149" s="60"/>
      <c r="E149" s="60"/>
      <c r="F149" s="60"/>
      <c r="G149" s="60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2">
        <f t="shared" si="32"/>
        <v>0</v>
      </c>
      <c r="AB149" s="61"/>
      <c r="AC149" s="62">
        <f t="shared" si="33"/>
        <v>0</v>
      </c>
      <c r="AD149" s="62">
        <f t="shared" si="34"/>
        <v>0</v>
      </c>
      <c r="AE149" s="61"/>
      <c r="AF149" s="61"/>
      <c r="AG149" s="71"/>
      <c r="AH149" s="71"/>
      <c r="AI149" s="71"/>
      <c r="AJ149" s="71"/>
      <c r="AK149" s="71"/>
      <c r="AL149" s="71"/>
      <c r="AM149" s="71"/>
      <c r="AN149" s="71"/>
      <c r="AO149" s="71"/>
      <c r="AP149" s="71"/>
      <c r="AQ149" s="71"/>
      <c r="AR149" s="71"/>
      <c r="AS149" s="71"/>
      <c r="AT149" s="71"/>
      <c r="AU149" s="71"/>
      <c r="AV149" s="71"/>
      <c r="AW149" s="71"/>
      <c r="AX149" s="71"/>
      <c r="AY149" s="71"/>
      <c r="AZ149" s="71"/>
      <c r="BA149" s="71"/>
      <c r="BB149" s="71"/>
      <c r="BC149" s="71"/>
      <c r="BD149" s="71"/>
      <c r="BE149" s="71"/>
      <c r="BF149" s="71"/>
      <c r="BG149" s="71"/>
      <c r="BH149" s="71"/>
      <c r="BI149" s="71"/>
      <c r="BJ149" s="71"/>
      <c r="BK149" s="71"/>
      <c r="BL149" s="71"/>
      <c r="BM149" s="71"/>
      <c r="BN149" s="71"/>
      <c r="BO149" s="71"/>
      <c r="BP149" s="71"/>
      <c r="BQ149" s="71"/>
      <c r="BR149" s="71"/>
      <c r="BS149" s="71"/>
      <c r="BT149" s="71"/>
      <c r="BU149" s="71"/>
      <c r="BV149" s="71"/>
      <c r="BW149" s="71"/>
      <c r="BX149" s="71"/>
      <c r="BY149" s="71"/>
      <c r="BZ149" s="71"/>
    </row>
    <row r="150" spans="1:78" s="72" customFormat="1" ht="31.5" hidden="1" customHeight="1">
      <c r="A150" s="80">
        <v>4842</v>
      </c>
      <c r="B150" s="61" t="s">
        <v>437</v>
      </c>
      <c r="C150" s="68" t="s">
        <v>316</v>
      </c>
      <c r="D150" s="60"/>
      <c r="E150" s="60"/>
      <c r="F150" s="60"/>
      <c r="G150" s="60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62">
        <f t="shared" si="32"/>
        <v>0</v>
      </c>
      <c r="AB150" s="61"/>
      <c r="AC150" s="62">
        <f t="shared" si="33"/>
        <v>0</v>
      </c>
      <c r="AD150" s="62">
        <f t="shared" si="34"/>
        <v>0</v>
      </c>
      <c r="AE150" s="61"/>
      <c r="AF150" s="61"/>
      <c r="AG150" s="71"/>
      <c r="AH150" s="71"/>
      <c r="AI150" s="71"/>
      <c r="AJ150" s="71"/>
      <c r="AK150" s="71"/>
      <c r="AL150" s="71"/>
      <c r="AM150" s="71"/>
      <c r="AN150" s="71"/>
      <c r="AO150" s="71"/>
      <c r="AP150" s="71"/>
      <c r="AQ150" s="71"/>
      <c r="AR150" s="71"/>
      <c r="AS150" s="71"/>
      <c r="AT150" s="71"/>
      <c r="AU150" s="71"/>
      <c r="AV150" s="71"/>
      <c r="AW150" s="71"/>
      <c r="AX150" s="71"/>
      <c r="AY150" s="71"/>
      <c r="AZ150" s="71"/>
      <c r="BA150" s="71"/>
      <c r="BB150" s="71"/>
      <c r="BC150" s="71"/>
      <c r="BD150" s="71"/>
      <c r="BE150" s="71"/>
      <c r="BF150" s="71"/>
      <c r="BG150" s="71"/>
      <c r="BH150" s="71"/>
      <c r="BI150" s="71"/>
      <c r="BJ150" s="71"/>
      <c r="BK150" s="71"/>
      <c r="BL150" s="71"/>
      <c r="BM150" s="71"/>
      <c r="BN150" s="71"/>
      <c r="BO150" s="71"/>
      <c r="BP150" s="71"/>
      <c r="BQ150" s="71"/>
      <c r="BR150" s="71"/>
      <c r="BS150" s="71"/>
      <c r="BT150" s="71"/>
      <c r="BU150" s="71"/>
      <c r="BV150" s="71"/>
      <c r="BW150" s="71"/>
      <c r="BX150" s="71"/>
      <c r="BY150" s="71"/>
      <c r="BZ150" s="71"/>
    </row>
    <row r="151" spans="1:78" s="72" customFormat="1" ht="44.25" hidden="1" customHeight="1">
      <c r="A151" s="80">
        <v>0</v>
      </c>
      <c r="B151" s="61" t="s">
        <v>438</v>
      </c>
      <c r="C151" s="68" t="s">
        <v>316</v>
      </c>
      <c r="D151" s="60">
        <f t="shared" ref="D151:AF151" si="51">+D152</f>
        <v>0</v>
      </c>
      <c r="E151" s="60">
        <f t="shared" si="51"/>
        <v>0</v>
      </c>
      <c r="F151" s="60"/>
      <c r="G151" s="60"/>
      <c r="H151" s="61">
        <f t="shared" si="51"/>
        <v>0</v>
      </c>
      <c r="I151" s="61">
        <f t="shared" si="51"/>
        <v>0</v>
      </c>
      <c r="J151" s="61">
        <f t="shared" si="51"/>
        <v>0</v>
      </c>
      <c r="K151" s="61">
        <f t="shared" si="51"/>
        <v>0</v>
      </c>
      <c r="L151" s="61"/>
      <c r="M151" s="61"/>
      <c r="N151" s="61">
        <f t="shared" si="51"/>
        <v>0</v>
      </c>
      <c r="O151" s="61">
        <f t="shared" si="51"/>
        <v>0</v>
      </c>
      <c r="P151" s="61"/>
      <c r="Q151" s="61"/>
      <c r="R151" s="61">
        <f t="shared" si="51"/>
        <v>0</v>
      </c>
      <c r="S151" s="61">
        <f t="shared" si="51"/>
        <v>0</v>
      </c>
      <c r="T151" s="61"/>
      <c r="U151" s="61"/>
      <c r="V151" s="61">
        <f t="shared" si="51"/>
        <v>0</v>
      </c>
      <c r="W151" s="61">
        <f t="shared" si="51"/>
        <v>0</v>
      </c>
      <c r="X151" s="61">
        <f t="shared" si="51"/>
        <v>0</v>
      </c>
      <c r="Y151" s="61">
        <f t="shared" si="51"/>
        <v>0</v>
      </c>
      <c r="Z151" s="61">
        <f t="shared" si="51"/>
        <v>0</v>
      </c>
      <c r="AA151" s="62">
        <f t="shared" si="32"/>
        <v>0</v>
      </c>
      <c r="AB151" s="61">
        <f t="shared" si="51"/>
        <v>0</v>
      </c>
      <c r="AC151" s="62">
        <f t="shared" si="33"/>
        <v>0</v>
      </c>
      <c r="AD151" s="62">
        <f t="shared" si="34"/>
        <v>0</v>
      </c>
      <c r="AE151" s="61">
        <f t="shared" si="51"/>
        <v>0</v>
      </c>
      <c r="AF151" s="61">
        <f t="shared" si="51"/>
        <v>0</v>
      </c>
      <c r="AG151" s="71"/>
      <c r="AH151" s="71"/>
      <c r="AI151" s="71"/>
      <c r="AJ151" s="71"/>
      <c r="AK151" s="71"/>
      <c r="AL151" s="71"/>
      <c r="AM151" s="71"/>
      <c r="AN151" s="71"/>
      <c r="AO151" s="71"/>
      <c r="AP151" s="71"/>
      <c r="AQ151" s="71"/>
      <c r="AR151" s="71"/>
      <c r="AS151" s="71"/>
      <c r="AT151" s="71"/>
      <c r="AU151" s="71"/>
      <c r="AV151" s="71"/>
      <c r="AW151" s="71"/>
      <c r="AX151" s="71"/>
      <c r="AY151" s="71"/>
      <c r="AZ151" s="71"/>
      <c r="BA151" s="71"/>
      <c r="BB151" s="71"/>
      <c r="BC151" s="71"/>
      <c r="BD151" s="71"/>
      <c r="BE151" s="71"/>
      <c r="BF151" s="71"/>
      <c r="BG151" s="71"/>
      <c r="BH151" s="71"/>
      <c r="BI151" s="71"/>
      <c r="BJ151" s="71"/>
      <c r="BK151" s="71"/>
      <c r="BL151" s="71"/>
      <c r="BM151" s="71"/>
      <c r="BN151" s="71"/>
      <c r="BO151" s="71"/>
      <c r="BP151" s="71"/>
      <c r="BQ151" s="71"/>
      <c r="BR151" s="71"/>
      <c r="BS151" s="71"/>
      <c r="BT151" s="71"/>
      <c r="BU151" s="71"/>
      <c r="BV151" s="71"/>
      <c r="BW151" s="71"/>
      <c r="BX151" s="71"/>
      <c r="BY151" s="71"/>
      <c r="BZ151" s="71"/>
    </row>
    <row r="152" spans="1:78" s="72" customFormat="1" ht="48" hidden="1" customHeight="1">
      <c r="A152" s="80">
        <v>4851</v>
      </c>
      <c r="B152" s="61" t="s">
        <v>439</v>
      </c>
      <c r="C152" s="68" t="s">
        <v>316</v>
      </c>
      <c r="D152" s="60"/>
      <c r="E152" s="60"/>
      <c r="F152" s="60"/>
      <c r="G152" s="60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62">
        <f t="shared" si="32"/>
        <v>0</v>
      </c>
      <c r="AB152" s="61"/>
      <c r="AC152" s="62">
        <f t="shared" si="33"/>
        <v>0</v>
      </c>
      <c r="AD152" s="62">
        <f t="shared" si="34"/>
        <v>0</v>
      </c>
      <c r="AE152" s="61"/>
      <c r="AF152" s="61"/>
      <c r="AG152" s="71"/>
      <c r="AH152" s="71"/>
      <c r="AI152" s="71"/>
      <c r="AJ152" s="71"/>
      <c r="AK152" s="71"/>
      <c r="AL152" s="71"/>
      <c r="AM152" s="71"/>
      <c r="AN152" s="71"/>
      <c r="AO152" s="71"/>
      <c r="AP152" s="71"/>
      <c r="AQ152" s="71"/>
      <c r="AR152" s="71"/>
      <c r="AS152" s="71"/>
      <c r="AT152" s="71"/>
      <c r="AU152" s="71"/>
      <c r="AV152" s="71"/>
      <c r="AW152" s="71"/>
      <c r="AX152" s="71"/>
      <c r="AY152" s="71"/>
      <c r="AZ152" s="71"/>
      <c r="BA152" s="71"/>
      <c r="BB152" s="71"/>
      <c r="BC152" s="71"/>
      <c r="BD152" s="71"/>
      <c r="BE152" s="71"/>
      <c r="BF152" s="71"/>
      <c r="BG152" s="71"/>
      <c r="BH152" s="71"/>
      <c r="BI152" s="71"/>
      <c r="BJ152" s="71"/>
      <c r="BK152" s="71"/>
      <c r="BL152" s="71"/>
      <c r="BM152" s="71"/>
      <c r="BN152" s="71"/>
      <c r="BO152" s="71"/>
      <c r="BP152" s="71"/>
      <c r="BQ152" s="71"/>
      <c r="BR152" s="71"/>
      <c r="BS152" s="71"/>
      <c r="BT152" s="71"/>
      <c r="BU152" s="71"/>
      <c r="BV152" s="71"/>
      <c r="BW152" s="71"/>
      <c r="BX152" s="71"/>
      <c r="BY152" s="71"/>
      <c r="BZ152" s="71"/>
    </row>
    <row r="153" spans="1:78" s="72" customFormat="1" ht="13.5" hidden="1">
      <c r="A153" s="80">
        <v>0</v>
      </c>
      <c r="B153" s="61" t="s">
        <v>440</v>
      </c>
      <c r="C153" s="68" t="s">
        <v>316</v>
      </c>
      <c r="D153" s="60">
        <f t="shared" ref="D153:AF153" si="52">+D154</f>
        <v>0</v>
      </c>
      <c r="E153" s="60">
        <f t="shared" si="52"/>
        <v>0</v>
      </c>
      <c r="F153" s="60"/>
      <c r="G153" s="60"/>
      <c r="H153" s="61">
        <f t="shared" si="52"/>
        <v>0</v>
      </c>
      <c r="I153" s="61">
        <f t="shared" si="52"/>
        <v>0</v>
      </c>
      <c r="J153" s="61">
        <f t="shared" si="52"/>
        <v>0</v>
      </c>
      <c r="K153" s="61">
        <f t="shared" si="52"/>
        <v>0</v>
      </c>
      <c r="L153" s="61"/>
      <c r="M153" s="61"/>
      <c r="N153" s="61">
        <f t="shared" si="52"/>
        <v>0</v>
      </c>
      <c r="O153" s="61">
        <f t="shared" si="52"/>
        <v>0</v>
      </c>
      <c r="P153" s="61"/>
      <c r="Q153" s="61"/>
      <c r="R153" s="61">
        <f t="shared" si="52"/>
        <v>0</v>
      </c>
      <c r="S153" s="61">
        <f t="shared" si="52"/>
        <v>0</v>
      </c>
      <c r="T153" s="61"/>
      <c r="U153" s="61"/>
      <c r="V153" s="61">
        <f t="shared" si="52"/>
        <v>0</v>
      </c>
      <c r="W153" s="61">
        <f t="shared" si="52"/>
        <v>0</v>
      </c>
      <c r="X153" s="61">
        <f t="shared" si="52"/>
        <v>0</v>
      </c>
      <c r="Y153" s="61">
        <f t="shared" si="52"/>
        <v>0</v>
      </c>
      <c r="Z153" s="61">
        <f t="shared" si="52"/>
        <v>0</v>
      </c>
      <c r="AA153" s="62">
        <f t="shared" ref="AA153:AA187" si="53">Y153+Z153</f>
        <v>0</v>
      </c>
      <c r="AB153" s="61">
        <f t="shared" si="52"/>
        <v>0</v>
      </c>
      <c r="AC153" s="62">
        <f t="shared" ref="AC153:AC187" si="54">AA153+AB153</f>
        <v>0</v>
      </c>
      <c r="AD153" s="62">
        <f t="shared" ref="AD153:AD187" si="55">X153-AC153</f>
        <v>0</v>
      </c>
      <c r="AE153" s="61">
        <f t="shared" si="52"/>
        <v>0</v>
      </c>
      <c r="AF153" s="61">
        <f t="shared" si="52"/>
        <v>0</v>
      </c>
      <c r="AG153" s="71"/>
      <c r="AH153" s="71"/>
      <c r="AI153" s="71"/>
      <c r="AJ153" s="71"/>
      <c r="AK153" s="71"/>
      <c r="AL153" s="71"/>
      <c r="AM153" s="71"/>
      <c r="AN153" s="71"/>
      <c r="AO153" s="71"/>
      <c r="AP153" s="71"/>
      <c r="AQ153" s="71"/>
      <c r="AR153" s="71"/>
      <c r="AS153" s="71"/>
      <c r="AT153" s="71"/>
      <c r="AU153" s="71"/>
      <c r="AV153" s="71"/>
      <c r="AW153" s="71"/>
      <c r="AX153" s="71"/>
      <c r="AY153" s="71"/>
      <c r="AZ153" s="71"/>
      <c r="BA153" s="71"/>
      <c r="BB153" s="71"/>
      <c r="BC153" s="71"/>
      <c r="BD153" s="71"/>
      <c r="BE153" s="71"/>
      <c r="BF153" s="71"/>
      <c r="BG153" s="71"/>
      <c r="BH153" s="71"/>
      <c r="BI153" s="71"/>
      <c r="BJ153" s="71"/>
      <c r="BK153" s="71"/>
      <c r="BL153" s="71"/>
      <c r="BM153" s="71"/>
      <c r="BN153" s="71"/>
      <c r="BO153" s="71"/>
      <c r="BP153" s="71"/>
      <c r="BQ153" s="71"/>
      <c r="BR153" s="71"/>
      <c r="BS153" s="71"/>
      <c r="BT153" s="71"/>
      <c r="BU153" s="71"/>
      <c r="BV153" s="71"/>
      <c r="BW153" s="71"/>
      <c r="BX153" s="71"/>
      <c r="BY153" s="71"/>
      <c r="BZ153" s="71"/>
    </row>
    <row r="154" spans="1:78" s="72" customFormat="1" ht="13.5" hidden="1">
      <c r="A154" s="80">
        <v>4861</v>
      </c>
      <c r="B154" s="61" t="s">
        <v>441</v>
      </c>
      <c r="C154" s="68" t="s">
        <v>316</v>
      </c>
      <c r="D154" s="60"/>
      <c r="E154" s="60"/>
      <c r="F154" s="60"/>
      <c r="G154" s="60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1"/>
      <c r="Z154" s="61"/>
      <c r="AA154" s="62">
        <f t="shared" si="53"/>
        <v>0</v>
      </c>
      <c r="AB154" s="61"/>
      <c r="AC154" s="62">
        <f t="shared" si="54"/>
        <v>0</v>
      </c>
      <c r="AD154" s="62">
        <f t="shared" si="55"/>
        <v>0</v>
      </c>
      <c r="AE154" s="61"/>
      <c r="AF154" s="6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1"/>
      <c r="AW154" s="71"/>
      <c r="AX154" s="71"/>
      <c r="AY154" s="71"/>
      <c r="AZ154" s="71"/>
      <c r="BA154" s="71"/>
      <c r="BB154" s="71"/>
      <c r="BC154" s="71"/>
      <c r="BD154" s="71"/>
      <c r="BE154" s="71"/>
      <c r="BF154" s="71"/>
      <c r="BG154" s="71"/>
      <c r="BH154" s="71"/>
      <c r="BI154" s="71"/>
      <c r="BJ154" s="71"/>
      <c r="BK154" s="71"/>
      <c r="BL154" s="71"/>
      <c r="BM154" s="71"/>
      <c r="BN154" s="71"/>
      <c r="BO154" s="71"/>
      <c r="BP154" s="71"/>
      <c r="BQ154" s="71"/>
      <c r="BR154" s="71"/>
      <c r="BS154" s="71"/>
      <c r="BT154" s="71"/>
      <c r="BU154" s="71"/>
      <c r="BV154" s="71"/>
      <c r="BW154" s="71"/>
      <c r="BX154" s="71"/>
      <c r="BY154" s="71"/>
      <c r="BZ154" s="71"/>
    </row>
    <row r="155" spans="1:78" s="72" customFormat="1" ht="13.5" hidden="1">
      <c r="A155" s="80">
        <v>0</v>
      </c>
      <c r="B155" s="61" t="s">
        <v>442</v>
      </c>
      <c r="C155" s="68" t="s">
        <v>316</v>
      </c>
      <c r="D155" s="60">
        <f t="shared" ref="D155:AF155" si="56">+D156</f>
        <v>0</v>
      </c>
      <c r="E155" s="60">
        <f t="shared" si="56"/>
        <v>0</v>
      </c>
      <c r="F155" s="60"/>
      <c r="G155" s="60"/>
      <c r="H155" s="61">
        <f t="shared" si="56"/>
        <v>0</v>
      </c>
      <c r="I155" s="61">
        <f t="shared" si="56"/>
        <v>0</v>
      </c>
      <c r="J155" s="61">
        <f t="shared" si="56"/>
        <v>0</v>
      </c>
      <c r="K155" s="61">
        <f t="shared" si="56"/>
        <v>0</v>
      </c>
      <c r="L155" s="61"/>
      <c r="M155" s="61"/>
      <c r="N155" s="61">
        <f t="shared" si="56"/>
        <v>0</v>
      </c>
      <c r="O155" s="61">
        <f t="shared" si="56"/>
        <v>0</v>
      </c>
      <c r="P155" s="61"/>
      <c r="Q155" s="61"/>
      <c r="R155" s="61">
        <f t="shared" si="56"/>
        <v>0</v>
      </c>
      <c r="S155" s="61">
        <f t="shared" si="56"/>
        <v>0</v>
      </c>
      <c r="T155" s="61"/>
      <c r="U155" s="61"/>
      <c r="V155" s="61">
        <f t="shared" si="56"/>
        <v>0</v>
      </c>
      <c r="W155" s="61">
        <f t="shared" si="56"/>
        <v>0</v>
      </c>
      <c r="X155" s="61">
        <f t="shared" si="56"/>
        <v>0</v>
      </c>
      <c r="Y155" s="61">
        <f t="shared" si="56"/>
        <v>0</v>
      </c>
      <c r="Z155" s="61">
        <f t="shared" si="56"/>
        <v>0</v>
      </c>
      <c r="AA155" s="62">
        <f t="shared" si="53"/>
        <v>0</v>
      </c>
      <c r="AB155" s="61">
        <f t="shared" si="56"/>
        <v>0</v>
      </c>
      <c r="AC155" s="62">
        <f t="shared" si="54"/>
        <v>0</v>
      </c>
      <c r="AD155" s="62">
        <f t="shared" si="55"/>
        <v>0</v>
      </c>
      <c r="AE155" s="61">
        <f t="shared" si="56"/>
        <v>0</v>
      </c>
      <c r="AF155" s="61">
        <f t="shared" si="56"/>
        <v>0</v>
      </c>
      <c r="AG155" s="71"/>
      <c r="AH155" s="71"/>
      <c r="AI155" s="71"/>
      <c r="AJ155" s="71"/>
      <c r="AK155" s="71"/>
      <c r="AL155" s="71"/>
      <c r="AM155" s="71"/>
      <c r="AN155" s="71"/>
      <c r="AO155" s="71"/>
      <c r="AP155" s="71"/>
      <c r="AQ155" s="71"/>
      <c r="AR155" s="71"/>
      <c r="AS155" s="71"/>
      <c r="AT155" s="71"/>
      <c r="AU155" s="71"/>
      <c r="AV155" s="71"/>
      <c r="AW155" s="71"/>
      <c r="AX155" s="71"/>
      <c r="AY155" s="71"/>
      <c r="AZ155" s="71"/>
      <c r="BA155" s="71"/>
      <c r="BB155" s="71"/>
      <c r="BC155" s="71"/>
      <c r="BD155" s="71"/>
      <c r="BE155" s="71"/>
      <c r="BF155" s="71"/>
      <c r="BG155" s="71"/>
      <c r="BH155" s="71"/>
      <c r="BI155" s="71"/>
      <c r="BJ155" s="71"/>
      <c r="BK155" s="71"/>
      <c r="BL155" s="71"/>
      <c r="BM155" s="71"/>
      <c r="BN155" s="71"/>
      <c r="BO155" s="71"/>
      <c r="BP155" s="71"/>
      <c r="BQ155" s="71"/>
      <c r="BR155" s="71"/>
      <c r="BS155" s="71"/>
      <c r="BT155" s="71"/>
      <c r="BU155" s="71"/>
      <c r="BV155" s="71"/>
      <c r="BW155" s="71"/>
      <c r="BX155" s="71"/>
      <c r="BY155" s="71"/>
      <c r="BZ155" s="71"/>
    </row>
    <row r="156" spans="1:78" s="72" customFormat="1" ht="17.25" hidden="1" customHeight="1">
      <c r="A156" s="80">
        <v>4891</v>
      </c>
      <c r="B156" s="61" t="s">
        <v>443</v>
      </c>
      <c r="C156" s="68" t="s">
        <v>316</v>
      </c>
      <c r="D156" s="60"/>
      <c r="E156" s="60"/>
      <c r="F156" s="60"/>
      <c r="G156" s="60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2">
        <f t="shared" si="53"/>
        <v>0</v>
      </c>
      <c r="AB156" s="61"/>
      <c r="AC156" s="62">
        <f t="shared" si="54"/>
        <v>0</v>
      </c>
      <c r="AD156" s="62">
        <f t="shared" si="55"/>
        <v>0</v>
      </c>
      <c r="AE156" s="61"/>
      <c r="AF156" s="61"/>
      <c r="AG156" s="71"/>
      <c r="AH156" s="71"/>
      <c r="AI156" s="71"/>
      <c r="AJ156" s="71"/>
      <c r="AK156" s="71"/>
      <c r="AL156" s="71"/>
      <c r="AM156" s="71"/>
      <c r="AN156" s="71"/>
      <c r="AO156" s="71"/>
      <c r="AP156" s="71"/>
      <c r="AQ156" s="71"/>
      <c r="AR156" s="71"/>
      <c r="AS156" s="71"/>
      <c r="AT156" s="71"/>
      <c r="AU156" s="71"/>
      <c r="AV156" s="71"/>
      <c r="AW156" s="71"/>
      <c r="AX156" s="71"/>
      <c r="AY156" s="71"/>
      <c r="AZ156" s="71"/>
      <c r="BA156" s="71"/>
      <c r="BB156" s="71"/>
      <c r="BC156" s="71"/>
      <c r="BD156" s="71"/>
      <c r="BE156" s="71"/>
      <c r="BF156" s="71"/>
      <c r="BG156" s="71"/>
      <c r="BH156" s="71"/>
      <c r="BI156" s="71"/>
      <c r="BJ156" s="71"/>
      <c r="BK156" s="71"/>
      <c r="BL156" s="71"/>
      <c r="BM156" s="71"/>
      <c r="BN156" s="71"/>
      <c r="BO156" s="71"/>
      <c r="BP156" s="71"/>
      <c r="BQ156" s="71"/>
      <c r="BR156" s="71"/>
      <c r="BS156" s="71"/>
      <c r="BT156" s="71"/>
      <c r="BU156" s="71"/>
      <c r="BV156" s="71"/>
      <c r="BW156" s="71"/>
      <c r="BX156" s="71"/>
      <c r="BY156" s="71"/>
      <c r="BZ156" s="71"/>
    </row>
    <row r="157" spans="1:78" s="72" customFormat="1" ht="33.75" hidden="1" customHeight="1">
      <c r="A157" s="80">
        <v>0</v>
      </c>
      <c r="B157" s="61" t="s">
        <v>444</v>
      </c>
      <c r="C157" s="68" t="s">
        <v>316</v>
      </c>
      <c r="D157" s="60" t="e">
        <f>+D158+D173+D182+D185+#REF!</f>
        <v>#REF!</v>
      </c>
      <c r="E157" s="60" t="e">
        <f>+E158+E173+E182+E185+#REF!</f>
        <v>#REF!</v>
      </c>
      <c r="F157" s="60"/>
      <c r="G157" s="60"/>
      <c r="H157" s="61" t="e">
        <f>+H158+H173+H182+H185+#REF!</f>
        <v>#REF!</v>
      </c>
      <c r="I157" s="61" t="e">
        <f>+I158+I173+I182+I185+#REF!</f>
        <v>#REF!</v>
      </c>
      <c r="J157" s="61" t="e">
        <f>+J158+J173+J182+J185+#REF!</f>
        <v>#REF!</v>
      </c>
      <c r="K157" s="61" t="e">
        <f>+K158+K173+K182+K185+#REF!</f>
        <v>#REF!</v>
      </c>
      <c r="L157" s="61"/>
      <c r="M157" s="61"/>
      <c r="N157" s="61" t="e">
        <f>+N158+N173+N182+N185+#REF!</f>
        <v>#REF!</v>
      </c>
      <c r="O157" s="61" t="e">
        <f>+O158+O173+O182+O185+#REF!</f>
        <v>#REF!</v>
      </c>
      <c r="P157" s="61"/>
      <c r="Q157" s="61"/>
      <c r="R157" s="61" t="e">
        <f>+R158+R173+R182+R185+#REF!</f>
        <v>#REF!</v>
      </c>
      <c r="S157" s="61" t="e">
        <f>+S158+S173+S182+S185+#REF!</f>
        <v>#REF!</v>
      </c>
      <c r="T157" s="61"/>
      <c r="U157" s="61"/>
      <c r="V157" s="61" t="e">
        <f>+V158+V173+V182+V185+#REF!</f>
        <v>#REF!</v>
      </c>
      <c r="W157" s="61" t="e">
        <f>+W158+W173+W182+W185+#REF!</f>
        <v>#REF!</v>
      </c>
      <c r="X157" s="61" t="e">
        <f>+X158+X173+X182+X185+#REF!</f>
        <v>#REF!</v>
      </c>
      <c r="Y157" s="61" t="e">
        <f>+Y158+Y173+Y182+Y185+#REF!</f>
        <v>#REF!</v>
      </c>
      <c r="Z157" s="61" t="e">
        <f>+Z158+Z173+Z182+Z185+#REF!</f>
        <v>#REF!</v>
      </c>
      <c r="AA157" s="62" t="e">
        <f t="shared" si="53"/>
        <v>#REF!</v>
      </c>
      <c r="AB157" s="61" t="e">
        <f>+AB158+AB173+AB182+AB185+#REF!</f>
        <v>#REF!</v>
      </c>
      <c r="AC157" s="62" t="e">
        <f t="shared" si="54"/>
        <v>#REF!</v>
      </c>
      <c r="AD157" s="62" t="e">
        <f t="shared" si="55"/>
        <v>#REF!</v>
      </c>
      <c r="AE157" s="61" t="e">
        <f>+AE158+AE173+AE182+AE185+#REF!</f>
        <v>#REF!</v>
      </c>
      <c r="AF157" s="61" t="e">
        <f>+AF158+AF173+AF182+AF185+#REF!</f>
        <v>#REF!</v>
      </c>
      <c r="AG157" s="71"/>
      <c r="AH157" s="71"/>
      <c r="AI157" s="71"/>
      <c r="AJ157" s="71"/>
      <c r="AK157" s="71"/>
      <c r="AL157" s="71"/>
      <c r="AM157" s="71"/>
      <c r="AN157" s="71"/>
      <c r="AO157" s="71"/>
      <c r="AP157" s="71"/>
      <c r="AQ157" s="71"/>
      <c r="AR157" s="71"/>
      <c r="AS157" s="71"/>
      <c r="AT157" s="71"/>
      <c r="AU157" s="71"/>
      <c r="AV157" s="71"/>
      <c r="AW157" s="71"/>
      <c r="AX157" s="71"/>
      <c r="AY157" s="71"/>
      <c r="AZ157" s="71"/>
      <c r="BA157" s="71"/>
      <c r="BB157" s="71"/>
      <c r="BC157" s="71"/>
      <c r="BD157" s="71"/>
      <c r="BE157" s="71"/>
      <c r="BF157" s="71"/>
      <c r="BG157" s="71"/>
      <c r="BH157" s="71"/>
      <c r="BI157" s="71"/>
      <c r="BJ157" s="71"/>
      <c r="BK157" s="71"/>
      <c r="BL157" s="71"/>
      <c r="BM157" s="71"/>
      <c r="BN157" s="71"/>
      <c r="BO157" s="71"/>
      <c r="BP157" s="71"/>
      <c r="BQ157" s="71"/>
      <c r="BR157" s="71"/>
      <c r="BS157" s="71"/>
      <c r="BT157" s="71"/>
      <c r="BU157" s="71"/>
      <c r="BV157" s="71"/>
      <c r="BW157" s="71"/>
      <c r="BX157" s="71"/>
      <c r="BY157" s="71"/>
      <c r="BZ157" s="71"/>
    </row>
    <row r="158" spans="1:78" s="72" customFormat="1" ht="13.5" hidden="1">
      <c r="A158" s="80">
        <v>0</v>
      </c>
      <c r="B158" s="61" t="s">
        <v>445</v>
      </c>
      <c r="C158" s="68" t="s">
        <v>316</v>
      </c>
      <c r="D158" s="60">
        <f t="shared" ref="D158:K158" si="57">+D159+D163+D167</f>
        <v>0</v>
      </c>
      <c r="E158" s="60">
        <f t="shared" si="57"/>
        <v>0</v>
      </c>
      <c r="F158" s="60"/>
      <c r="G158" s="60"/>
      <c r="H158" s="61">
        <f t="shared" si="57"/>
        <v>0</v>
      </c>
      <c r="I158" s="61">
        <f t="shared" si="57"/>
        <v>0</v>
      </c>
      <c r="J158" s="61">
        <f t="shared" si="57"/>
        <v>0</v>
      </c>
      <c r="K158" s="61">
        <f t="shared" si="57"/>
        <v>0</v>
      </c>
      <c r="L158" s="61"/>
      <c r="M158" s="61"/>
      <c r="N158" s="61">
        <f>+N159+N163+N167</f>
        <v>0</v>
      </c>
      <c r="O158" s="61">
        <f>+O159+O163+O167</f>
        <v>0</v>
      </c>
      <c r="P158" s="61"/>
      <c r="Q158" s="61"/>
      <c r="R158" s="61">
        <f>+R159+R163+R167</f>
        <v>0</v>
      </c>
      <c r="S158" s="61">
        <f>+S159+S163+S167</f>
        <v>0</v>
      </c>
      <c r="T158" s="61"/>
      <c r="U158" s="61"/>
      <c r="V158" s="61">
        <f>+V159+V163+V167</f>
        <v>0</v>
      </c>
      <c r="W158" s="61">
        <f>+W159+W163+W167</f>
        <v>0</v>
      </c>
      <c r="X158" s="61">
        <f>+X159+X163+X167</f>
        <v>0</v>
      </c>
      <c r="Y158" s="61">
        <f>+Y159+Y163+Y167</f>
        <v>0</v>
      </c>
      <c r="Z158" s="61">
        <f>+Z159+Z163+Z167</f>
        <v>0</v>
      </c>
      <c r="AA158" s="62">
        <f t="shared" si="53"/>
        <v>0</v>
      </c>
      <c r="AB158" s="61">
        <f>+AB159+AB163+AB167</f>
        <v>0</v>
      </c>
      <c r="AC158" s="62">
        <f t="shared" si="54"/>
        <v>0</v>
      </c>
      <c r="AD158" s="62">
        <f t="shared" si="55"/>
        <v>0</v>
      </c>
      <c r="AE158" s="61">
        <f>+AE159+AE163+AE167</f>
        <v>0</v>
      </c>
      <c r="AF158" s="61">
        <f>+AF159+AF163+AF167</f>
        <v>0</v>
      </c>
      <c r="AG158" s="71"/>
      <c r="AH158" s="71"/>
      <c r="AI158" s="71"/>
      <c r="AJ158" s="71"/>
      <c r="AK158" s="71"/>
      <c r="AL158" s="71"/>
      <c r="AM158" s="71"/>
      <c r="AN158" s="71"/>
      <c r="AO158" s="71"/>
      <c r="AP158" s="71"/>
      <c r="AQ158" s="71"/>
      <c r="AR158" s="71"/>
      <c r="AS158" s="71"/>
      <c r="AT158" s="71"/>
      <c r="AU158" s="71"/>
      <c r="AV158" s="71"/>
      <c r="AW158" s="71"/>
      <c r="AX158" s="71"/>
      <c r="AY158" s="71"/>
      <c r="AZ158" s="71"/>
      <c r="BA158" s="71"/>
      <c r="BB158" s="71"/>
      <c r="BC158" s="71"/>
      <c r="BD158" s="71"/>
      <c r="BE158" s="71"/>
      <c r="BF158" s="71"/>
      <c r="BG158" s="71"/>
      <c r="BH158" s="71"/>
      <c r="BI158" s="71"/>
      <c r="BJ158" s="71"/>
      <c r="BK158" s="71"/>
      <c r="BL158" s="71"/>
      <c r="BM158" s="71"/>
      <c r="BN158" s="71"/>
      <c r="BO158" s="71"/>
      <c r="BP158" s="71"/>
      <c r="BQ158" s="71"/>
      <c r="BR158" s="71"/>
      <c r="BS158" s="71"/>
      <c r="BT158" s="71"/>
      <c r="BU158" s="71"/>
      <c r="BV158" s="71"/>
      <c r="BW158" s="71"/>
      <c r="BX158" s="71"/>
      <c r="BY158" s="71"/>
      <c r="BZ158" s="71"/>
    </row>
    <row r="159" spans="1:78" s="72" customFormat="1" ht="13.5" hidden="1">
      <c r="A159" s="80">
        <v>0</v>
      </c>
      <c r="B159" s="61" t="s">
        <v>446</v>
      </c>
      <c r="C159" s="68" t="s">
        <v>316</v>
      </c>
      <c r="D159" s="60">
        <f t="shared" ref="D159:K159" si="58">+D160+D161+D162</f>
        <v>0</v>
      </c>
      <c r="E159" s="60">
        <f t="shared" si="58"/>
        <v>0</v>
      </c>
      <c r="F159" s="60"/>
      <c r="G159" s="60"/>
      <c r="H159" s="61">
        <f t="shared" si="58"/>
        <v>0</v>
      </c>
      <c r="I159" s="61">
        <f t="shared" si="58"/>
        <v>0</v>
      </c>
      <c r="J159" s="61">
        <f t="shared" si="58"/>
        <v>0</v>
      </c>
      <c r="K159" s="61">
        <f t="shared" si="58"/>
        <v>0</v>
      </c>
      <c r="L159" s="61"/>
      <c r="M159" s="61"/>
      <c r="N159" s="61">
        <f>+N160+N161+N162</f>
        <v>0</v>
      </c>
      <c r="O159" s="61">
        <f>+O160+O161+O162</f>
        <v>0</v>
      </c>
      <c r="P159" s="61"/>
      <c r="Q159" s="61"/>
      <c r="R159" s="61">
        <f>+R160+R161+R162</f>
        <v>0</v>
      </c>
      <c r="S159" s="61">
        <f>+S160+S161+S162</f>
        <v>0</v>
      </c>
      <c r="T159" s="61"/>
      <c r="U159" s="61"/>
      <c r="V159" s="61">
        <f>+V160+V161+V162</f>
        <v>0</v>
      </c>
      <c r="W159" s="61">
        <f>+W160+W161+W162</f>
        <v>0</v>
      </c>
      <c r="X159" s="61">
        <f>+X160+X161+X162</f>
        <v>0</v>
      </c>
      <c r="Y159" s="61">
        <f>+Y160+Y161+Y162</f>
        <v>0</v>
      </c>
      <c r="Z159" s="61">
        <f>+Z160+Z161+Z162</f>
        <v>0</v>
      </c>
      <c r="AA159" s="62">
        <f t="shared" si="53"/>
        <v>0</v>
      </c>
      <c r="AB159" s="61">
        <f>+AB160+AB161+AB162</f>
        <v>0</v>
      </c>
      <c r="AC159" s="62">
        <f t="shared" si="54"/>
        <v>0</v>
      </c>
      <c r="AD159" s="62">
        <f t="shared" si="55"/>
        <v>0</v>
      </c>
      <c r="AE159" s="61">
        <f>+AE160+AE161+AE162</f>
        <v>0</v>
      </c>
      <c r="AF159" s="61">
        <f>+AF160+AF161+AF162</f>
        <v>0</v>
      </c>
      <c r="AG159" s="71"/>
      <c r="AH159" s="71"/>
      <c r="AI159" s="71"/>
      <c r="AJ159" s="71"/>
      <c r="AK159" s="71"/>
      <c r="AL159" s="71"/>
      <c r="AM159" s="71"/>
      <c r="AN159" s="71"/>
      <c r="AO159" s="71"/>
      <c r="AP159" s="71"/>
      <c r="AQ159" s="71"/>
      <c r="AR159" s="71"/>
      <c r="AS159" s="71"/>
      <c r="AT159" s="71"/>
      <c r="AU159" s="71"/>
      <c r="AV159" s="71"/>
      <c r="AW159" s="71"/>
      <c r="AX159" s="71"/>
      <c r="AY159" s="71"/>
      <c r="AZ159" s="71"/>
      <c r="BA159" s="71"/>
      <c r="BB159" s="71"/>
      <c r="BC159" s="71"/>
      <c r="BD159" s="71"/>
      <c r="BE159" s="71"/>
      <c r="BF159" s="71"/>
      <c r="BG159" s="71"/>
      <c r="BH159" s="71"/>
      <c r="BI159" s="71"/>
      <c r="BJ159" s="71"/>
      <c r="BK159" s="71"/>
      <c r="BL159" s="71"/>
      <c r="BM159" s="71"/>
      <c r="BN159" s="71"/>
      <c r="BO159" s="71"/>
      <c r="BP159" s="71"/>
      <c r="BQ159" s="71"/>
      <c r="BR159" s="71"/>
      <c r="BS159" s="71"/>
      <c r="BT159" s="71"/>
      <c r="BU159" s="71"/>
      <c r="BV159" s="71"/>
      <c r="BW159" s="71"/>
      <c r="BX159" s="71"/>
      <c r="BY159" s="71"/>
      <c r="BZ159" s="71"/>
    </row>
    <row r="160" spans="1:78" s="72" customFormat="1" ht="27" hidden="1">
      <c r="A160" s="80">
        <v>5111</v>
      </c>
      <c r="B160" s="61" t="s">
        <v>447</v>
      </c>
      <c r="C160" s="68" t="s">
        <v>316</v>
      </c>
      <c r="D160" s="60"/>
      <c r="E160" s="60"/>
      <c r="F160" s="60"/>
      <c r="G160" s="60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62">
        <f t="shared" si="53"/>
        <v>0</v>
      </c>
      <c r="AB160" s="61"/>
      <c r="AC160" s="62">
        <f t="shared" si="54"/>
        <v>0</v>
      </c>
      <c r="AD160" s="62">
        <f t="shared" si="55"/>
        <v>0</v>
      </c>
      <c r="AE160" s="61"/>
      <c r="AF160" s="61"/>
      <c r="AG160" s="71"/>
      <c r="AH160" s="71"/>
      <c r="AI160" s="71"/>
      <c r="AJ160" s="71"/>
      <c r="AK160" s="71"/>
      <c r="AL160" s="71"/>
      <c r="AM160" s="71"/>
      <c r="AN160" s="71"/>
      <c r="AO160" s="71"/>
      <c r="AP160" s="71"/>
      <c r="AQ160" s="71"/>
      <c r="AR160" s="71"/>
      <c r="AS160" s="71"/>
      <c r="AT160" s="71"/>
      <c r="AU160" s="71"/>
      <c r="AV160" s="71"/>
      <c r="AW160" s="71"/>
      <c r="AX160" s="71"/>
      <c r="AY160" s="71"/>
      <c r="AZ160" s="71"/>
      <c r="BA160" s="71"/>
      <c r="BB160" s="71"/>
      <c r="BC160" s="71"/>
      <c r="BD160" s="71"/>
      <c r="BE160" s="71"/>
      <c r="BF160" s="71"/>
      <c r="BG160" s="71"/>
      <c r="BH160" s="71"/>
      <c r="BI160" s="71"/>
      <c r="BJ160" s="71"/>
      <c r="BK160" s="71"/>
      <c r="BL160" s="71"/>
      <c r="BM160" s="71"/>
      <c r="BN160" s="71"/>
      <c r="BO160" s="71"/>
      <c r="BP160" s="71"/>
      <c r="BQ160" s="71"/>
      <c r="BR160" s="71"/>
      <c r="BS160" s="71"/>
      <c r="BT160" s="71"/>
      <c r="BU160" s="71"/>
      <c r="BV160" s="71"/>
      <c r="BW160" s="71"/>
      <c r="BX160" s="71"/>
      <c r="BY160" s="71"/>
      <c r="BZ160" s="71"/>
    </row>
    <row r="161" spans="1:78" s="72" customFormat="1" ht="27" hidden="1">
      <c r="A161" s="80">
        <v>5112</v>
      </c>
      <c r="B161" s="61" t="s">
        <v>448</v>
      </c>
      <c r="C161" s="68" t="s">
        <v>316</v>
      </c>
      <c r="D161" s="60"/>
      <c r="E161" s="60"/>
      <c r="F161" s="60"/>
      <c r="G161" s="60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62">
        <f t="shared" si="53"/>
        <v>0</v>
      </c>
      <c r="AB161" s="61"/>
      <c r="AC161" s="62">
        <f t="shared" si="54"/>
        <v>0</v>
      </c>
      <c r="AD161" s="62">
        <f t="shared" si="55"/>
        <v>0</v>
      </c>
      <c r="AE161" s="61"/>
      <c r="AF161" s="61"/>
      <c r="AG161" s="71"/>
      <c r="AH161" s="71"/>
      <c r="AI161" s="71"/>
      <c r="AJ161" s="71"/>
      <c r="AK161" s="71"/>
      <c r="AL161" s="71"/>
      <c r="AM161" s="71"/>
      <c r="AN161" s="71"/>
      <c r="AO161" s="71"/>
      <c r="AP161" s="71"/>
      <c r="AQ161" s="71"/>
      <c r="AR161" s="71"/>
      <c r="AS161" s="71"/>
      <c r="AT161" s="71"/>
      <c r="AU161" s="71"/>
      <c r="AV161" s="71"/>
      <c r="AW161" s="71"/>
      <c r="AX161" s="71"/>
      <c r="AY161" s="71"/>
      <c r="AZ161" s="71"/>
      <c r="BA161" s="71"/>
      <c r="BB161" s="71"/>
      <c r="BC161" s="71"/>
      <c r="BD161" s="71"/>
      <c r="BE161" s="71"/>
      <c r="BF161" s="71"/>
      <c r="BG161" s="71"/>
      <c r="BH161" s="71"/>
      <c r="BI161" s="71"/>
      <c r="BJ161" s="71"/>
      <c r="BK161" s="71"/>
      <c r="BL161" s="71"/>
      <c r="BM161" s="71"/>
      <c r="BN161" s="71"/>
      <c r="BO161" s="71"/>
      <c r="BP161" s="71"/>
      <c r="BQ161" s="71"/>
      <c r="BR161" s="71"/>
      <c r="BS161" s="71"/>
      <c r="BT161" s="71"/>
      <c r="BU161" s="71"/>
      <c r="BV161" s="71"/>
      <c r="BW161" s="71"/>
      <c r="BX161" s="71"/>
      <c r="BY161" s="71"/>
      <c r="BZ161" s="71"/>
    </row>
    <row r="162" spans="1:78" s="72" customFormat="1" ht="25.5" hidden="1" customHeight="1">
      <c r="A162" s="80">
        <v>5113</v>
      </c>
      <c r="B162" s="61" t="s">
        <v>449</v>
      </c>
      <c r="C162" s="68" t="s">
        <v>316</v>
      </c>
      <c r="D162" s="60"/>
      <c r="E162" s="60"/>
      <c r="F162" s="60"/>
      <c r="G162" s="60"/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62">
        <f t="shared" si="53"/>
        <v>0</v>
      </c>
      <c r="AB162" s="61"/>
      <c r="AC162" s="62">
        <f t="shared" si="54"/>
        <v>0</v>
      </c>
      <c r="AD162" s="62">
        <f t="shared" si="55"/>
        <v>0</v>
      </c>
      <c r="AE162" s="61"/>
      <c r="AF162" s="61"/>
      <c r="AG162" s="71"/>
      <c r="AH162" s="71"/>
      <c r="AI162" s="71"/>
      <c r="AJ162" s="71"/>
      <c r="AK162" s="71"/>
      <c r="AL162" s="71"/>
      <c r="AM162" s="71"/>
      <c r="AN162" s="71"/>
      <c r="AO162" s="71"/>
      <c r="AP162" s="71"/>
      <c r="AQ162" s="71"/>
      <c r="AR162" s="71"/>
      <c r="AS162" s="71"/>
      <c r="AT162" s="71"/>
      <c r="AU162" s="71"/>
      <c r="AV162" s="71"/>
      <c r="AW162" s="71"/>
      <c r="AX162" s="71"/>
      <c r="AY162" s="71"/>
      <c r="AZ162" s="71"/>
      <c r="BA162" s="71"/>
      <c r="BB162" s="71"/>
      <c r="BC162" s="71"/>
      <c r="BD162" s="71"/>
      <c r="BE162" s="71"/>
      <c r="BF162" s="71"/>
      <c r="BG162" s="71"/>
      <c r="BH162" s="71"/>
      <c r="BI162" s="71"/>
      <c r="BJ162" s="71"/>
      <c r="BK162" s="71"/>
      <c r="BL162" s="71"/>
      <c r="BM162" s="71"/>
      <c r="BN162" s="71"/>
      <c r="BO162" s="71"/>
      <c r="BP162" s="71"/>
      <c r="BQ162" s="71"/>
      <c r="BR162" s="71"/>
      <c r="BS162" s="71"/>
      <c r="BT162" s="71"/>
      <c r="BU162" s="71"/>
      <c r="BV162" s="71"/>
      <c r="BW162" s="71"/>
      <c r="BX162" s="71"/>
      <c r="BY162" s="71"/>
      <c r="BZ162" s="71"/>
    </row>
    <row r="163" spans="1:78" s="72" customFormat="1" ht="13.5" hidden="1">
      <c r="A163" s="80">
        <v>0</v>
      </c>
      <c r="B163" s="61" t="s">
        <v>450</v>
      </c>
      <c r="C163" s="68" t="s">
        <v>316</v>
      </c>
      <c r="D163" s="60">
        <f t="shared" ref="D163:K163" si="59">+D164+D165+D166</f>
        <v>0</v>
      </c>
      <c r="E163" s="60">
        <f t="shared" si="59"/>
        <v>0</v>
      </c>
      <c r="F163" s="60"/>
      <c r="G163" s="60"/>
      <c r="H163" s="61">
        <f t="shared" si="59"/>
        <v>0</v>
      </c>
      <c r="I163" s="61">
        <f t="shared" si="59"/>
        <v>0</v>
      </c>
      <c r="J163" s="61">
        <f t="shared" si="59"/>
        <v>0</v>
      </c>
      <c r="K163" s="61">
        <f t="shared" si="59"/>
        <v>0</v>
      </c>
      <c r="L163" s="61"/>
      <c r="M163" s="61"/>
      <c r="N163" s="61">
        <f>+N164+N165+N166</f>
        <v>0</v>
      </c>
      <c r="O163" s="61">
        <f>+O164+O165+O166</f>
        <v>0</v>
      </c>
      <c r="P163" s="61"/>
      <c r="Q163" s="61"/>
      <c r="R163" s="61">
        <f>+R164+R165+R166</f>
        <v>0</v>
      </c>
      <c r="S163" s="61">
        <f>+S164+S165+S166</f>
        <v>0</v>
      </c>
      <c r="T163" s="61"/>
      <c r="U163" s="61"/>
      <c r="V163" s="61">
        <f>+V164+V165+V166</f>
        <v>0</v>
      </c>
      <c r="W163" s="61">
        <f>+W164+W165+W166</f>
        <v>0</v>
      </c>
      <c r="X163" s="61">
        <f>+X164+X165+X166</f>
        <v>0</v>
      </c>
      <c r="Y163" s="61">
        <f>+Y164+Y165+Y166</f>
        <v>0</v>
      </c>
      <c r="Z163" s="61">
        <f>+Z164+Z165+Z166</f>
        <v>0</v>
      </c>
      <c r="AA163" s="62">
        <f t="shared" si="53"/>
        <v>0</v>
      </c>
      <c r="AB163" s="61">
        <f>+AB164+AB165+AB166</f>
        <v>0</v>
      </c>
      <c r="AC163" s="62">
        <f t="shared" si="54"/>
        <v>0</v>
      </c>
      <c r="AD163" s="62">
        <f t="shared" si="55"/>
        <v>0</v>
      </c>
      <c r="AE163" s="61">
        <f>+AE164+AE165+AE166</f>
        <v>0</v>
      </c>
      <c r="AF163" s="61">
        <f>+AF164+AF165+AF166</f>
        <v>0</v>
      </c>
      <c r="AG163" s="71"/>
      <c r="AH163" s="71"/>
      <c r="AI163" s="71"/>
      <c r="AJ163" s="71"/>
      <c r="AK163" s="71"/>
      <c r="AL163" s="71"/>
      <c r="AM163" s="71"/>
      <c r="AN163" s="71"/>
      <c r="AO163" s="71"/>
      <c r="AP163" s="71"/>
      <c r="AQ163" s="71"/>
      <c r="AR163" s="71"/>
      <c r="AS163" s="71"/>
      <c r="AT163" s="71"/>
      <c r="AU163" s="71"/>
      <c r="AV163" s="71"/>
      <c r="AW163" s="71"/>
      <c r="AX163" s="71"/>
      <c r="AY163" s="71"/>
      <c r="AZ163" s="71"/>
      <c r="BA163" s="71"/>
      <c r="BB163" s="71"/>
      <c r="BC163" s="71"/>
      <c r="BD163" s="71"/>
      <c r="BE163" s="71"/>
      <c r="BF163" s="71"/>
      <c r="BG163" s="71"/>
      <c r="BH163" s="71"/>
      <c r="BI163" s="71"/>
      <c r="BJ163" s="71"/>
      <c r="BK163" s="71"/>
      <c r="BL163" s="71"/>
      <c r="BM163" s="71"/>
      <c r="BN163" s="71"/>
      <c r="BO163" s="71"/>
      <c r="BP163" s="71"/>
      <c r="BQ163" s="71"/>
      <c r="BR163" s="71"/>
      <c r="BS163" s="71"/>
      <c r="BT163" s="71"/>
      <c r="BU163" s="71"/>
      <c r="BV163" s="71"/>
      <c r="BW163" s="71"/>
      <c r="BX163" s="71"/>
      <c r="BY163" s="71"/>
      <c r="BZ163" s="71"/>
    </row>
    <row r="164" spans="1:78" s="72" customFormat="1" ht="13.5" hidden="1">
      <c r="A164" s="80">
        <v>5121</v>
      </c>
      <c r="B164" s="61" t="s">
        <v>451</v>
      </c>
      <c r="C164" s="68" t="s">
        <v>316</v>
      </c>
      <c r="D164" s="60"/>
      <c r="E164" s="60"/>
      <c r="F164" s="60"/>
      <c r="G164" s="60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1"/>
      <c r="Z164" s="61"/>
      <c r="AA164" s="62">
        <f t="shared" si="53"/>
        <v>0</v>
      </c>
      <c r="AB164" s="61"/>
      <c r="AC164" s="62">
        <f t="shared" si="54"/>
        <v>0</v>
      </c>
      <c r="AD164" s="62">
        <f t="shared" si="55"/>
        <v>0</v>
      </c>
      <c r="AE164" s="61"/>
      <c r="AF164" s="61"/>
      <c r="AG164" s="71"/>
      <c r="AH164" s="71"/>
      <c r="AI164" s="71"/>
      <c r="AJ164" s="71"/>
      <c r="AK164" s="71"/>
      <c r="AL164" s="71"/>
      <c r="AM164" s="71"/>
      <c r="AN164" s="71"/>
      <c r="AO164" s="71"/>
      <c r="AP164" s="71"/>
      <c r="AQ164" s="71"/>
      <c r="AR164" s="71"/>
      <c r="AS164" s="71"/>
      <c r="AT164" s="71"/>
      <c r="AU164" s="71"/>
      <c r="AV164" s="71"/>
      <c r="AW164" s="71"/>
      <c r="AX164" s="71"/>
      <c r="AY164" s="71"/>
      <c r="AZ164" s="71"/>
      <c r="BA164" s="71"/>
      <c r="BB164" s="71"/>
      <c r="BC164" s="71"/>
      <c r="BD164" s="71"/>
      <c r="BE164" s="71"/>
      <c r="BF164" s="71"/>
      <c r="BG164" s="71"/>
      <c r="BH164" s="71"/>
      <c r="BI164" s="71"/>
      <c r="BJ164" s="71"/>
      <c r="BK164" s="71"/>
      <c r="BL164" s="71"/>
      <c r="BM164" s="71"/>
      <c r="BN164" s="71"/>
      <c r="BO164" s="71"/>
      <c r="BP164" s="71"/>
      <c r="BQ164" s="71"/>
      <c r="BR164" s="71"/>
      <c r="BS164" s="71"/>
      <c r="BT164" s="71"/>
      <c r="BU164" s="71"/>
      <c r="BV164" s="71"/>
      <c r="BW164" s="71"/>
      <c r="BX164" s="71"/>
      <c r="BY164" s="71"/>
      <c r="BZ164" s="71"/>
    </row>
    <row r="165" spans="1:78" s="72" customFormat="1" ht="13.5" hidden="1">
      <c r="A165" s="80">
        <v>5122</v>
      </c>
      <c r="B165" s="61" t="s">
        <v>452</v>
      </c>
      <c r="C165" s="68" t="s">
        <v>316</v>
      </c>
      <c r="D165" s="60"/>
      <c r="E165" s="60"/>
      <c r="F165" s="60"/>
      <c r="G165" s="60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1"/>
      <c r="Z165" s="61"/>
      <c r="AA165" s="62">
        <f t="shared" si="53"/>
        <v>0</v>
      </c>
      <c r="AB165" s="61"/>
      <c r="AC165" s="62">
        <f t="shared" si="54"/>
        <v>0</v>
      </c>
      <c r="AD165" s="62">
        <f t="shared" si="55"/>
        <v>0</v>
      </c>
      <c r="AE165" s="61"/>
      <c r="AF165" s="61"/>
      <c r="AG165" s="71"/>
      <c r="AH165" s="71"/>
      <c r="AI165" s="71"/>
      <c r="AJ165" s="71"/>
      <c r="AK165" s="71"/>
      <c r="AL165" s="71"/>
      <c r="AM165" s="71"/>
      <c r="AN165" s="71"/>
      <c r="AO165" s="71"/>
      <c r="AP165" s="71"/>
      <c r="AQ165" s="71"/>
      <c r="AR165" s="71"/>
      <c r="AS165" s="71"/>
      <c r="AT165" s="71"/>
      <c r="AU165" s="71"/>
      <c r="AV165" s="71"/>
      <c r="AW165" s="71"/>
      <c r="AX165" s="71"/>
      <c r="AY165" s="71"/>
      <c r="AZ165" s="71"/>
      <c r="BA165" s="71"/>
      <c r="BB165" s="71"/>
      <c r="BC165" s="71"/>
      <c r="BD165" s="71"/>
      <c r="BE165" s="71"/>
      <c r="BF165" s="71"/>
      <c r="BG165" s="71"/>
      <c r="BH165" s="71"/>
      <c r="BI165" s="71"/>
      <c r="BJ165" s="71"/>
      <c r="BK165" s="71"/>
      <c r="BL165" s="71"/>
      <c r="BM165" s="71"/>
      <c r="BN165" s="71"/>
      <c r="BO165" s="71"/>
      <c r="BP165" s="71"/>
      <c r="BQ165" s="71"/>
      <c r="BR165" s="71"/>
      <c r="BS165" s="71"/>
      <c r="BT165" s="71"/>
      <c r="BU165" s="71"/>
      <c r="BV165" s="71"/>
      <c r="BW165" s="71"/>
      <c r="BX165" s="71"/>
      <c r="BY165" s="71"/>
      <c r="BZ165" s="71"/>
    </row>
    <row r="166" spans="1:78" s="72" customFormat="1" ht="27" hidden="1">
      <c r="A166" s="80">
        <v>5129</v>
      </c>
      <c r="B166" s="61" t="s">
        <v>453</v>
      </c>
      <c r="C166" s="68" t="s">
        <v>316</v>
      </c>
      <c r="D166" s="60"/>
      <c r="E166" s="60"/>
      <c r="F166" s="60"/>
      <c r="G166" s="60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1"/>
      <c r="Z166" s="61"/>
      <c r="AA166" s="62">
        <f t="shared" si="53"/>
        <v>0</v>
      </c>
      <c r="AB166" s="61"/>
      <c r="AC166" s="62">
        <f t="shared" si="54"/>
        <v>0</v>
      </c>
      <c r="AD166" s="62">
        <f t="shared" si="55"/>
        <v>0</v>
      </c>
      <c r="AE166" s="61"/>
      <c r="AF166" s="61"/>
      <c r="AG166" s="71"/>
      <c r="AH166" s="71"/>
      <c r="AI166" s="71"/>
      <c r="AJ166" s="71"/>
      <c r="AK166" s="71"/>
      <c r="AL166" s="71"/>
      <c r="AM166" s="71"/>
      <c r="AN166" s="71"/>
      <c r="AO166" s="71"/>
      <c r="AP166" s="71"/>
      <c r="AQ166" s="71"/>
      <c r="AR166" s="71"/>
      <c r="AS166" s="71"/>
      <c r="AT166" s="71"/>
      <c r="AU166" s="71"/>
      <c r="AV166" s="71"/>
      <c r="AW166" s="71"/>
      <c r="AX166" s="71"/>
      <c r="AY166" s="71"/>
      <c r="AZ166" s="71"/>
      <c r="BA166" s="71"/>
      <c r="BB166" s="71"/>
      <c r="BC166" s="71"/>
      <c r="BD166" s="71"/>
      <c r="BE166" s="71"/>
      <c r="BF166" s="71"/>
      <c r="BG166" s="71"/>
      <c r="BH166" s="71"/>
      <c r="BI166" s="71"/>
      <c r="BJ166" s="71"/>
      <c r="BK166" s="71"/>
      <c r="BL166" s="71"/>
      <c r="BM166" s="71"/>
      <c r="BN166" s="71"/>
      <c r="BO166" s="71"/>
      <c r="BP166" s="71"/>
      <c r="BQ166" s="71"/>
      <c r="BR166" s="71"/>
      <c r="BS166" s="71"/>
      <c r="BT166" s="71"/>
      <c r="BU166" s="71"/>
      <c r="BV166" s="71"/>
      <c r="BW166" s="71"/>
      <c r="BX166" s="71"/>
      <c r="BY166" s="71"/>
      <c r="BZ166" s="71"/>
    </row>
    <row r="167" spans="1:78" s="72" customFormat="1" ht="13.5" hidden="1">
      <c r="A167" s="80">
        <v>0</v>
      </c>
      <c r="B167" s="61" t="s">
        <v>454</v>
      </c>
      <c r="C167" s="68" t="s">
        <v>316</v>
      </c>
      <c r="D167" s="60">
        <f t="shared" ref="D167:K167" si="60">+D168+D169+D170+D171+D172</f>
        <v>0</v>
      </c>
      <c r="E167" s="60">
        <f t="shared" si="60"/>
        <v>0</v>
      </c>
      <c r="F167" s="60"/>
      <c r="G167" s="60"/>
      <c r="H167" s="61">
        <f t="shared" si="60"/>
        <v>0</v>
      </c>
      <c r="I167" s="61">
        <f t="shared" si="60"/>
        <v>0</v>
      </c>
      <c r="J167" s="61">
        <f t="shared" si="60"/>
        <v>0</v>
      </c>
      <c r="K167" s="61">
        <f t="shared" si="60"/>
        <v>0</v>
      </c>
      <c r="L167" s="61"/>
      <c r="M167" s="61"/>
      <c r="N167" s="61">
        <f>+N168+N169+N170+N171+N172</f>
        <v>0</v>
      </c>
      <c r="O167" s="61">
        <f>+O168+O169+O170+O171+O172</f>
        <v>0</v>
      </c>
      <c r="P167" s="61"/>
      <c r="Q167" s="61"/>
      <c r="R167" s="61">
        <f>+R168+R169+R170+R171+R172</f>
        <v>0</v>
      </c>
      <c r="S167" s="61">
        <f>+S168+S169+S170+S171+S172</f>
        <v>0</v>
      </c>
      <c r="T167" s="61"/>
      <c r="U167" s="61"/>
      <c r="V167" s="61">
        <f>+V168+V169+V170+V171+V172</f>
        <v>0</v>
      </c>
      <c r="W167" s="61">
        <f>+W168+W169+W170+W171+W172</f>
        <v>0</v>
      </c>
      <c r="X167" s="61">
        <f>+X168+X169+X170+X171+X172</f>
        <v>0</v>
      </c>
      <c r="Y167" s="61">
        <f>+Y168+Y169+Y170+Y171+Y172</f>
        <v>0</v>
      </c>
      <c r="Z167" s="61">
        <f>+Z168+Z169+Z170+Z171+Z172</f>
        <v>0</v>
      </c>
      <c r="AA167" s="62">
        <f t="shared" si="53"/>
        <v>0</v>
      </c>
      <c r="AB167" s="61">
        <f>+AB168+AB169+AB170+AB171+AB172</f>
        <v>0</v>
      </c>
      <c r="AC167" s="62">
        <f t="shared" si="54"/>
        <v>0</v>
      </c>
      <c r="AD167" s="62">
        <f t="shared" si="55"/>
        <v>0</v>
      </c>
      <c r="AE167" s="61">
        <f>+AE168+AE169+AE170+AE171+AE172</f>
        <v>0</v>
      </c>
      <c r="AF167" s="61">
        <f>+AF168+AF169+AF170+AF171+AF172</f>
        <v>0</v>
      </c>
      <c r="AG167" s="71"/>
      <c r="AH167" s="71"/>
      <c r="AI167" s="71"/>
      <c r="AJ167" s="71"/>
      <c r="AK167" s="71"/>
      <c r="AL167" s="71"/>
      <c r="AM167" s="71"/>
      <c r="AN167" s="71"/>
      <c r="AO167" s="71"/>
      <c r="AP167" s="71"/>
      <c r="AQ167" s="71"/>
      <c r="AR167" s="71"/>
      <c r="AS167" s="71"/>
      <c r="AT167" s="71"/>
      <c r="AU167" s="71"/>
      <c r="AV167" s="71"/>
      <c r="AW167" s="71"/>
      <c r="AX167" s="71"/>
      <c r="AY167" s="71"/>
      <c r="AZ167" s="71"/>
      <c r="BA167" s="71"/>
      <c r="BB167" s="71"/>
      <c r="BC167" s="71"/>
      <c r="BD167" s="71"/>
      <c r="BE167" s="71"/>
      <c r="BF167" s="71"/>
      <c r="BG167" s="71"/>
      <c r="BH167" s="71"/>
      <c r="BI167" s="71"/>
      <c r="BJ167" s="71"/>
      <c r="BK167" s="71"/>
      <c r="BL167" s="71"/>
      <c r="BM167" s="71"/>
      <c r="BN167" s="71"/>
      <c r="BO167" s="71"/>
      <c r="BP167" s="71"/>
      <c r="BQ167" s="71"/>
      <c r="BR167" s="71"/>
      <c r="BS167" s="71"/>
      <c r="BT167" s="71"/>
      <c r="BU167" s="71"/>
      <c r="BV167" s="71"/>
      <c r="BW167" s="71"/>
      <c r="BX167" s="71"/>
      <c r="BY167" s="71"/>
      <c r="BZ167" s="71"/>
    </row>
    <row r="168" spans="1:78" s="72" customFormat="1" ht="13.5" hidden="1">
      <c r="A168" s="80">
        <v>5131</v>
      </c>
      <c r="B168" s="61" t="s">
        <v>455</v>
      </c>
      <c r="C168" s="68" t="s">
        <v>316</v>
      </c>
      <c r="D168" s="60"/>
      <c r="E168" s="60"/>
      <c r="F168" s="60"/>
      <c r="G168" s="60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1"/>
      <c r="Z168" s="61"/>
      <c r="AA168" s="62">
        <f t="shared" si="53"/>
        <v>0</v>
      </c>
      <c r="AB168" s="61"/>
      <c r="AC168" s="62">
        <f t="shared" si="54"/>
        <v>0</v>
      </c>
      <c r="AD168" s="62">
        <f t="shared" si="55"/>
        <v>0</v>
      </c>
      <c r="AE168" s="61"/>
      <c r="AF168" s="61"/>
      <c r="AG168" s="71"/>
      <c r="AH168" s="71"/>
      <c r="AI168" s="71"/>
      <c r="AJ168" s="71"/>
      <c r="AK168" s="71"/>
      <c r="AL168" s="71"/>
      <c r="AM168" s="71"/>
      <c r="AN168" s="71"/>
      <c r="AO168" s="71"/>
      <c r="AP168" s="71"/>
      <c r="AQ168" s="71"/>
      <c r="AR168" s="71"/>
      <c r="AS168" s="71"/>
      <c r="AT168" s="71"/>
      <c r="AU168" s="71"/>
      <c r="AV168" s="71"/>
      <c r="AW168" s="71"/>
      <c r="AX168" s="71"/>
      <c r="AY168" s="71"/>
      <c r="AZ168" s="71"/>
      <c r="BA168" s="71"/>
      <c r="BB168" s="71"/>
      <c r="BC168" s="71"/>
      <c r="BD168" s="71"/>
      <c r="BE168" s="71"/>
      <c r="BF168" s="71"/>
      <c r="BG168" s="71"/>
      <c r="BH168" s="71"/>
      <c r="BI168" s="71"/>
      <c r="BJ168" s="71"/>
      <c r="BK168" s="71"/>
      <c r="BL168" s="71"/>
      <c r="BM168" s="71"/>
      <c r="BN168" s="71"/>
      <c r="BO168" s="71"/>
      <c r="BP168" s="71"/>
      <c r="BQ168" s="71"/>
      <c r="BR168" s="71"/>
      <c r="BS168" s="71"/>
      <c r="BT168" s="71"/>
      <c r="BU168" s="71"/>
      <c r="BV168" s="71"/>
      <c r="BW168" s="71"/>
      <c r="BX168" s="71"/>
      <c r="BY168" s="71"/>
      <c r="BZ168" s="71"/>
    </row>
    <row r="169" spans="1:78" s="72" customFormat="1" ht="27" hidden="1">
      <c r="A169" s="80">
        <v>5132</v>
      </c>
      <c r="B169" s="61" t="s">
        <v>456</v>
      </c>
      <c r="C169" s="68" t="s">
        <v>316</v>
      </c>
      <c r="D169" s="60"/>
      <c r="E169" s="60"/>
      <c r="F169" s="60"/>
      <c r="G169" s="60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V169" s="61"/>
      <c r="W169" s="61"/>
      <c r="X169" s="61"/>
      <c r="Y169" s="61"/>
      <c r="Z169" s="61"/>
      <c r="AA169" s="62">
        <f t="shared" si="53"/>
        <v>0</v>
      </c>
      <c r="AB169" s="61"/>
      <c r="AC169" s="62">
        <f t="shared" si="54"/>
        <v>0</v>
      </c>
      <c r="AD169" s="62">
        <f t="shared" si="55"/>
        <v>0</v>
      </c>
      <c r="AE169" s="61"/>
      <c r="AF169" s="61"/>
      <c r="AG169" s="71"/>
      <c r="AH169" s="71"/>
      <c r="AI169" s="71"/>
      <c r="AJ169" s="71"/>
      <c r="AK169" s="71"/>
      <c r="AL169" s="71"/>
      <c r="AM169" s="71"/>
      <c r="AN169" s="71"/>
      <c r="AO169" s="71"/>
      <c r="AP169" s="71"/>
      <c r="AQ169" s="71"/>
      <c r="AR169" s="71"/>
      <c r="AS169" s="71"/>
      <c r="AT169" s="71"/>
      <c r="AU169" s="71"/>
      <c r="AV169" s="71"/>
      <c r="AW169" s="71"/>
      <c r="AX169" s="71"/>
      <c r="AY169" s="71"/>
      <c r="AZ169" s="71"/>
      <c r="BA169" s="71"/>
      <c r="BB169" s="71"/>
      <c r="BC169" s="71"/>
      <c r="BD169" s="71"/>
      <c r="BE169" s="71"/>
      <c r="BF169" s="71"/>
      <c r="BG169" s="71"/>
      <c r="BH169" s="71"/>
      <c r="BI169" s="71"/>
      <c r="BJ169" s="71"/>
      <c r="BK169" s="71"/>
      <c r="BL169" s="71"/>
      <c r="BM169" s="71"/>
      <c r="BN169" s="71"/>
      <c r="BO169" s="71"/>
      <c r="BP169" s="71"/>
      <c r="BQ169" s="71"/>
      <c r="BR169" s="71"/>
      <c r="BS169" s="71"/>
      <c r="BT169" s="71"/>
      <c r="BU169" s="71"/>
      <c r="BV169" s="71"/>
      <c r="BW169" s="71"/>
      <c r="BX169" s="71"/>
      <c r="BY169" s="71"/>
      <c r="BZ169" s="71"/>
    </row>
    <row r="170" spans="1:78" s="72" customFormat="1" ht="27" hidden="1">
      <c r="A170" s="80">
        <v>5133</v>
      </c>
      <c r="B170" s="61" t="s">
        <v>457</v>
      </c>
      <c r="C170" s="68" t="s">
        <v>316</v>
      </c>
      <c r="D170" s="60"/>
      <c r="E170" s="60"/>
      <c r="F170" s="60"/>
      <c r="G170" s="60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62">
        <f t="shared" si="53"/>
        <v>0</v>
      </c>
      <c r="AB170" s="61"/>
      <c r="AC170" s="62">
        <f t="shared" si="54"/>
        <v>0</v>
      </c>
      <c r="AD170" s="62">
        <f t="shared" si="55"/>
        <v>0</v>
      </c>
      <c r="AE170" s="61"/>
      <c r="AF170" s="61"/>
      <c r="AG170" s="71"/>
      <c r="AH170" s="71"/>
      <c r="AI170" s="71"/>
      <c r="AJ170" s="71"/>
      <c r="AK170" s="71"/>
      <c r="AL170" s="71"/>
      <c r="AM170" s="71"/>
      <c r="AN170" s="71"/>
      <c r="AO170" s="71"/>
      <c r="AP170" s="71"/>
      <c r="AQ170" s="71"/>
      <c r="AR170" s="71"/>
      <c r="AS170" s="71"/>
      <c r="AT170" s="71"/>
      <c r="AU170" s="71"/>
      <c r="AV170" s="71"/>
      <c r="AW170" s="71"/>
      <c r="AX170" s="71"/>
      <c r="AY170" s="71"/>
      <c r="AZ170" s="71"/>
      <c r="BA170" s="71"/>
      <c r="BB170" s="71"/>
      <c r="BC170" s="71"/>
      <c r="BD170" s="71"/>
      <c r="BE170" s="71"/>
      <c r="BF170" s="71"/>
      <c r="BG170" s="71"/>
      <c r="BH170" s="71"/>
      <c r="BI170" s="71"/>
      <c r="BJ170" s="71"/>
      <c r="BK170" s="71"/>
      <c r="BL170" s="71"/>
      <c r="BM170" s="71"/>
      <c r="BN170" s="71"/>
      <c r="BO170" s="71"/>
      <c r="BP170" s="71"/>
      <c r="BQ170" s="71"/>
      <c r="BR170" s="71"/>
      <c r="BS170" s="71"/>
      <c r="BT170" s="71"/>
      <c r="BU170" s="71"/>
      <c r="BV170" s="71"/>
      <c r="BW170" s="71"/>
      <c r="BX170" s="71"/>
      <c r="BY170" s="71"/>
      <c r="BZ170" s="71"/>
    </row>
    <row r="171" spans="1:78" s="72" customFormat="1" ht="13.5" hidden="1">
      <c r="A171" s="80">
        <v>5134</v>
      </c>
      <c r="B171" s="61" t="s">
        <v>458</v>
      </c>
      <c r="C171" s="68" t="s">
        <v>316</v>
      </c>
      <c r="D171" s="60"/>
      <c r="E171" s="60"/>
      <c r="F171" s="60"/>
      <c r="G171" s="60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62">
        <f t="shared" si="53"/>
        <v>0</v>
      </c>
      <c r="AB171" s="61"/>
      <c r="AC171" s="62">
        <f t="shared" si="54"/>
        <v>0</v>
      </c>
      <c r="AD171" s="62">
        <f t="shared" si="55"/>
        <v>0</v>
      </c>
      <c r="AE171" s="61"/>
      <c r="AF171" s="61"/>
      <c r="AG171" s="71"/>
      <c r="AH171" s="71"/>
      <c r="AI171" s="71"/>
      <c r="AJ171" s="71"/>
      <c r="AK171" s="71"/>
      <c r="AL171" s="71"/>
      <c r="AM171" s="71"/>
      <c r="AN171" s="71"/>
      <c r="AO171" s="71"/>
      <c r="AP171" s="71"/>
      <c r="AQ171" s="71"/>
      <c r="AR171" s="71"/>
      <c r="AS171" s="71"/>
      <c r="AT171" s="71"/>
      <c r="AU171" s="71"/>
      <c r="AV171" s="71"/>
      <c r="AW171" s="71"/>
      <c r="AX171" s="71"/>
      <c r="AY171" s="71"/>
      <c r="AZ171" s="71"/>
      <c r="BA171" s="71"/>
      <c r="BB171" s="71"/>
      <c r="BC171" s="71"/>
      <c r="BD171" s="71"/>
      <c r="BE171" s="71"/>
      <c r="BF171" s="71"/>
      <c r="BG171" s="71"/>
      <c r="BH171" s="71"/>
      <c r="BI171" s="71"/>
      <c r="BJ171" s="71"/>
      <c r="BK171" s="71"/>
      <c r="BL171" s="71"/>
      <c r="BM171" s="71"/>
      <c r="BN171" s="71"/>
      <c r="BO171" s="71"/>
      <c r="BP171" s="71"/>
      <c r="BQ171" s="71"/>
      <c r="BR171" s="71"/>
      <c r="BS171" s="71"/>
      <c r="BT171" s="71"/>
      <c r="BU171" s="71"/>
      <c r="BV171" s="71"/>
      <c r="BW171" s="71"/>
      <c r="BX171" s="71"/>
      <c r="BY171" s="71"/>
      <c r="BZ171" s="71"/>
    </row>
    <row r="172" spans="1:78" s="72" customFormat="1" ht="42.75" hidden="1" customHeight="1">
      <c r="A172" s="80">
        <v>5135</v>
      </c>
      <c r="B172" s="61" t="s">
        <v>459</v>
      </c>
      <c r="C172" s="68" t="s">
        <v>316</v>
      </c>
      <c r="D172" s="60"/>
      <c r="E172" s="60"/>
      <c r="F172" s="60"/>
      <c r="G172" s="60"/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/>
      <c r="U172" s="61"/>
      <c r="V172" s="61"/>
      <c r="W172" s="61"/>
      <c r="X172" s="61"/>
      <c r="Y172" s="61"/>
      <c r="Z172" s="61"/>
      <c r="AA172" s="62">
        <f t="shared" si="53"/>
        <v>0</v>
      </c>
      <c r="AB172" s="61"/>
      <c r="AC172" s="62">
        <f t="shared" si="54"/>
        <v>0</v>
      </c>
      <c r="AD172" s="62">
        <f t="shared" si="55"/>
        <v>0</v>
      </c>
      <c r="AE172" s="61"/>
      <c r="AF172" s="61"/>
      <c r="AG172" s="71"/>
      <c r="AH172" s="71"/>
      <c r="AI172" s="71"/>
      <c r="AJ172" s="71"/>
      <c r="AK172" s="71"/>
      <c r="AL172" s="71"/>
      <c r="AM172" s="71"/>
      <c r="AN172" s="71"/>
      <c r="AO172" s="71"/>
      <c r="AP172" s="71"/>
      <c r="AQ172" s="71"/>
      <c r="AR172" s="71"/>
      <c r="AS172" s="71"/>
      <c r="AT172" s="71"/>
      <c r="AU172" s="71"/>
      <c r="AV172" s="71"/>
      <c r="AW172" s="71"/>
      <c r="AX172" s="71"/>
      <c r="AY172" s="71"/>
      <c r="AZ172" s="71"/>
      <c r="BA172" s="71"/>
      <c r="BB172" s="71"/>
      <c r="BC172" s="71"/>
      <c r="BD172" s="71"/>
      <c r="BE172" s="71"/>
      <c r="BF172" s="71"/>
      <c r="BG172" s="71"/>
      <c r="BH172" s="71"/>
      <c r="BI172" s="71"/>
      <c r="BJ172" s="71"/>
      <c r="BK172" s="71"/>
      <c r="BL172" s="71"/>
      <c r="BM172" s="71"/>
      <c r="BN172" s="71"/>
      <c r="BO172" s="71"/>
      <c r="BP172" s="71"/>
      <c r="BQ172" s="71"/>
      <c r="BR172" s="71"/>
      <c r="BS172" s="71"/>
      <c r="BT172" s="71"/>
      <c r="BU172" s="71"/>
      <c r="BV172" s="71"/>
      <c r="BW172" s="71"/>
      <c r="BX172" s="71"/>
      <c r="BY172" s="71"/>
      <c r="BZ172" s="71"/>
    </row>
    <row r="173" spans="1:78" s="72" customFormat="1" ht="13.5" hidden="1">
      <c r="A173" s="80">
        <v>0</v>
      </c>
      <c r="B173" s="61" t="s">
        <v>460</v>
      </c>
      <c r="C173" s="68" t="s">
        <v>316</v>
      </c>
      <c r="D173" s="60">
        <f t="shared" ref="D173:K173" si="61">+D174+D176+D178+D180</f>
        <v>0</v>
      </c>
      <c r="E173" s="60">
        <f t="shared" si="61"/>
        <v>0</v>
      </c>
      <c r="F173" s="60"/>
      <c r="G173" s="60"/>
      <c r="H173" s="61">
        <f t="shared" si="61"/>
        <v>0</v>
      </c>
      <c r="I173" s="61">
        <f t="shared" si="61"/>
        <v>0</v>
      </c>
      <c r="J173" s="61">
        <f t="shared" si="61"/>
        <v>0</v>
      </c>
      <c r="K173" s="61">
        <f t="shared" si="61"/>
        <v>0</v>
      </c>
      <c r="L173" s="61"/>
      <c r="M173" s="61"/>
      <c r="N173" s="61">
        <f>+N174+N176+N178+N180</f>
        <v>0</v>
      </c>
      <c r="O173" s="61">
        <f>+O174+O176+O178+O180</f>
        <v>0</v>
      </c>
      <c r="P173" s="61"/>
      <c r="Q173" s="61"/>
      <c r="R173" s="61">
        <f>+R174+R176+R178+R180</f>
        <v>0</v>
      </c>
      <c r="S173" s="61">
        <f>+S174+S176+S178+S180</f>
        <v>0</v>
      </c>
      <c r="T173" s="61"/>
      <c r="U173" s="61"/>
      <c r="V173" s="61">
        <f>+V174+V176+V178+V180</f>
        <v>0</v>
      </c>
      <c r="W173" s="61">
        <f>+W174+W176+W178+W180</f>
        <v>0</v>
      </c>
      <c r="X173" s="61">
        <f>+X174+X176+X178+X180</f>
        <v>0</v>
      </c>
      <c r="Y173" s="61">
        <f>+Y174+Y176+Y178+Y180</f>
        <v>0</v>
      </c>
      <c r="Z173" s="61">
        <f>+Z174+Z176+Z178+Z180</f>
        <v>0</v>
      </c>
      <c r="AA173" s="62">
        <f t="shared" si="53"/>
        <v>0</v>
      </c>
      <c r="AB173" s="61">
        <f>+AB174+AB176+AB178+AB180</f>
        <v>0</v>
      </c>
      <c r="AC173" s="62">
        <f t="shared" si="54"/>
        <v>0</v>
      </c>
      <c r="AD173" s="62">
        <f t="shared" si="55"/>
        <v>0</v>
      </c>
      <c r="AE173" s="61">
        <f>+AE174+AE176+AE178+AE180</f>
        <v>0</v>
      </c>
      <c r="AF173" s="61">
        <f>+AF174+AF176+AF178+AF180</f>
        <v>0</v>
      </c>
      <c r="AG173" s="71"/>
      <c r="AH173" s="71"/>
      <c r="AI173" s="71"/>
      <c r="AJ173" s="71"/>
      <c r="AK173" s="71"/>
      <c r="AL173" s="71"/>
      <c r="AM173" s="71"/>
      <c r="AN173" s="71"/>
      <c r="AO173" s="71"/>
      <c r="AP173" s="71"/>
      <c r="AQ173" s="71"/>
      <c r="AR173" s="71"/>
      <c r="AS173" s="71"/>
      <c r="AT173" s="71"/>
      <c r="AU173" s="71"/>
      <c r="AV173" s="71"/>
      <c r="AW173" s="71"/>
      <c r="AX173" s="71"/>
      <c r="AY173" s="71"/>
      <c r="AZ173" s="71"/>
      <c r="BA173" s="71"/>
      <c r="BB173" s="71"/>
      <c r="BC173" s="71"/>
      <c r="BD173" s="71"/>
      <c r="BE173" s="71"/>
      <c r="BF173" s="71"/>
      <c r="BG173" s="71"/>
      <c r="BH173" s="71"/>
      <c r="BI173" s="71"/>
      <c r="BJ173" s="71"/>
      <c r="BK173" s="71"/>
      <c r="BL173" s="71"/>
      <c r="BM173" s="71"/>
      <c r="BN173" s="71"/>
      <c r="BO173" s="71"/>
      <c r="BP173" s="71"/>
      <c r="BQ173" s="71"/>
      <c r="BR173" s="71"/>
      <c r="BS173" s="71"/>
      <c r="BT173" s="71"/>
      <c r="BU173" s="71"/>
      <c r="BV173" s="71"/>
      <c r="BW173" s="71"/>
      <c r="BX173" s="71"/>
      <c r="BY173" s="71"/>
      <c r="BZ173" s="71"/>
    </row>
    <row r="174" spans="1:78" s="72" customFormat="1" ht="13.5" hidden="1">
      <c r="A174" s="80">
        <v>0</v>
      </c>
      <c r="B174" s="61" t="s">
        <v>461</v>
      </c>
      <c r="C174" s="68" t="s">
        <v>316</v>
      </c>
      <c r="D174" s="60">
        <f t="shared" ref="D174:AF174" si="62">+D175</f>
        <v>0</v>
      </c>
      <c r="E174" s="60">
        <f t="shared" si="62"/>
        <v>0</v>
      </c>
      <c r="F174" s="60"/>
      <c r="G174" s="60"/>
      <c r="H174" s="61">
        <f t="shared" si="62"/>
        <v>0</v>
      </c>
      <c r="I174" s="61">
        <f t="shared" si="62"/>
        <v>0</v>
      </c>
      <c r="J174" s="61">
        <f t="shared" si="62"/>
        <v>0</v>
      </c>
      <c r="K174" s="61">
        <f t="shared" si="62"/>
        <v>0</v>
      </c>
      <c r="L174" s="61"/>
      <c r="M174" s="61"/>
      <c r="N174" s="61">
        <f t="shared" si="62"/>
        <v>0</v>
      </c>
      <c r="O174" s="61">
        <f t="shared" si="62"/>
        <v>0</v>
      </c>
      <c r="P174" s="61"/>
      <c r="Q174" s="61"/>
      <c r="R174" s="61">
        <f t="shared" si="62"/>
        <v>0</v>
      </c>
      <c r="S174" s="61">
        <f t="shared" si="62"/>
        <v>0</v>
      </c>
      <c r="T174" s="61"/>
      <c r="U174" s="61"/>
      <c r="V174" s="61">
        <f t="shared" si="62"/>
        <v>0</v>
      </c>
      <c r="W174" s="61">
        <f t="shared" si="62"/>
        <v>0</v>
      </c>
      <c r="X174" s="61">
        <f t="shared" si="62"/>
        <v>0</v>
      </c>
      <c r="Y174" s="61">
        <f t="shared" si="62"/>
        <v>0</v>
      </c>
      <c r="Z174" s="61">
        <f t="shared" si="62"/>
        <v>0</v>
      </c>
      <c r="AA174" s="62">
        <f t="shared" si="53"/>
        <v>0</v>
      </c>
      <c r="AB174" s="61">
        <f t="shared" si="62"/>
        <v>0</v>
      </c>
      <c r="AC174" s="62">
        <f t="shared" si="54"/>
        <v>0</v>
      </c>
      <c r="AD174" s="62">
        <f t="shared" si="55"/>
        <v>0</v>
      </c>
      <c r="AE174" s="61">
        <f t="shared" si="62"/>
        <v>0</v>
      </c>
      <c r="AF174" s="61">
        <f t="shared" si="62"/>
        <v>0</v>
      </c>
      <c r="AG174" s="71"/>
      <c r="AH174" s="71"/>
      <c r="AI174" s="71"/>
      <c r="AJ174" s="71"/>
      <c r="AK174" s="71"/>
      <c r="AL174" s="71"/>
      <c r="AM174" s="71"/>
      <c r="AN174" s="71"/>
      <c r="AO174" s="71"/>
      <c r="AP174" s="71"/>
      <c r="AQ174" s="71"/>
      <c r="AR174" s="71"/>
      <c r="AS174" s="71"/>
      <c r="AT174" s="71"/>
      <c r="AU174" s="71"/>
      <c r="AV174" s="71"/>
      <c r="AW174" s="71"/>
      <c r="AX174" s="71"/>
      <c r="AY174" s="71"/>
      <c r="AZ174" s="71"/>
      <c r="BA174" s="71"/>
      <c r="BB174" s="71"/>
      <c r="BC174" s="71"/>
      <c r="BD174" s="71"/>
      <c r="BE174" s="71"/>
      <c r="BF174" s="71"/>
      <c r="BG174" s="71"/>
      <c r="BH174" s="71"/>
      <c r="BI174" s="71"/>
      <c r="BJ174" s="71"/>
      <c r="BK174" s="71"/>
      <c r="BL174" s="71"/>
      <c r="BM174" s="71"/>
      <c r="BN174" s="71"/>
      <c r="BO174" s="71"/>
      <c r="BP174" s="71"/>
      <c r="BQ174" s="71"/>
      <c r="BR174" s="71"/>
      <c r="BS174" s="71"/>
      <c r="BT174" s="71"/>
      <c r="BU174" s="71"/>
      <c r="BV174" s="71"/>
      <c r="BW174" s="71"/>
      <c r="BX174" s="71"/>
      <c r="BY174" s="71"/>
      <c r="BZ174" s="71"/>
    </row>
    <row r="175" spans="1:78" s="72" customFormat="1" ht="13.5" hidden="1">
      <c r="A175" s="80">
        <v>5211</v>
      </c>
      <c r="B175" s="61" t="s">
        <v>462</v>
      </c>
      <c r="C175" s="68" t="s">
        <v>316</v>
      </c>
      <c r="D175" s="60"/>
      <c r="E175" s="60"/>
      <c r="F175" s="60"/>
      <c r="G175" s="60"/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/>
      <c r="U175" s="61"/>
      <c r="V175" s="61"/>
      <c r="W175" s="61"/>
      <c r="X175" s="61"/>
      <c r="Y175" s="61"/>
      <c r="Z175" s="61"/>
      <c r="AA175" s="62">
        <f t="shared" si="53"/>
        <v>0</v>
      </c>
      <c r="AB175" s="61"/>
      <c r="AC175" s="62">
        <f t="shared" si="54"/>
        <v>0</v>
      </c>
      <c r="AD175" s="62">
        <f t="shared" si="55"/>
        <v>0</v>
      </c>
      <c r="AE175" s="61"/>
      <c r="AF175" s="61"/>
      <c r="AG175" s="71"/>
      <c r="AH175" s="71"/>
      <c r="AI175" s="71"/>
      <c r="AJ175" s="71"/>
      <c r="AK175" s="71"/>
      <c r="AL175" s="71"/>
      <c r="AM175" s="71"/>
      <c r="AN175" s="71"/>
      <c r="AO175" s="71"/>
      <c r="AP175" s="71"/>
      <c r="AQ175" s="71"/>
      <c r="AR175" s="71"/>
      <c r="AS175" s="71"/>
      <c r="AT175" s="71"/>
      <c r="AU175" s="71"/>
      <c r="AV175" s="71"/>
      <c r="AW175" s="71"/>
      <c r="AX175" s="71"/>
      <c r="AY175" s="71"/>
      <c r="AZ175" s="71"/>
      <c r="BA175" s="71"/>
      <c r="BB175" s="71"/>
      <c r="BC175" s="71"/>
      <c r="BD175" s="71"/>
      <c r="BE175" s="71"/>
      <c r="BF175" s="71"/>
      <c r="BG175" s="71"/>
      <c r="BH175" s="71"/>
      <c r="BI175" s="71"/>
      <c r="BJ175" s="71"/>
      <c r="BK175" s="71"/>
      <c r="BL175" s="71"/>
      <c r="BM175" s="71"/>
      <c r="BN175" s="71"/>
      <c r="BO175" s="71"/>
      <c r="BP175" s="71"/>
      <c r="BQ175" s="71"/>
      <c r="BR175" s="71"/>
      <c r="BS175" s="71"/>
      <c r="BT175" s="71"/>
      <c r="BU175" s="71"/>
      <c r="BV175" s="71"/>
      <c r="BW175" s="71"/>
      <c r="BX175" s="71"/>
      <c r="BY175" s="71"/>
      <c r="BZ175" s="71"/>
    </row>
    <row r="176" spans="1:78" s="72" customFormat="1" ht="13.5" hidden="1">
      <c r="A176" s="80">
        <v>0</v>
      </c>
      <c r="B176" s="61" t="s">
        <v>463</v>
      </c>
      <c r="C176" s="68" t="s">
        <v>316</v>
      </c>
      <c r="D176" s="60">
        <f t="shared" ref="D176:AF176" si="63">+D177</f>
        <v>0</v>
      </c>
      <c r="E176" s="60">
        <f t="shared" si="63"/>
        <v>0</v>
      </c>
      <c r="F176" s="60"/>
      <c r="G176" s="60"/>
      <c r="H176" s="61">
        <f t="shared" si="63"/>
        <v>0</v>
      </c>
      <c r="I176" s="61">
        <f t="shared" si="63"/>
        <v>0</v>
      </c>
      <c r="J176" s="61">
        <f t="shared" si="63"/>
        <v>0</v>
      </c>
      <c r="K176" s="61">
        <f t="shared" si="63"/>
        <v>0</v>
      </c>
      <c r="L176" s="61"/>
      <c r="M176" s="61"/>
      <c r="N176" s="61">
        <f t="shared" si="63"/>
        <v>0</v>
      </c>
      <c r="O176" s="61">
        <f t="shared" si="63"/>
        <v>0</v>
      </c>
      <c r="P176" s="61"/>
      <c r="Q176" s="61"/>
      <c r="R176" s="61">
        <f t="shared" si="63"/>
        <v>0</v>
      </c>
      <c r="S176" s="61">
        <f t="shared" si="63"/>
        <v>0</v>
      </c>
      <c r="T176" s="61"/>
      <c r="U176" s="61"/>
      <c r="V176" s="61">
        <f t="shared" si="63"/>
        <v>0</v>
      </c>
      <c r="W176" s="61">
        <f t="shared" si="63"/>
        <v>0</v>
      </c>
      <c r="X176" s="61">
        <f t="shared" si="63"/>
        <v>0</v>
      </c>
      <c r="Y176" s="61">
        <f t="shared" si="63"/>
        <v>0</v>
      </c>
      <c r="Z176" s="61">
        <f t="shared" si="63"/>
        <v>0</v>
      </c>
      <c r="AA176" s="62">
        <f t="shared" si="53"/>
        <v>0</v>
      </c>
      <c r="AB176" s="61">
        <f t="shared" si="63"/>
        <v>0</v>
      </c>
      <c r="AC176" s="62">
        <f t="shared" si="54"/>
        <v>0</v>
      </c>
      <c r="AD176" s="62">
        <f t="shared" si="55"/>
        <v>0</v>
      </c>
      <c r="AE176" s="61">
        <f t="shared" si="63"/>
        <v>0</v>
      </c>
      <c r="AF176" s="61">
        <f t="shared" si="63"/>
        <v>0</v>
      </c>
      <c r="AG176" s="71"/>
      <c r="AH176" s="71"/>
      <c r="AI176" s="71"/>
      <c r="AJ176" s="71"/>
      <c r="AK176" s="71"/>
      <c r="AL176" s="71"/>
      <c r="AM176" s="71"/>
      <c r="AN176" s="71"/>
      <c r="AO176" s="71"/>
      <c r="AP176" s="71"/>
      <c r="AQ176" s="71"/>
      <c r="AR176" s="71"/>
      <c r="AS176" s="71"/>
      <c r="AT176" s="71"/>
      <c r="AU176" s="71"/>
      <c r="AV176" s="71"/>
      <c r="AW176" s="71"/>
      <c r="AX176" s="71"/>
      <c r="AY176" s="71"/>
      <c r="AZ176" s="71"/>
      <c r="BA176" s="71"/>
      <c r="BB176" s="71"/>
      <c r="BC176" s="71"/>
      <c r="BD176" s="71"/>
      <c r="BE176" s="71"/>
      <c r="BF176" s="71"/>
      <c r="BG176" s="71"/>
      <c r="BH176" s="71"/>
      <c r="BI176" s="71"/>
      <c r="BJ176" s="71"/>
      <c r="BK176" s="71"/>
      <c r="BL176" s="71"/>
      <c r="BM176" s="71"/>
      <c r="BN176" s="71"/>
      <c r="BO176" s="71"/>
      <c r="BP176" s="71"/>
      <c r="BQ176" s="71"/>
      <c r="BR176" s="71"/>
      <c r="BS176" s="71"/>
      <c r="BT176" s="71"/>
      <c r="BU176" s="71"/>
      <c r="BV176" s="71"/>
      <c r="BW176" s="71"/>
      <c r="BX176" s="71"/>
      <c r="BY176" s="71"/>
      <c r="BZ176" s="71"/>
    </row>
    <row r="177" spans="1:78" s="72" customFormat="1" ht="13.5" hidden="1">
      <c r="A177" s="80">
        <v>5221</v>
      </c>
      <c r="B177" s="61" t="s">
        <v>464</v>
      </c>
      <c r="C177" s="68" t="s">
        <v>316</v>
      </c>
      <c r="D177" s="60"/>
      <c r="E177" s="60"/>
      <c r="F177" s="60"/>
      <c r="G177" s="60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61"/>
      <c r="T177" s="61"/>
      <c r="U177" s="61"/>
      <c r="V177" s="61"/>
      <c r="W177" s="61"/>
      <c r="X177" s="61"/>
      <c r="Y177" s="61"/>
      <c r="Z177" s="61"/>
      <c r="AA177" s="62">
        <f t="shared" si="53"/>
        <v>0</v>
      </c>
      <c r="AB177" s="61"/>
      <c r="AC177" s="62">
        <f t="shared" si="54"/>
        <v>0</v>
      </c>
      <c r="AD177" s="62">
        <f t="shared" si="55"/>
        <v>0</v>
      </c>
      <c r="AE177" s="61"/>
      <c r="AF177" s="61"/>
      <c r="AG177" s="71"/>
      <c r="AH177" s="71"/>
      <c r="AI177" s="71"/>
      <c r="AJ177" s="71"/>
      <c r="AK177" s="71"/>
      <c r="AL177" s="71"/>
      <c r="AM177" s="71"/>
      <c r="AN177" s="71"/>
      <c r="AO177" s="71"/>
      <c r="AP177" s="71"/>
      <c r="AQ177" s="71"/>
      <c r="AR177" s="71"/>
      <c r="AS177" s="71"/>
      <c r="AT177" s="71"/>
      <c r="AU177" s="71"/>
      <c r="AV177" s="71"/>
      <c r="AW177" s="71"/>
      <c r="AX177" s="71"/>
      <c r="AY177" s="71"/>
      <c r="AZ177" s="71"/>
      <c r="BA177" s="71"/>
      <c r="BB177" s="71"/>
      <c r="BC177" s="71"/>
      <c r="BD177" s="71"/>
      <c r="BE177" s="71"/>
      <c r="BF177" s="71"/>
      <c r="BG177" s="71"/>
      <c r="BH177" s="71"/>
      <c r="BI177" s="71"/>
      <c r="BJ177" s="71"/>
      <c r="BK177" s="71"/>
      <c r="BL177" s="71"/>
      <c r="BM177" s="71"/>
      <c r="BN177" s="71"/>
      <c r="BO177" s="71"/>
      <c r="BP177" s="71"/>
      <c r="BQ177" s="71"/>
      <c r="BR177" s="71"/>
      <c r="BS177" s="71"/>
      <c r="BT177" s="71"/>
      <c r="BU177" s="71"/>
      <c r="BV177" s="71"/>
      <c r="BW177" s="71"/>
      <c r="BX177" s="71"/>
      <c r="BY177" s="71"/>
      <c r="BZ177" s="71"/>
    </row>
    <row r="178" spans="1:78" s="72" customFormat="1" ht="27" hidden="1">
      <c r="A178" s="80">
        <v>0</v>
      </c>
      <c r="B178" s="61" t="s">
        <v>465</v>
      </c>
      <c r="C178" s="68" t="s">
        <v>316</v>
      </c>
      <c r="D178" s="60">
        <f t="shared" ref="D178:AF178" si="64">+D179</f>
        <v>0</v>
      </c>
      <c r="E178" s="60">
        <f t="shared" si="64"/>
        <v>0</v>
      </c>
      <c r="F178" s="60"/>
      <c r="G178" s="60"/>
      <c r="H178" s="61">
        <f t="shared" si="64"/>
        <v>0</v>
      </c>
      <c r="I178" s="61">
        <f t="shared" si="64"/>
        <v>0</v>
      </c>
      <c r="J178" s="61">
        <f t="shared" si="64"/>
        <v>0</v>
      </c>
      <c r="K178" s="61">
        <f t="shared" si="64"/>
        <v>0</v>
      </c>
      <c r="L178" s="61"/>
      <c r="M178" s="61"/>
      <c r="N178" s="61">
        <f t="shared" si="64"/>
        <v>0</v>
      </c>
      <c r="O178" s="61">
        <f t="shared" si="64"/>
        <v>0</v>
      </c>
      <c r="P178" s="61"/>
      <c r="Q178" s="61"/>
      <c r="R178" s="61">
        <f t="shared" si="64"/>
        <v>0</v>
      </c>
      <c r="S178" s="61">
        <f t="shared" si="64"/>
        <v>0</v>
      </c>
      <c r="T178" s="61"/>
      <c r="U178" s="61"/>
      <c r="V178" s="61">
        <f t="shared" si="64"/>
        <v>0</v>
      </c>
      <c r="W178" s="61">
        <f t="shared" si="64"/>
        <v>0</v>
      </c>
      <c r="X178" s="61">
        <f t="shared" si="64"/>
        <v>0</v>
      </c>
      <c r="Y178" s="61">
        <f t="shared" si="64"/>
        <v>0</v>
      </c>
      <c r="Z178" s="61">
        <f t="shared" si="64"/>
        <v>0</v>
      </c>
      <c r="AA178" s="62">
        <f t="shared" si="53"/>
        <v>0</v>
      </c>
      <c r="AB178" s="61">
        <f t="shared" si="64"/>
        <v>0</v>
      </c>
      <c r="AC178" s="62">
        <f t="shared" si="54"/>
        <v>0</v>
      </c>
      <c r="AD178" s="62">
        <f t="shared" si="55"/>
        <v>0</v>
      </c>
      <c r="AE178" s="61">
        <f t="shared" si="64"/>
        <v>0</v>
      </c>
      <c r="AF178" s="61">
        <f t="shared" si="64"/>
        <v>0</v>
      </c>
      <c r="AG178" s="71"/>
      <c r="AH178" s="71"/>
      <c r="AI178" s="71"/>
      <c r="AJ178" s="71"/>
      <c r="AK178" s="71"/>
      <c r="AL178" s="71"/>
      <c r="AM178" s="71"/>
      <c r="AN178" s="71"/>
      <c r="AO178" s="71"/>
      <c r="AP178" s="71"/>
      <c r="AQ178" s="71"/>
      <c r="AR178" s="71"/>
      <c r="AS178" s="71"/>
      <c r="AT178" s="71"/>
      <c r="AU178" s="71"/>
      <c r="AV178" s="71"/>
      <c r="AW178" s="71"/>
      <c r="AX178" s="71"/>
      <c r="AY178" s="71"/>
      <c r="AZ178" s="71"/>
      <c r="BA178" s="71"/>
      <c r="BB178" s="71"/>
      <c r="BC178" s="71"/>
      <c r="BD178" s="71"/>
      <c r="BE178" s="71"/>
      <c r="BF178" s="71"/>
      <c r="BG178" s="71"/>
      <c r="BH178" s="71"/>
      <c r="BI178" s="71"/>
      <c r="BJ178" s="71"/>
      <c r="BK178" s="71"/>
      <c r="BL178" s="71"/>
      <c r="BM178" s="71"/>
      <c r="BN178" s="71"/>
      <c r="BO178" s="71"/>
      <c r="BP178" s="71"/>
      <c r="BQ178" s="71"/>
      <c r="BR178" s="71"/>
      <c r="BS178" s="71"/>
      <c r="BT178" s="71"/>
      <c r="BU178" s="71"/>
      <c r="BV178" s="71"/>
      <c r="BW178" s="71"/>
      <c r="BX178" s="71"/>
      <c r="BY178" s="71"/>
      <c r="BZ178" s="71"/>
    </row>
    <row r="179" spans="1:78" s="72" customFormat="1" ht="27" hidden="1">
      <c r="A179" s="80">
        <v>5231</v>
      </c>
      <c r="B179" s="61" t="s">
        <v>466</v>
      </c>
      <c r="C179" s="68" t="s">
        <v>316</v>
      </c>
      <c r="D179" s="60"/>
      <c r="E179" s="60"/>
      <c r="F179" s="60"/>
      <c r="G179" s="60"/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1"/>
      <c r="Z179" s="61"/>
      <c r="AA179" s="62">
        <f t="shared" si="53"/>
        <v>0</v>
      </c>
      <c r="AB179" s="61"/>
      <c r="AC179" s="62">
        <f t="shared" si="54"/>
        <v>0</v>
      </c>
      <c r="AD179" s="62">
        <f t="shared" si="55"/>
        <v>0</v>
      </c>
      <c r="AE179" s="61"/>
      <c r="AF179" s="61"/>
      <c r="AG179" s="71"/>
      <c r="AH179" s="71"/>
      <c r="AI179" s="71"/>
      <c r="AJ179" s="71"/>
      <c r="AK179" s="71"/>
      <c r="AL179" s="71"/>
      <c r="AM179" s="71"/>
      <c r="AN179" s="71"/>
      <c r="AO179" s="71"/>
      <c r="AP179" s="71"/>
      <c r="AQ179" s="71"/>
      <c r="AR179" s="71"/>
      <c r="AS179" s="71"/>
      <c r="AT179" s="71"/>
      <c r="AU179" s="71"/>
      <c r="AV179" s="71"/>
      <c r="AW179" s="71"/>
      <c r="AX179" s="71"/>
      <c r="AY179" s="71"/>
      <c r="AZ179" s="71"/>
      <c r="BA179" s="71"/>
      <c r="BB179" s="71"/>
      <c r="BC179" s="71"/>
      <c r="BD179" s="71"/>
      <c r="BE179" s="71"/>
      <c r="BF179" s="71"/>
      <c r="BG179" s="71"/>
      <c r="BH179" s="71"/>
      <c r="BI179" s="71"/>
      <c r="BJ179" s="71"/>
      <c r="BK179" s="71"/>
      <c r="BL179" s="71"/>
      <c r="BM179" s="71"/>
      <c r="BN179" s="71"/>
      <c r="BO179" s="71"/>
      <c r="BP179" s="71"/>
      <c r="BQ179" s="71"/>
      <c r="BR179" s="71"/>
      <c r="BS179" s="71"/>
      <c r="BT179" s="71"/>
      <c r="BU179" s="71"/>
      <c r="BV179" s="71"/>
      <c r="BW179" s="71"/>
      <c r="BX179" s="71"/>
      <c r="BY179" s="71"/>
      <c r="BZ179" s="71"/>
    </row>
    <row r="180" spans="1:78" s="72" customFormat="1" ht="13.5" hidden="1">
      <c r="A180" s="80">
        <v>0</v>
      </c>
      <c r="B180" s="61" t="s">
        <v>467</v>
      </c>
      <c r="C180" s="68" t="s">
        <v>316</v>
      </c>
      <c r="D180" s="60">
        <f t="shared" ref="D180:AF180" si="65">+D181</f>
        <v>0</v>
      </c>
      <c r="E180" s="60">
        <f t="shared" si="65"/>
        <v>0</v>
      </c>
      <c r="F180" s="60"/>
      <c r="G180" s="60"/>
      <c r="H180" s="61">
        <f t="shared" si="65"/>
        <v>0</v>
      </c>
      <c r="I180" s="61">
        <f t="shared" si="65"/>
        <v>0</v>
      </c>
      <c r="J180" s="61">
        <f t="shared" si="65"/>
        <v>0</v>
      </c>
      <c r="K180" s="61">
        <f t="shared" si="65"/>
        <v>0</v>
      </c>
      <c r="L180" s="61"/>
      <c r="M180" s="61"/>
      <c r="N180" s="61">
        <f t="shared" si="65"/>
        <v>0</v>
      </c>
      <c r="O180" s="61">
        <f t="shared" si="65"/>
        <v>0</v>
      </c>
      <c r="P180" s="61"/>
      <c r="Q180" s="61"/>
      <c r="R180" s="61">
        <f t="shared" si="65"/>
        <v>0</v>
      </c>
      <c r="S180" s="61">
        <f t="shared" si="65"/>
        <v>0</v>
      </c>
      <c r="T180" s="61"/>
      <c r="U180" s="61"/>
      <c r="V180" s="61">
        <f t="shared" si="65"/>
        <v>0</v>
      </c>
      <c r="W180" s="61">
        <f t="shared" si="65"/>
        <v>0</v>
      </c>
      <c r="X180" s="61">
        <f t="shared" si="65"/>
        <v>0</v>
      </c>
      <c r="Y180" s="61">
        <f t="shared" si="65"/>
        <v>0</v>
      </c>
      <c r="Z180" s="61">
        <f t="shared" si="65"/>
        <v>0</v>
      </c>
      <c r="AA180" s="62">
        <f t="shared" si="53"/>
        <v>0</v>
      </c>
      <c r="AB180" s="61">
        <f t="shared" si="65"/>
        <v>0</v>
      </c>
      <c r="AC180" s="62">
        <f t="shared" si="54"/>
        <v>0</v>
      </c>
      <c r="AD180" s="62">
        <f t="shared" si="55"/>
        <v>0</v>
      </c>
      <c r="AE180" s="61">
        <f t="shared" si="65"/>
        <v>0</v>
      </c>
      <c r="AF180" s="61">
        <f t="shared" si="65"/>
        <v>0</v>
      </c>
      <c r="AG180" s="71"/>
      <c r="AH180" s="71"/>
      <c r="AI180" s="71"/>
      <c r="AJ180" s="71"/>
      <c r="AK180" s="71"/>
      <c r="AL180" s="71"/>
      <c r="AM180" s="71"/>
      <c r="AN180" s="71"/>
      <c r="AO180" s="71"/>
      <c r="AP180" s="71"/>
      <c r="AQ180" s="71"/>
      <c r="AR180" s="71"/>
      <c r="AS180" s="71"/>
      <c r="AT180" s="71"/>
      <c r="AU180" s="71"/>
      <c r="AV180" s="71"/>
      <c r="AW180" s="71"/>
      <c r="AX180" s="71"/>
      <c r="AY180" s="71"/>
      <c r="AZ180" s="71"/>
      <c r="BA180" s="71"/>
      <c r="BB180" s="71"/>
      <c r="BC180" s="71"/>
      <c r="BD180" s="71"/>
      <c r="BE180" s="71"/>
      <c r="BF180" s="71"/>
      <c r="BG180" s="71"/>
      <c r="BH180" s="71"/>
      <c r="BI180" s="71"/>
      <c r="BJ180" s="71"/>
      <c r="BK180" s="71"/>
      <c r="BL180" s="71"/>
      <c r="BM180" s="71"/>
      <c r="BN180" s="71"/>
      <c r="BO180" s="71"/>
      <c r="BP180" s="71"/>
      <c r="BQ180" s="71"/>
      <c r="BR180" s="71"/>
      <c r="BS180" s="71"/>
      <c r="BT180" s="71"/>
      <c r="BU180" s="71"/>
      <c r="BV180" s="71"/>
      <c r="BW180" s="71"/>
      <c r="BX180" s="71"/>
      <c r="BY180" s="71"/>
      <c r="BZ180" s="71"/>
    </row>
    <row r="181" spans="1:78" s="72" customFormat="1" ht="27" hidden="1">
      <c r="A181" s="80">
        <v>5241</v>
      </c>
      <c r="B181" s="61" t="s">
        <v>468</v>
      </c>
      <c r="C181" s="68" t="s">
        <v>316</v>
      </c>
      <c r="D181" s="60"/>
      <c r="E181" s="60"/>
      <c r="F181" s="60"/>
      <c r="G181" s="60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62">
        <f t="shared" si="53"/>
        <v>0</v>
      </c>
      <c r="AB181" s="61"/>
      <c r="AC181" s="62">
        <f t="shared" si="54"/>
        <v>0</v>
      </c>
      <c r="AD181" s="62">
        <f t="shared" si="55"/>
        <v>0</v>
      </c>
      <c r="AE181" s="61"/>
      <c r="AF181" s="61"/>
      <c r="AG181" s="71"/>
      <c r="AH181" s="71"/>
      <c r="AI181" s="71"/>
      <c r="AJ181" s="71"/>
      <c r="AK181" s="71"/>
      <c r="AL181" s="71"/>
      <c r="AM181" s="71"/>
      <c r="AN181" s="71"/>
      <c r="AO181" s="71"/>
      <c r="AP181" s="71"/>
      <c r="AQ181" s="71"/>
      <c r="AR181" s="71"/>
      <c r="AS181" s="71"/>
      <c r="AT181" s="71"/>
      <c r="AU181" s="71"/>
      <c r="AV181" s="71"/>
      <c r="AW181" s="71"/>
      <c r="AX181" s="71"/>
      <c r="AY181" s="71"/>
      <c r="AZ181" s="71"/>
      <c r="BA181" s="71"/>
      <c r="BB181" s="71"/>
      <c r="BC181" s="71"/>
      <c r="BD181" s="71"/>
      <c r="BE181" s="71"/>
      <c r="BF181" s="71"/>
      <c r="BG181" s="71"/>
      <c r="BH181" s="71"/>
      <c r="BI181" s="71"/>
      <c r="BJ181" s="71"/>
      <c r="BK181" s="71"/>
      <c r="BL181" s="71"/>
      <c r="BM181" s="71"/>
      <c r="BN181" s="71"/>
      <c r="BO181" s="71"/>
      <c r="BP181" s="71"/>
      <c r="BQ181" s="71"/>
      <c r="BR181" s="71"/>
      <c r="BS181" s="71"/>
      <c r="BT181" s="71"/>
      <c r="BU181" s="71"/>
      <c r="BV181" s="71"/>
      <c r="BW181" s="71"/>
      <c r="BX181" s="71"/>
      <c r="BY181" s="71"/>
      <c r="BZ181" s="71"/>
    </row>
    <row r="182" spans="1:78" s="72" customFormat="1" ht="13.5" hidden="1">
      <c r="A182" s="80">
        <v>0</v>
      </c>
      <c r="B182" s="61" t="s">
        <v>469</v>
      </c>
      <c r="C182" s="68" t="s">
        <v>316</v>
      </c>
      <c r="D182" s="60">
        <f t="shared" ref="D182:AB183" si="66">+D183</f>
        <v>0</v>
      </c>
      <c r="E182" s="60">
        <f t="shared" si="66"/>
        <v>0</v>
      </c>
      <c r="F182" s="60"/>
      <c r="G182" s="60"/>
      <c r="H182" s="61">
        <f t="shared" si="66"/>
        <v>0</v>
      </c>
      <c r="I182" s="61">
        <f t="shared" si="66"/>
        <v>0</v>
      </c>
      <c r="J182" s="61">
        <f t="shared" si="66"/>
        <v>0</v>
      </c>
      <c r="K182" s="61">
        <f t="shared" si="66"/>
        <v>0</v>
      </c>
      <c r="L182" s="61"/>
      <c r="M182" s="61"/>
      <c r="N182" s="61">
        <f t="shared" si="66"/>
        <v>0</v>
      </c>
      <c r="O182" s="61">
        <f t="shared" si="66"/>
        <v>0</v>
      </c>
      <c r="P182" s="61"/>
      <c r="Q182" s="61"/>
      <c r="R182" s="61">
        <f t="shared" si="66"/>
        <v>0</v>
      </c>
      <c r="S182" s="61">
        <f>+S183</f>
        <v>0</v>
      </c>
      <c r="T182" s="61"/>
      <c r="U182" s="61"/>
      <c r="V182" s="61">
        <f t="shared" si="66"/>
        <v>0</v>
      </c>
      <c r="W182" s="61">
        <f>+W183</f>
        <v>0</v>
      </c>
      <c r="X182" s="61">
        <f t="shared" si="66"/>
        <v>0</v>
      </c>
      <c r="Y182" s="61">
        <f t="shared" si="66"/>
        <v>0</v>
      </c>
      <c r="Z182" s="61">
        <f t="shared" si="66"/>
        <v>0</v>
      </c>
      <c r="AA182" s="62">
        <f t="shared" si="53"/>
        <v>0</v>
      </c>
      <c r="AB182" s="61">
        <f t="shared" si="66"/>
        <v>0</v>
      </c>
      <c r="AC182" s="62">
        <f t="shared" si="54"/>
        <v>0</v>
      </c>
      <c r="AD182" s="62">
        <f t="shared" si="55"/>
        <v>0</v>
      </c>
      <c r="AE182" s="61">
        <f>+AE183</f>
        <v>0</v>
      </c>
      <c r="AF182" s="61">
        <f>+AF183</f>
        <v>0</v>
      </c>
      <c r="AG182" s="71"/>
      <c r="AH182" s="71"/>
      <c r="AI182" s="71"/>
      <c r="AJ182" s="71"/>
      <c r="AK182" s="71"/>
      <c r="AL182" s="71"/>
      <c r="AM182" s="71"/>
      <c r="AN182" s="71"/>
      <c r="AO182" s="71"/>
      <c r="AP182" s="71"/>
      <c r="AQ182" s="71"/>
      <c r="AR182" s="71"/>
      <c r="AS182" s="71"/>
      <c r="AT182" s="71"/>
      <c r="AU182" s="71"/>
      <c r="AV182" s="71"/>
      <c r="AW182" s="71"/>
      <c r="AX182" s="71"/>
      <c r="AY182" s="71"/>
      <c r="AZ182" s="71"/>
      <c r="BA182" s="71"/>
      <c r="BB182" s="71"/>
      <c r="BC182" s="71"/>
      <c r="BD182" s="71"/>
      <c r="BE182" s="71"/>
      <c r="BF182" s="71"/>
      <c r="BG182" s="71"/>
      <c r="BH182" s="71"/>
      <c r="BI182" s="71"/>
      <c r="BJ182" s="71"/>
      <c r="BK182" s="71"/>
      <c r="BL182" s="71"/>
      <c r="BM182" s="71"/>
      <c r="BN182" s="71"/>
      <c r="BO182" s="71"/>
      <c r="BP182" s="71"/>
      <c r="BQ182" s="71"/>
      <c r="BR182" s="71"/>
      <c r="BS182" s="71"/>
      <c r="BT182" s="71"/>
      <c r="BU182" s="71"/>
      <c r="BV182" s="71"/>
      <c r="BW182" s="71"/>
      <c r="BX182" s="71"/>
      <c r="BY182" s="71"/>
      <c r="BZ182" s="71"/>
    </row>
    <row r="183" spans="1:78" s="72" customFormat="1" ht="13.5" hidden="1">
      <c r="A183" s="80">
        <v>0</v>
      </c>
      <c r="B183" s="61" t="s">
        <v>470</v>
      </c>
      <c r="C183" s="68" t="s">
        <v>316</v>
      </c>
      <c r="D183" s="60">
        <f t="shared" si="66"/>
        <v>0</v>
      </c>
      <c r="E183" s="60">
        <f t="shared" si="66"/>
        <v>0</v>
      </c>
      <c r="F183" s="60"/>
      <c r="G183" s="60"/>
      <c r="H183" s="61">
        <f t="shared" si="66"/>
        <v>0</v>
      </c>
      <c r="I183" s="61">
        <f t="shared" si="66"/>
        <v>0</v>
      </c>
      <c r="J183" s="61">
        <f t="shared" si="66"/>
        <v>0</v>
      </c>
      <c r="K183" s="61">
        <f t="shared" si="66"/>
        <v>0</v>
      </c>
      <c r="L183" s="61"/>
      <c r="M183" s="61"/>
      <c r="N183" s="61">
        <f t="shared" si="66"/>
        <v>0</v>
      </c>
      <c r="O183" s="61">
        <f t="shared" si="66"/>
        <v>0</v>
      </c>
      <c r="P183" s="61"/>
      <c r="Q183" s="61"/>
      <c r="R183" s="61">
        <f t="shared" si="66"/>
        <v>0</v>
      </c>
      <c r="S183" s="61">
        <f>+S184</f>
        <v>0</v>
      </c>
      <c r="T183" s="61"/>
      <c r="U183" s="61"/>
      <c r="V183" s="61">
        <f t="shared" si="66"/>
        <v>0</v>
      </c>
      <c r="W183" s="61">
        <f>+W184</f>
        <v>0</v>
      </c>
      <c r="X183" s="61">
        <f t="shared" si="66"/>
        <v>0</v>
      </c>
      <c r="Y183" s="61">
        <f t="shared" si="66"/>
        <v>0</v>
      </c>
      <c r="Z183" s="61">
        <f t="shared" si="66"/>
        <v>0</v>
      </c>
      <c r="AA183" s="62">
        <f t="shared" si="53"/>
        <v>0</v>
      </c>
      <c r="AB183" s="61">
        <f t="shared" si="66"/>
        <v>0</v>
      </c>
      <c r="AC183" s="62">
        <f t="shared" si="54"/>
        <v>0</v>
      </c>
      <c r="AD183" s="62">
        <f t="shared" si="55"/>
        <v>0</v>
      </c>
      <c r="AE183" s="61">
        <f>+AE184</f>
        <v>0</v>
      </c>
      <c r="AF183" s="61">
        <f>+AF184</f>
        <v>0</v>
      </c>
      <c r="AG183" s="71"/>
      <c r="AH183" s="71"/>
      <c r="AI183" s="71"/>
      <c r="AJ183" s="71"/>
      <c r="AK183" s="71"/>
      <c r="AL183" s="71"/>
      <c r="AM183" s="71"/>
      <c r="AN183" s="71"/>
      <c r="AO183" s="71"/>
      <c r="AP183" s="71"/>
      <c r="AQ183" s="71"/>
      <c r="AR183" s="71"/>
      <c r="AS183" s="71"/>
      <c r="AT183" s="71"/>
      <c r="AU183" s="71"/>
      <c r="AV183" s="71"/>
      <c r="AW183" s="71"/>
      <c r="AX183" s="71"/>
      <c r="AY183" s="71"/>
      <c r="AZ183" s="71"/>
      <c r="BA183" s="71"/>
      <c r="BB183" s="71"/>
      <c r="BC183" s="71"/>
      <c r="BD183" s="71"/>
      <c r="BE183" s="71"/>
      <c r="BF183" s="71"/>
      <c r="BG183" s="71"/>
      <c r="BH183" s="71"/>
      <c r="BI183" s="71"/>
      <c r="BJ183" s="71"/>
      <c r="BK183" s="71"/>
      <c r="BL183" s="71"/>
      <c r="BM183" s="71"/>
      <c r="BN183" s="71"/>
      <c r="BO183" s="71"/>
      <c r="BP183" s="71"/>
      <c r="BQ183" s="71"/>
      <c r="BR183" s="71"/>
      <c r="BS183" s="71"/>
      <c r="BT183" s="71"/>
      <c r="BU183" s="71"/>
      <c r="BV183" s="71"/>
      <c r="BW183" s="71"/>
      <c r="BX183" s="71"/>
      <c r="BY183" s="71"/>
      <c r="BZ183" s="71"/>
    </row>
    <row r="184" spans="1:78" s="72" customFormat="1" ht="13.5" hidden="1">
      <c r="A184" s="80">
        <v>5311</v>
      </c>
      <c r="B184" s="61" t="s">
        <v>471</v>
      </c>
      <c r="C184" s="68" t="s">
        <v>316</v>
      </c>
      <c r="D184" s="60"/>
      <c r="E184" s="60"/>
      <c r="F184" s="60"/>
      <c r="G184" s="60"/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1"/>
      <c r="Z184" s="61"/>
      <c r="AA184" s="62">
        <f t="shared" si="53"/>
        <v>0</v>
      </c>
      <c r="AB184" s="61"/>
      <c r="AC184" s="62">
        <f t="shared" si="54"/>
        <v>0</v>
      </c>
      <c r="AD184" s="62">
        <f t="shared" si="55"/>
        <v>0</v>
      </c>
      <c r="AE184" s="61"/>
      <c r="AF184" s="61"/>
      <c r="AG184" s="71"/>
      <c r="AH184" s="71"/>
      <c r="AI184" s="71"/>
      <c r="AJ184" s="71"/>
      <c r="AK184" s="71"/>
      <c r="AL184" s="71"/>
      <c r="AM184" s="71"/>
      <c r="AN184" s="71"/>
      <c r="AO184" s="71"/>
      <c r="AP184" s="71"/>
      <c r="AQ184" s="71"/>
      <c r="AR184" s="71"/>
      <c r="AS184" s="71"/>
      <c r="AT184" s="71"/>
      <c r="AU184" s="71"/>
      <c r="AV184" s="71"/>
      <c r="AW184" s="71"/>
      <c r="AX184" s="71"/>
      <c r="AY184" s="71"/>
      <c r="AZ184" s="71"/>
      <c r="BA184" s="71"/>
      <c r="BB184" s="71"/>
      <c r="BC184" s="71"/>
      <c r="BD184" s="71"/>
      <c r="BE184" s="71"/>
      <c r="BF184" s="71"/>
      <c r="BG184" s="71"/>
      <c r="BH184" s="71"/>
      <c r="BI184" s="71"/>
      <c r="BJ184" s="71"/>
      <c r="BK184" s="71"/>
      <c r="BL184" s="71"/>
      <c r="BM184" s="71"/>
      <c r="BN184" s="71"/>
      <c r="BO184" s="71"/>
      <c r="BP184" s="71"/>
      <c r="BQ184" s="71"/>
      <c r="BR184" s="71"/>
      <c r="BS184" s="71"/>
      <c r="BT184" s="71"/>
      <c r="BU184" s="71"/>
      <c r="BV184" s="71"/>
      <c r="BW184" s="71"/>
      <c r="BX184" s="71"/>
      <c r="BY184" s="71"/>
      <c r="BZ184" s="71"/>
    </row>
    <row r="185" spans="1:78" s="72" customFormat="1" ht="13.5" hidden="1">
      <c r="A185" s="80">
        <v>0</v>
      </c>
      <c r="B185" s="61" t="s">
        <v>472</v>
      </c>
      <c r="C185" s="68" t="s">
        <v>316</v>
      </c>
      <c r="D185" s="60" t="e">
        <f>+D186+#REF!+#REF!+#REF!</f>
        <v>#REF!</v>
      </c>
      <c r="E185" s="60" t="e">
        <f>+E186+#REF!+#REF!+#REF!</f>
        <v>#REF!</v>
      </c>
      <c r="F185" s="60"/>
      <c r="G185" s="60"/>
      <c r="H185" s="61" t="e">
        <f>+H186+#REF!+#REF!+#REF!</f>
        <v>#REF!</v>
      </c>
      <c r="I185" s="61" t="e">
        <f>+I186+#REF!+#REF!+#REF!</f>
        <v>#REF!</v>
      </c>
      <c r="J185" s="61" t="e">
        <f>+J186+#REF!+#REF!+#REF!</f>
        <v>#REF!</v>
      </c>
      <c r="K185" s="61" t="e">
        <f>+K186+#REF!+#REF!+#REF!</f>
        <v>#REF!</v>
      </c>
      <c r="L185" s="61"/>
      <c r="M185" s="61"/>
      <c r="N185" s="61" t="e">
        <f>+N186+#REF!+#REF!+#REF!</f>
        <v>#REF!</v>
      </c>
      <c r="O185" s="61" t="e">
        <f>+O186+#REF!+#REF!+#REF!</f>
        <v>#REF!</v>
      </c>
      <c r="P185" s="61"/>
      <c r="Q185" s="61"/>
      <c r="R185" s="61" t="e">
        <f>+R186+#REF!+#REF!+#REF!</f>
        <v>#REF!</v>
      </c>
      <c r="S185" s="61" t="e">
        <f>+S186+#REF!+#REF!+#REF!</f>
        <v>#REF!</v>
      </c>
      <c r="T185" s="61"/>
      <c r="U185" s="61"/>
      <c r="V185" s="61" t="e">
        <f>+V186+#REF!+#REF!+#REF!</f>
        <v>#REF!</v>
      </c>
      <c r="W185" s="61" t="e">
        <f>+W186+#REF!+#REF!+#REF!</f>
        <v>#REF!</v>
      </c>
      <c r="X185" s="61" t="e">
        <f>+X186+#REF!+#REF!+#REF!</f>
        <v>#REF!</v>
      </c>
      <c r="Y185" s="61" t="e">
        <f>+Y186+#REF!+#REF!+#REF!</f>
        <v>#REF!</v>
      </c>
      <c r="Z185" s="61" t="e">
        <f>+Z186+#REF!+#REF!+#REF!</f>
        <v>#REF!</v>
      </c>
      <c r="AA185" s="62" t="e">
        <f t="shared" si="53"/>
        <v>#REF!</v>
      </c>
      <c r="AB185" s="61" t="e">
        <f>+AB186+#REF!+#REF!+#REF!</f>
        <v>#REF!</v>
      </c>
      <c r="AC185" s="62" t="e">
        <f t="shared" si="54"/>
        <v>#REF!</v>
      </c>
      <c r="AD185" s="62" t="e">
        <f t="shared" si="55"/>
        <v>#REF!</v>
      </c>
      <c r="AE185" s="61" t="e">
        <f>+AE186+#REF!+#REF!+#REF!</f>
        <v>#REF!</v>
      </c>
      <c r="AF185" s="61" t="e">
        <f>+AF186+#REF!+#REF!+#REF!</f>
        <v>#REF!</v>
      </c>
      <c r="AG185" s="71"/>
      <c r="AH185" s="71"/>
      <c r="AI185" s="71"/>
      <c r="AJ185" s="71"/>
      <c r="AK185" s="71"/>
      <c r="AL185" s="71"/>
      <c r="AM185" s="71"/>
      <c r="AN185" s="71"/>
      <c r="AO185" s="71"/>
      <c r="AP185" s="71"/>
      <c r="AQ185" s="71"/>
      <c r="AR185" s="71"/>
      <c r="AS185" s="71"/>
      <c r="AT185" s="71"/>
      <c r="AU185" s="71"/>
      <c r="AV185" s="71"/>
      <c r="AW185" s="71"/>
      <c r="AX185" s="71"/>
      <c r="AY185" s="71"/>
      <c r="AZ185" s="71"/>
      <c r="BA185" s="71"/>
      <c r="BB185" s="71"/>
      <c r="BC185" s="71"/>
      <c r="BD185" s="71"/>
      <c r="BE185" s="71"/>
      <c r="BF185" s="71"/>
      <c r="BG185" s="71"/>
      <c r="BH185" s="71"/>
      <c r="BI185" s="71"/>
      <c r="BJ185" s="71"/>
      <c r="BK185" s="71"/>
      <c r="BL185" s="71"/>
      <c r="BM185" s="71"/>
      <c r="BN185" s="71"/>
      <c r="BO185" s="71"/>
      <c r="BP185" s="71"/>
      <c r="BQ185" s="71"/>
      <c r="BR185" s="71"/>
      <c r="BS185" s="71"/>
      <c r="BT185" s="71"/>
      <c r="BU185" s="71"/>
      <c r="BV185" s="71"/>
      <c r="BW185" s="71"/>
      <c r="BX185" s="71"/>
      <c r="BY185" s="71"/>
      <c r="BZ185" s="71"/>
    </row>
    <row r="186" spans="1:78" s="72" customFormat="1" ht="13.5" hidden="1">
      <c r="A186" s="80">
        <v>0</v>
      </c>
      <c r="B186" s="61" t="s">
        <v>473</v>
      </c>
      <c r="C186" s="68" t="s">
        <v>316</v>
      </c>
      <c r="D186" s="60">
        <f t="shared" ref="D186:AF186" si="67">+D187</f>
        <v>0</v>
      </c>
      <c r="E186" s="60">
        <f t="shared" si="67"/>
        <v>0</v>
      </c>
      <c r="F186" s="60"/>
      <c r="G186" s="60"/>
      <c r="H186" s="61">
        <f t="shared" si="67"/>
        <v>0</v>
      </c>
      <c r="I186" s="61">
        <f t="shared" si="67"/>
        <v>0</v>
      </c>
      <c r="J186" s="61">
        <f t="shared" si="67"/>
        <v>0</v>
      </c>
      <c r="K186" s="61">
        <f t="shared" si="67"/>
        <v>0</v>
      </c>
      <c r="L186" s="61"/>
      <c r="M186" s="61"/>
      <c r="N186" s="61">
        <f t="shared" si="67"/>
        <v>0</v>
      </c>
      <c r="O186" s="61">
        <f t="shared" si="67"/>
        <v>0</v>
      </c>
      <c r="P186" s="61"/>
      <c r="Q186" s="61"/>
      <c r="R186" s="61">
        <f t="shared" si="67"/>
        <v>0</v>
      </c>
      <c r="S186" s="61">
        <f t="shared" si="67"/>
        <v>0</v>
      </c>
      <c r="T186" s="61"/>
      <c r="U186" s="61"/>
      <c r="V186" s="61">
        <f t="shared" si="67"/>
        <v>0</v>
      </c>
      <c r="W186" s="61">
        <f t="shared" si="67"/>
        <v>0</v>
      </c>
      <c r="X186" s="61">
        <f t="shared" si="67"/>
        <v>0</v>
      </c>
      <c r="Y186" s="61">
        <f t="shared" si="67"/>
        <v>0</v>
      </c>
      <c r="Z186" s="61">
        <f t="shared" si="67"/>
        <v>0</v>
      </c>
      <c r="AA186" s="62">
        <f t="shared" si="53"/>
        <v>0</v>
      </c>
      <c r="AB186" s="61">
        <f t="shared" si="67"/>
        <v>0</v>
      </c>
      <c r="AC186" s="62">
        <f t="shared" si="54"/>
        <v>0</v>
      </c>
      <c r="AD186" s="62">
        <f t="shared" si="55"/>
        <v>0</v>
      </c>
      <c r="AE186" s="61">
        <f t="shared" si="67"/>
        <v>0</v>
      </c>
      <c r="AF186" s="61">
        <f t="shared" si="67"/>
        <v>0</v>
      </c>
      <c r="AG186" s="71"/>
      <c r="AH186" s="71"/>
      <c r="AI186" s="71"/>
      <c r="AJ186" s="71"/>
      <c r="AK186" s="71"/>
      <c r="AL186" s="71"/>
      <c r="AM186" s="71"/>
      <c r="AN186" s="71"/>
      <c r="AO186" s="71"/>
      <c r="AP186" s="71"/>
      <c r="AQ186" s="71"/>
      <c r="AR186" s="71"/>
      <c r="AS186" s="71"/>
      <c r="AT186" s="71"/>
      <c r="AU186" s="71"/>
      <c r="AV186" s="71"/>
      <c r="AW186" s="71"/>
      <c r="AX186" s="71"/>
      <c r="AY186" s="71"/>
      <c r="AZ186" s="71"/>
      <c r="BA186" s="71"/>
      <c r="BB186" s="71"/>
      <c r="BC186" s="71"/>
      <c r="BD186" s="71"/>
      <c r="BE186" s="71"/>
      <c r="BF186" s="71"/>
      <c r="BG186" s="71"/>
      <c r="BH186" s="71"/>
      <c r="BI186" s="71"/>
      <c r="BJ186" s="71"/>
      <c r="BK186" s="71"/>
      <c r="BL186" s="71"/>
      <c r="BM186" s="71"/>
      <c r="BN186" s="71"/>
      <c r="BO186" s="71"/>
      <c r="BP186" s="71"/>
      <c r="BQ186" s="71"/>
      <c r="BR186" s="71"/>
      <c r="BS186" s="71"/>
      <c r="BT186" s="71"/>
      <c r="BU186" s="71"/>
      <c r="BV186" s="71"/>
      <c r="BW186" s="71"/>
      <c r="BX186" s="71"/>
      <c r="BY186" s="71"/>
      <c r="BZ186" s="71"/>
    </row>
    <row r="187" spans="1:78" s="72" customFormat="1" ht="13.5" hidden="1">
      <c r="A187" s="80">
        <v>5411</v>
      </c>
      <c r="B187" s="61" t="s">
        <v>474</v>
      </c>
      <c r="C187" s="68" t="s">
        <v>316</v>
      </c>
      <c r="D187" s="60"/>
      <c r="E187" s="60"/>
      <c r="F187" s="60"/>
      <c r="G187" s="60"/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1"/>
      <c r="Z187" s="61"/>
      <c r="AA187" s="62">
        <f t="shared" si="53"/>
        <v>0</v>
      </c>
      <c r="AB187" s="61"/>
      <c r="AC187" s="62">
        <f t="shared" si="54"/>
        <v>0</v>
      </c>
      <c r="AD187" s="62">
        <f t="shared" si="55"/>
        <v>0</v>
      </c>
      <c r="AE187" s="61"/>
      <c r="AF187" s="61"/>
      <c r="AG187" s="71"/>
      <c r="AH187" s="71"/>
      <c r="AI187" s="71"/>
      <c r="AJ187" s="71"/>
      <c r="AK187" s="71"/>
      <c r="AL187" s="71"/>
      <c r="AM187" s="71"/>
      <c r="AN187" s="71"/>
      <c r="AO187" s="71"/>
      <c r="AP187" s="71"/>
      <c r="AQ187" s="71"/>
      <c r="AR187" s="71"/>
      <c r="AS187" s="71"/>
      <c r="AT187" s="71"/>
      <c r="AU187" s="71"/>
      <c r="AV187" s="71"/>
      <c r="AW187" s="71"/>
      <c r="AX187" s="71"/>
      <c r="AY187" s="71"/>
      <c r="AZ187" s="71"/>
      <c r="BA187" s="71"/>
      <c r="BB187" s="71"/>
      <c r="BC187" s="71"/>
      <c r="BD187" s="71"/>
      <c r="BE187" s="71"/>
      <c r="BF187" s="71"/>
      <c r="BG187" s="71"/>
      <c r="BH187" s="71"/>
      <c r="BI187" s="71"/>
      <c r="BJ187" s="71"/>
      <c r="BK187" s="71"/>
      <c r="BL187" s="71"/>
      <c r="BM187" s="71"/>
      <c r="BN187" s="71"/>
      <c r="BO187" s="71"/>
      <c r="BP187" s="71"/>
      <c r="BQ187" s="71"/>
      <c r="BR187" s="71"/>
      <c r="BS187" s="71"/>
      <c r="BT187" s="71"/>
      <c r="BU187" s="71"/>
      <c r="BV187" s="71"/>
      <c r="BW187" s="71"/>
      <c r="BX187" s="71"/>
      <c r="BY187" s="71"/>
      <c r="BZ187" s="71"/>
    </row>
    <row r="188" spans="1:78" s="50" customFormat="1" ht="19.5" customHeight="1">
      <c r="B188" s="75" t="s">
        <v>286</v>
      </c>
      <c r="D188" s="76"/>
      <c r="E188" s="76"/>
      <c r="F188" s="76"/>
      <c r="G188" s="76"/>
      <c r="H188" s="77"/>
      <c r="I188" s="77"/>
      <c r="K188" s="77"/>
      <c r="L188" s="77"/>
      <c r="M188" s="77"/>
    </row>
    <row r="189" spans="1:78" s="50" customFormat="1" ht="75" customHeight="1">
      <c r="B189" s="152" t="s">
        <v>475</v>
      </c>
      <c r="C189" s="153"/>
      <c r="D189" s="153"/>
      <c r="E189" s="153"/>
      <c r="F189" s="153"/>
      <c r="G189" s="153"/>
      <c r="H189" s="153"/>
      <c r="I189" s="153"/>
      <c r="J189" s="153"/>
      <c r="K189" s="153"/>
      <c r="L189" s="78"/>
      <c r="M189" s="87"/>
      <c r="R189" s="120"/>
    </row>
    <row r="190" spans="1:78" s="50" customFormat="1" ht="73.5" customHeight="1">
      <c r="B190" s="152" t="s">
        <v>476</v>
      </c>
      <c r="C190" s="153"/>
      <c r="D190" s="153"/>
      <c r="E190" s="153"/>
      <c r="F190" s="153"/>
      <c r="G190" s="153"/>
      <c r="H190" s="153"/>
      <c r="I190" s="153"/>
      <c r="J190" s="153"/>
      <c r="K190" s="153"/>
      <c r="L190" s="78"/>
      <c r="M190" s="78"/>
    </row>
    <row r="191" spans="1:78" s="50" customFormat="1" ht="81" customHeight="1">
      <c r="B191" s="152" t="s">
        <v>477</v>
      </c>
      <c r="C191" s="153"/>
      <c r="D191" s="153"/>
      <c r="E191" s="153"/>
      <c r="F191" s="153"/>
      <c r="G191" s="153"/>
      <c r="H191" s="153"/>
      <c r="I191" s="153"/>
      <c r="J191" s="153"/>
      <c r="K191" s="153"/>
      <c r="L191" s="78"/>
      <c r="M191" s="78"/>
    </row>
    <row r="192" spans="1:78" s="50" customFormat="1" ht="63" customHeight="1">
      <c r="B192" s="152" t="s">
        <v>478</v>
      </c>
      <c r="C192" s="153"/>
      <c r="D192" s="153"/>
      <c r="E192" s="153"/>
      <c r="F192" s="153"/>
      <c r="G192" s="153"/>
      <c r="H192" s="153"/>
      <c r="I192" s="153"/>
      <c r="J192" s="153"/>
      <c r="K192" s="153"/>
      <c r="L192" s="78"/>
      <c r="M192" s="78"/>
    </row>
    <row r="193" spans="2:13" s="50" customFormat="1" ht="75.75" customHeight="1">
      <c r="B193" s="153" t="s">
        <v>479</v>
      </c>
      <c r="C193" s="153"/>
      <c r="D193" s="153"/>
      <c r="E193" s="153"/>
      <c r="F193" s="153"/>
      <c r="G193" s="153"/>
      <c r="H193" s="153"/>
      <c r="I193" s="153"/>
      <c r="J193" s="153"/>
      <c r="K193" s="153"/>
      <c r="L193" s="78"/>
      <c r="M193" s="78"/>
    </row>
  </sheetData>
  <mergeCells count="28">
    <mergeCell ref="D2:K2"/>
    <mergeCell ref="D3:X3"/>
    <mergeCell ref="B4:AA4"/>
    <mergeCell ref="A5:A6"/>
    <mergeCell ref="B5:B6"/>
    <mergeCell ref="C5:C6"/>
    <mergeCell ref="D5:D6"/>
    <mergeCell ref="E5:E6"/>
    <mergeCell ref="H5:H6"/>
    <mergeCell ref="I5:I6"/>
    <mergeCell ref="W5:W6"/>
    <mergeCell ref="X5:AD5"/>
    <mergeCell ref="F5:F6"/>
    <mergeCell ref="G5:G6"/>
    <mergeCell ref="AE5:AE6"/>
    <mergeCell ref="AF5:AF6"/>
    <mergeCell ref="B189:K189"/>
    <mergeCell ref="J5:J6"/>
    <mergeCell ref="K5:K6"/>
    <mergeCell ref="L5:N5"/>
    <mergeCell ref="O5:O6"/>
    <mergeCell ref="P5:R5"/>
    <mergeCell ref="S5:S6"/>
    <mergeCell ref="B190:K190"/>
    <mergeCell ref="B191:K191"/>
    <mergeCell ref="B192:K192"/>
    <mergeCell ref="B193:K193"/>
    <mergeCell ref="T5:V5"/>
  </mergeCells>
  <pageMargins left="0" right="0" top="0" bottom="0" header="0" footer="0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W41"/>
  <sheetViews>
    <sheetView topLeftCell="A19" zoomScaleNormal="100" workbookViewId="0">
      <selection activeCell="AA41" sqref="AA41"/>
    </sheetView>
  </sheetViews>
  <sheetFormatPr defaultColWidth="9.140625" defaultRowHeight="15"/>
  <cols>
    <col min="1" max="1" width="6" style="89" customWidth="1"/>
    <col min="2" max="2" width="33.140625" style="89" customWidth="1"/>
    <col min="3" max="3" width="24.85546875" style="89" customWidth="1"/>
    <col min="4" max="4" width="31.5703125" style="89" customWidth="1"/>
    <col min="5" max="5" width="40.28515625" style="89" customWidth="1"/>
    <col min="6" max="6" width="28.42578125" style="89" customWidth="1"/>
    <col min="7" max="7" width="22.28515625" style="89" customWidth="1"/>
    <col min="8" max="9" width="10.42578125" style="89" customWidth="1"/>
    <col min="10" max="10" width="16.42578125" style="89" customWidth="1"/>
    <col min="11" max="11" width="18.28515625" style="89" bestFit="1" customWidth="1"/>
    <col min="12" max="12" width="17.5703125" style="89" customWidth="1"/>
    <col min="13" max="13" width="8.140625" style="89" customWidth="1"/>
    <col min="14" max="14" width="9.5703125" style="89" customWidth="1"/>
    <col min="15" max="15" width="8.140625" style="89" customWidth="1"/>
    <col min="16" max="16" width="8" style="89" customWidth="1"/>
    <col min="17" max="20" width="9.140625" style="89"/>
    <col min="21" max="23" width="9.140625" style="89" hidden="1" customWidth="1"/>
    <col min="24" max="16384" width="9.140625" style="89"/>
  </cols>
  <sheetData>
    <row r="1" spans="1:23" ht="15.75">
      <c r="A1" s="88" t="s">
        <v>500</v>
      </c>
      <c r="C1" s="88"/>
      <c r="D1" s="88"/>
      <c r="E1" s="88"/>
      <c r="F1" s="88"/>
      <c r="G1" s="88"/>
      <c r="H1" s="88"/>
      <c r="I1" s="88"/>
      <c r="J1" s="88"/>
      <c r="U1" s="90" t="s">
        <v>501</v>
      </c>
      <c r="V1" s="90" t="s">
        <v>502</v>
      </c>
      <c r="W1" s="90" t="s">
        <v>503</v>
      </c>
    </row>
    <row r="2" spans="1:23">
      <c r="A2" s="91"/>
      <c r="C2" s="91"/>
      <c r="D2" s="91"/>
      <c r="E2" s="91"/>
      <c r="F2" s="91"/>
      <c r="G2" s="91"/>
      <c r="H2" s="91"/>
      <c r="I2" s="91"/>
      <c r="J2" s="91"/>
      <c r="U2" s="90" t="s">
        <v>504</v>
      </c>
      <c r="V2" s="90" t="s">
        <v>505</v>
      </c>
      <c r="W2" s="90"/>
    </row>
    <row r="3" spans="1:23" ht="15.75" customHeight="1">
      <c r="A3" s="92" t="s">
        <v>506</v>
      </c>
      <c r="C3" s="93"/>
      <c r="D3" s="93"/>
      <c r="E3" s="93"/>
      <c r="F3" s="93"/>
      <c r="G3" s="91"/>
      <c r="H3" s="91"/>
      <c r="I3" s="91"/>
      <c r="J3" s="91"/>
      <c r="U3" s="90" t="s">
        <v>507</v>
      </c>
      <c r="V3" s="90" t="s">
        <v>508</v>
      </c>
      <c r="W3" s="90"/>
    </row>
    <row r="4" spans="1:23" ht="15.75" customHeight="1">
      <c r="B4" s="94"/>
      <c r="C4" s="94"/>
      <c r="D4" s="94"/>
      <c r="E4" s="94"/>
      <c r="F4" s="94"/>
      <c r="G4" s="95"/>
      <c r="H4" s="95"/>
      <c r="I4" s="95"/>
      <c r="J4" s="95"/>
      <c r="U4" s="90" t="s">
        <v>509</v>
      </c>
      <c r="V4" s="90"/>
    </row>
    <row r="5" spans="1:23" ht="18.75" customHeight="1">
      <c r="B5" s="96" t="s">
        <v>510</v>
      </c>
      <c r="C5" s="97">
        <f>'[2]2024-2026 mjcc'!G105</f>
        <v>1160</v>
      </c>
      <c r="E5" s="96" t="s">
        <v>511</v>
      </c>
      <c r="F5" s="98">
        <v>2020</v>
      </c>
      <c r="H5" s="95"/>
      <c r="I5" s="95"/>
      <c r="J5" s="95"/>
    </row>
    <row r="6" spans="1:23" ht="40.5">
      <c r="B6" s="96" t="s">
        <v>512</v>
      </c>
      <c r="C6" s="99" t="str">
        <f>'[2]2024-2026 mjcc'!I105</f>
        <v xml:space="preserve"> Հաշմանդամություն ունեցող անձանց աջակցություն </v>
      </c>
      <c r="E6" s="96" t="s">
        <v>513</v>
      </c>
      <c r="F6" s="98" t="s">
        <v>514</v>
      </c>
      <c r="H6" s="95"/>
      <c r="I6" s="95"/>
      <c r="J6" s="95"/>
    </row>
    <row r="7" spans="1:23" ht="18" customHeight="1">
      <c r="B7" s="96" t="s">
        <v>515</v>
      </c>
      <c r="C7" s="97">
        <f>'[2]2024-2026 mjcc'!H108</f>
        <v>11009</v>
      </c>
      <c r="H7" s="95"/>
      <c r="I7" s="95"/>
      <c r="J7" s="95"/>
    </row>
    <row r="8" spans="1:23" ht="67.5">
      <c r="B8" s="96" t="s">
        <v>516</v>
      </c>
      <c r="C8" s="99" t="str">
        <f>'[2]2024-2026 mjcc'!I108</f>
        <v xml:space="preserve"> Տեսողության խնդիրներ ունեցող անձանց սոցիալ-հոգեբանական վերականգնում_x000D_
</v>
      </c>
      <c r="H8" s="95"/>
      <c r="I8" s="95"/>
      <c r="J8" s="95"/>
    </row>
    <row r="9" spans="1:23" ht="17.25">
      <c r="B9" s="91"/>
      <c r="C9" s="91"/>
      <c r="D9" s="91"/>
      <c r="E9" s="91"/>
      <c r="F9" s="95"/>
      <c r="G9" s="95"/>
      <c r="H9" s="95"/>
      <c r="I9" s="95"/>
      <c r="J9" s="95"/>
    </row>
    <row r="10" spans="1:23" ht="15.75" customHeight="1">
      <c r="A10" s="92" t="s">
        <v>517</v>
      </c>
      <c r="C10" s="95"/>
      <c r="D10" s="95"/>
      <c r="E10" s="95"/>
      <c r="F10" s="95"/>
      <c r="G10" s="95"/>
      <c r="H10" s="95"/>
      <c r="I10" s="95"/>
      <c r="J10" s="95"/>
    </row>
    <row r="11" spans="1:23" ht="17.25">
      <c r="B11" s="95"/>
      <c r="C11" s="95"/>
      <c r="D11" s="95"/>
      <c r="E11" s="95"/>
      <c r="F11" s="95"/>
      <c r="G11" s="95"/>
      <c r="H11" s="95"/>
      <c r="I11" s="95"/>
      <c r="J11" s="95"/>
    </row>
    <row r="12" spans="1:23" ht="55.5">
      <c r="B12" s="100" t="s">
        <v>518</v>
      </c>
      <c r="C12" s="101" t="s">
        <v>519</v>
      </c>
      <c r="D12" s="101" t="s">
        <v>520</v>
      </c>
      <c r="E12" s="101" t="s">
        <v>521</v>
      </c>
      <c r="F12" s="95"/>
      <c r="G12" s="95"/>
      <c r="H12" s="95"/>
      <c r="I12" s="95"/>
      <c r="J12" s="95"/>
    </row>
    <row r="13" spans="1:23" ht="108.75">
      <c r="B13" s="102" t="s">
        <v>522</v>
      </c>
      <c r="C13" s="103" t="s">
        <v>523</v>
      </c>
      <c r="D13" s="103" t="s">
        <v>524</v>
      </c>
      <c r="E13" s="103" t="s">
        <v>525</v>
      </c>
      <c r="F13" s="94"/>
      <c r="G13" s="95"/>
      <c r="H13" s="95"/>
      <c r="I13" s="95"/>
      <c r="J13" s="94"/>
    </row>
    <row r="14" spans="1:23" ht="17.25">
      <c r="B14" s="104"/>
      <c r="C14" s="104"/>
      <c r="D14" s="104"/>
      <c r="E14" s="104"/>
      <c r="F14" s="95"/>
      <c r="G14" s="95"/>
      <c r="H14" s="95"/>
      <c r="I14" s="95"/>
      <c r="J14" s="94"/>
    </row>
    <row r="15" spans="1:23" ht="17.25">
      <c r="A15" s="92" t="s">
        <v>526</v>
      </c>
      <c r="C15" s="95"/>
      <c r="D15" s="95"/>
      <c r="E15" s="95"/>
      <c r="F15" s="95"/>
      <c r="G15" s="95"/>
      <c r="H15" s="95"/>
      <c r="I15" s="95"/>
      <c r="J15" s="94"/>
    </row>
    <row r="16" spans="1:23" ht="17.25">
      <c r="B16" s="104"/>
      <c r="C16" s="95"/>
      <c r="D16" s="95"/>
      <c r="E16" s="95"/>
      <c r="F16" s="95"/>
      <c r="G16" s="95"/>
      <c r="H16" s="95"/>
      <c r="I16" s="95"/>
      <c r="J16" s="94"/>
    </row>
    <row r="17" spans="1:11" ht="15" customHeight="1">
      <c r="B17" s="175" t="s">
        <v>527</v>
      </c>
      <c r="C17" s="175" t="s">
        <v>528</v>
      </c>
      <c r="D17" s="175" t="s">
        <v>529</v>
      </c>
      <c r="E17" s="175" t="s">
        <v>530</v>
      </c>
      <c r="F17" s="174" t="s">
        <v>531</v>
      </c>
      <c r="G17" s="174"/>
      <c r="H17" s="174"/>
      <c r="I17" s="174"/>
      <c r="J17" s="174"/>
      <c r="K17" s="174" t="s">
        <v>532</v>
      </c>
    </row>
    <row r="18" spans="1:11">
      <c r="B18" s="175"/>
      <c r="C18" s="175"/>
      <c r="D18" s="175"/>
      <c r="E18" s="175"/>
      <c r="F18" s="105" t="s">
        <v>533</v>
      </c>
      <c r="G18" s="105" t="s">
        <v>534</v>
      </c>
      <c r="H18" s="105" t="s">
        <v>303</v>
      </c>
      <c r="I18" s="105" t="s">
        <v>488</v>
      </c>
      <c r="J18" s="105" t="s">
        <v>535</v>
      </c>
      <c r="K18" s="174"/>
    </row>
    <row r="19" spans="1:11" ht="15" customHeight="1">
      <c r="B19" s="106"/>
      <c r="C19" s="106"/>
      <c r="D19" s="106"/>
      <c r="E19" s="106"/>
      <c r="F19" s="106"/>
      <c r="G19" s="106"/>
      <c r="H19" s="106"/>
      <c r="I19" s="106"/>
      <c r="J19" s="106"/>
      <c r="K19" s="106"/>
    </row>
    <row r="20" spans="1:11">
      <c r="B20" s="106"/>
      <c r="C20" s="106"/>
      <c r="D20" s="106"/>
      <c r="E20" s="106"/>
      <c r="F20" s="106"/>
      <c r="G20" s="106"/>
      <c r="H20" s="106"/>
      <c r="I20" s="106"/>
      <c r="J20" s="106"/>
      <c r="K20" s="106"/>
    </row>
    <row r="21" spans="1:11" ht="15.75">
      <c r="A21" s="107" t="s">
        <v>536</v>
      </c>
      <c r="C21" s="108"/>
      <c r="D21" s="108"/>
      <c r="E21" s="108"/>
      <c r="F21" s="108"/>
      <c r="G21" s="108"/>
      <c r="H21" s="108"/>
      <c r="I21" s="108"/>
      <c r="J21" s="108"/>
    </row>
    <row r="22" spans="1:11">
      <c r="A22" s="109"/>
      <c r="C22" s="110"/>
      <c r="D22" s="110"/>
      <c r="E22" s="110"/>
      <c r="F22" s="110"/>
      <c r="G22" s="110"/>
      <c r="H22" s="110"/>
      <c r="I22" s="110"/>
      <c r="J22" s="110"/>
    </row>
    <row r="23" spans="1:11">
      <c r="A23" s="111" t="s">
        <v>537</v>
      </c>
      <c r="C23" s="112"/>
      <c r="D23" s="112"/>
      <c r="E23" s="108"/>
      <c r="F23" s="108"/>
      <c r="G23" s="108"/>
      <c r="H23" s="108"/>
      <c r="I23" s="108"/>
      <c r="J23" s="108"/>
    </row>
    <row r="24" spans="1:11">
      <c r="B24" s="112"/>
      <c r="C24" s="112"/>
      <c r="D24" s="112"/>
      <c r="E24" s="108"/>
      <c r="F24" s="108"/>
      <c r="G24" s="108"/>
      <c r="H24" s="108"/>
      <c r="I24" s="108"/>
      <c r="J24" s="108"/>
    </row>
    <row r="25" spans="1:11">
      <c r="B25" s="112"/>
      <c r="C25" s="112"/>
      <c r="D25" s="112"/>
      <c r="E25" s="108"/>
      <c r="F25" s="108"/>
      <c r="G25" s="108"/>
      <c r="H25" s="108"/>
      <c r="I25" s="108"/>
      <c r="J25" s="108"/>
    </row>
    <row r="26" spans="1:11">
      <c r="B26" s="112"/>
      <c r="C26" s="112"/>
      <c r="D26" s="112"/>
      <c r="E26" s="108"/>
      <c r="F26" s="108"/>
      <c r="G26" s="108"/>
      <c r="H26" s="108"/>
      <c r="I26" s="108"/>
      <c r="J26" s="108"/>
    </row>
    <row r="27" spans="1:11">
      <c r="B27" s="112"/>
      <c r="C27" s="112"/>
      <c r="D27" s="112"/>
      <c r="E27" s="108"/>
      <c r="F27" s="108"/>
      <c r="G27" s="108"/>
      <c r="H27" s="108"/>
      <c r="I27" s="108"/>
      <c r="J27" s="108"/>
    </row>
    <row r="28" spans="1:11">
      <c r="A28" s="111" t="s">
        <v>538</v>
      </c>
      <c r="E28" s="108"/>
      <c r="F28" s="108"/>
      <c r="G28" s="108"/>
      <c r="H28" s="108"/>
      <c r="I28" s="108"/>
      <c r="J28" s="108"/>
    </row>
    <row r="29" spans="1:11" ht="20.25" customHeight="1">
      <c r="B29" s="177"/>
      <c r="C29" s="178"/>
      <c r="D29" s="178"/>
      <c r="E29" s="179"/>
      <c r="F29" s="108"/>
      <c r="G29" s="108"/>
      <c r="H29" s="108"/>
      <c r="I29" s="108"/>
      <c r="J29" s="108"/>
    </row>
    <row r="30" spans="1:11" ht="17.25">
      <c r="B30" s="95"/>
      <c r="C30" s="95"/>
      <c r="D30" s="95"/>
      <c r="E30" s="108"/>
      <c r="F30" s="108"/>
      <c r="G30" s="108"/>
      <c r="H30" s="108"/>
      <c r="I30" s="108"/>
      <c r="J30" s="108"/>
    </row>
    <row r="31" spans="1:11">
      <c r="A31" s="92" t="s">
        <v>539</v>
      </c>
    </row>
    <row r="33" spans="2:19" ht="43.5" customHeight="1">
      <c r="B33" s="180" t="s">
        <v>540</v>
      </c>
      <c r="C33" s="113" t="s">
        <v>541</v>
      </c>
      <c r="D33" s="113" t="s">
        <v>542</v>
      </c>
      <c r="E33" s="181" t="s">
        <v>543</v>
      </c>
      <c r="F33" s="181"/>
      <c r="G33" s="181"/>
      <c r="H33" s="181" t="s">
        <v>544</v>
      </c>
      <c r="I33" s="181"/>
      <c r="J33" s="181"/>
      <c r="K33" s="181" t="s">
        <v>545</v>
      </c>
      <c r="L33" s="181"/>
      <c r="M33" s="181"/>
      <c r="N33" s="181" t="s">
        <v>546</v>
      </c>
      <c r="O33" s="181"/>
      <c r="P33" s="181"/>
      <c r="Q33" s="176" t="s">
        <v>547</v>
      </c>
      <c r="R33" s="176"/>
      <c r="S33" s="176"/>
    </row>
    <row r="34" spans="2:19" ht="30" customHeight="1">
      <c r="B34" s="180"/>
      <c r="C34" s="113" t="s">
        <v>296</v>
      </c>
      <c r="D34" s="113" t="s">
        <v>301</v>
      </c>
      <c r="E34" s="114" t="s">
        <v>303</v>
      </c>
      <c r="F34" s="114" t="s">
        <v>488</v>
      </c>
      <c r="G34" s="114" t="s">
        <v>535</v>
      </c>
      <c r="H34" s="114" t="s">
        <v>303</v>
      </c>
      <c r="I34" s="114" t="s">
        <v>488</v>
      </c>
      <c r="J34" s="114" t="s">
        <v>535</v>
      </c>
      <c r="K34" s="114" t="s">
        <v>304</v>
      </c>
      <c r="L34" s="114" t="s">
        <v>491</v>
      </c>
      <c r="M34" s="114" t="s">
        <v>548</v>
      </c>
      <c r="N34" s="114" t="s">
        <v>304</v>
      </c>
      <c r="O34" s="114" t="s">
        <v>491</v>
      </c>
      <c r="P34" s="114" t="s">
        <v>548</v>
      </c>
      <c r="Q34" s="115" t="s">
        <v>303</v>
      </c>
      <c r="R34" s="115" t="s">
        <v>488</v>
      </c>
      <c r="S34" s="115" t="s">
        <v>535</v>
      </c>
    </row>
    <row r="35" spans="2:19" ht="27">
      <c r="B35" s="116" t="s">
        <v>549</v>
      </c>
      <c r="C35" s="117">
        <v>11214.91</v>
      </c>
      <c r="D35" s="117">
        <v>11561.9</v>
      </c>
      <c r="E35" s="121">
        <f>D35-C35</f>
        <v>346.98999999999978</v>
      </c>
      <c r="F35" s="121">
        <v>346.99</v>
      </c>
      <c r="G35" s="121">
        <f>F35</f>
        <v>346.99</v>
      </c>
      <c r="H35" s="118"/>
      <c r="I35" s="118"/>
      <c r="J35" s="118"/>
      <c r="K35" s="114">
        <f>C35+E35+H35</f>
        <v>11561.9</v>
      </c>
      <c r="L35" s="114">
        <v>11561.9</v>
      </c>
      <c r="M35" s="114">
        <f>C35+G35+J35</f>
        <v>11561.9</v>
      </c>
      <c r="N35" s="118"/>
      <c r="O35" s="118"/>
      <c r="P35" s="118"/>
      <c r="Q35" s="115">
        <f>K35+N35</f>
        <v>11561.9</v>
      </c>
      <c r="R35" s="115">
        <f>L35+O35</f>
        <v>11561.9</v>
      </c>
      <c r="S35" s="115">
        <f>M35+P35</f>
        <v>11561.9</v>
      </c>
    </row>
    <row r="36" spans="2:19">
      <c r="B36" s="116"/>
      <c r="C36" s="116"/>
      <c r="D36" s="116"/>
      <c r="E36" s="118"/>
      <c r="F36" s="118"/>
      <c r="G36" s="118"/>
      <c r="H36" s="118"/>
      <c r="I36" s="118"/>
      <c r="J36" s="118"/>
      <c r="K36" s="114">
        <f t="shared" ref="K36:M38" si="0">C36+E36+H36</f>
        <v>0</v>
      </c>
      <c r="L36" s="114">
        <f t="shared" si="0"/>
        <v>0</v>
      </c>
      <c r="M36" s="114">
        <f t="shared" si="0"/>
        <v>0</v>
      </c>
      <c r="N36" s="118"/>
      <c r="O36" s="118"/>
      <c r="P36" s="118"/>
      <c r="Q36" s="115">
        <f t="shared" ref="Q36:S38" si="1">K36+N36</f>
        <v>0</v>
      </c>
      <c r="R36" s="115">
        <f t="shared" si="1"/>
        <v>0</v>
      </c>
      <c r="S36" s="115">
        <f t="shared" si="1"/>
        <v>0</v>
      </c>
    </row>
    <row r="37" spans="2:19">
      <c r="B37" s="116"/>
      <c r="C37" s="116"/>
      <c r="D37" s="116"/>
      <c r="E37" s="118"/>
      <c r="F37" s="118"/>
      <c r="G37" s="118"/>
      <c r="H37" s="118"/>
      <c r="I37" s="118"/>
      <c r="J37" s="118"/>
      <c r="K37" s="114">
        <f t="shared" si="0"/>
        <v>0</v>
      </c>
      <c r="L37" s="114">
        <f t="shared" si="0"/>
        <v>0</v>
      </c>
      <c r="M37" s="114">
        <f t="shared" si="0"/>
        <v>0</v>
      </c>
      <c r="N37" s="118"/>
      <c r="O37" s="118"/>
      <c r="P37" s="118"/>
      <c r="Q37" s="115">
        <f t="shared" si="1"/>
        <v>0</v>
      </c>
      <c r="R37" s="115">
        <f t="shared" si="1"/>
        <v>0</v>
      </c>
      <c r="S37" s="115">
        <f t="shared" si="1"/>
        <v>0</v>
      </c>
    </row>
    <row r="38" spans="2:19">
      <c r="B38" s="116"/>
      <c r="C38" s="116"/>
      <c r="D38" s="116"/>
      <c r="E38" s="118"/>
      <c r="F38" s="118"/>
      <c r="G38" s="118"/>
      <c r="H38" s="118"/>
      <c r="I38" s="118"/>
      <c r="J38" s="118"/>
      <c r="K38" s="114">
        <f t="shared" si="0"/>
        <v>0</v>
      </c>
      <c r="L38" s="114">
        <f t="shared" si="0"/>
        <v>0</v>
      </c>
      <c r="M38" s="114">
        <f t="shared" si="0"/>
        <v>0</v>
      </c>
      <c r="N38" s="118"/>
      <c r="O38" s="118"/>
      <c r="P38" s="118"/>
      <c r="Q38" s="115">
        <f t="shared" si="1"/>
        <v>0</v>
      </c>
      <c r="R38" s="115">
        <f t="shared" si="1"/>
        <v>0</v>
      </c>
      <c r="S38" s="115">
        <f t="shared" si="1"/>
        <v>0</v>
      </c>
    </row>
    <row r="39" spans="2:19" ht="28.5">
      <c r="B39" s="119" t="s">
        <v>550</v>
      </c>
      <c r="C39" s="116"/>
      <c r="D39" s="116"/>
      <c r="E39" s="114">
        <f>SUM(E35:E38)</f>
        <v>346.98999999999978</v>
      </c>
      <c r="F39" s="114">
        <f t="shared" ref="F39:J39" si="2">SUM(F35:F38)</f>
        <v>346.99</v>
      </c>
      <c r="G39" s="114">
        <f t="shared" si="2"/>
        <v>346.99</v>
      </c>
      <c r="H39" s="114">
        <f t="shared" si="2"/>
        <v>0</v>
      </c>
      <c r="I39" s="114">
        <f t="shared" si="2"/>
        <v>0</v>
      </c>
      <c r="J39" s="114">
        <f t="shared" si="2"/>
        <v>0</v>
      </c>
      <c r="K39" s="114">
        <f>C39+E39+H39</f>
        <v>346.98999999999978</v>
      </c>
      <c r="L39" s="114">
        <f>C39+F39+I39</f>
        <v>346.99</v>
      </c>
      <c r="M39" s="114">
        <f>C39+G39+J39</f>
        <v>346.99</v>
      </c>
      <c r="N39" s="113" t="s">
        <v>298</v>
      </c>
      <c r="O39" s="113" t="s">
        <v>298</v>
      </c>
      <c r="P39" s="113" t="s">
        <v>298</v>
      </c>
      <c r="Q39" s="115" t="s">
        <v>298</v>
      </c>
      <c r="R39" s="115" t="s">
        <v>298</v>
      </c>
      <c r="S39" s="115" t="s">
        <v>298</v>
      </c>
    </row>
    <row r="40" spans="2:19" ht="28.5">
      <c r="B40" s="119" t="s">
        <v>551</v>
      </c>
      <c r="C40" s="116">
        <f>'[2]2024-2026 mjcc'!M108</f>
        <v>11214.92</v>
      </c>
      <c r="D40" s="117">
        <f>D35</f>
        <v>11561.9</v>
      </c>
      <c r="E40" s="114" t="s">
        <v>552</v>
      </c>
      <c r="F40" s="114" t="s">
        <v>552</v>
      </c>
      <c r="G40" s="114" t="s">
        <v>552</v>
      </c>
      <c r="H40" s="114" t="s">
        <v>552</v>
      </c>
      <c r="I40" s="114" t="s">
        <v>552</v>
      </c>
      <c r="J40" s="114" t="s">
        <v>552</v>
      </c>
      <c r="K40" s="114">
        <f>C40</f>
        <v>11214.92</v>
      </c>
      <c r="L40" s="114">
        <f>K40</f>
        <v>11214.92</v>
      </c>
      <c r="M40" s="114">
        <f>C40</f>
        <v>11214.92</v>
      </c>
      <c r="N40" s="113" t="s">
        <v>298</v>
      </c>
      <c r="O40" s="113" t="s">
        <v>298</v>
      </c>
      <c r="P40" s="113" t="s">
        <v>298</v>
      </c>
      <c r="Q40" s="115" t="s">
        <v>298</v>
      </c>
      <c r="R40" s="115" t="s">
        <v>298</v>
      </c>
      <c r="S40" s="115" t="s">
        <v>298</v>
      </c>
    </row>
    <row r="41" spans="2:19">
      <c r="B41" s="119" t="s">
        <v>553</v>
      </c>
      <c r="C41" s="114">
        <f>SUM(C35:C38)</f>
        <v>11214.91</v>
      </c>
      <c r="D41" s="114">
        <f>SUM(D35:D38)</f>
        <v>11561.9</v>
      </c>
      <c r="E41" s="114">
        <f>E39</f>
        <v>346.98999999999978</v>
      </c>
      <c r="F41" s="114">
        <f t="shared" ref="F41:J41" si="3">F39</f>
        <v>346.99</v>
      </c>
      <c r="G41" s="114">
        <f t="shared" si="3"/>
        <v>346.99</v>
      </c>
      <c r="H41" s="114">
        <f t="shared" si="3"/>
        <v>0</v>
      </c>
      <c r="I41" s="114">
        <f t="shared" si="3"/>
        <v>0</v>
      </c>
      <c r="J41" s="114">
        <f t="shared" si="3"/>
        <v>0</v>
      </c>
      <c r="K41" s="113">
        <f>K39+K40</f>
        <v>11561.91</v>
      </c>
      <c r="L41" s="113">
        <f t="shared" ref="L41:M41" si="4">L39+L40</f>
        <v>11561.91</v>
      </c>
      <c r="M41" s="113">
        <f t="shared" si="4"/>
        <v>11561.91</v>
      </c>
      <c r="N41" s="113">
        <f>SUM(N35:N38)</f>
        <v>0</v>
      </c>
      <c r="O41" s="113">
        <f t="shared" ref="O41:P41" si="5">SUM(O35:O38)</f>
        <v>0</v>
      </c>
      <c r="P41" s="113">
        <f t="shared" si="5"/>
        <v>0</v>
      </c>
      <c r="Q41" s="115">
        <f>K41+N41</f>
        <v>11561.91</v>
      </c>
      <c r="R41" s="115">
        <f>L41+O41</f>
        <v>11561.91</v>
      </c>
      <c r="S41" s="115">
        <f>M41+P41</f>
        <v>11561.91</v>
      </c>
    </row>
  </sheetData>
  <mergeCells count="13">
    <mergeCell ref="Q33:S33"/>
    <mergeCell ref="B29:E29"/>
    <mergeCell ref="B33:B34"/>
    <mergeCell ref="E33:G33"/>
    <mergeCell ref="H33:J33"/>
    <mergeCell ref="K33:M33"/>
    <mergeCell ref="N33:P33"/>
    <mergeCell ref="K17:K18"/>
    <mergeCell ref="B17:B18"/>
    <mergeCell ref="C17:C18"/>
    <mergeCell ref="D17:D18"/>
    <mergeCell ref="E17:E18"/>
    <mergeCell ref="F17:J17"/>
  </mergeCells>
  <dataValidations count="4">
    <dataValidation type="custom" allowBlank="1" showInputMessage="1" showErrorMessage="1" sqref="N35:P38">
      <formula1>"-"</formula1>
    </dataValidation>
    <dataValidation type="list" allowBlank="1" showInputMessage="1" showErrorMessage="1" sqref="B13">
      <formula1>$U$2:$U$4</formula1>
    </dataValidation>
    <dataValidation type="list" allowBlank="1" showInputMessage="1" showErrorMessage="1" sqref="D19:D20">
      <formula1>$V$2:$V$3</formula1>
    </dataValidation>
    <dataValidation showInputMessage="1" showErrorMessage="1" sqref="E19:E20"/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0</xdr:rowOff>
                  </from>
                  <to>
                    <xdr:col>2</xdr:col>
                    <xdr:colOff>1171575</xdr:colOff>
                    <xdr:row>26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22</xdr:row>
                    <xdr:rowOff>171450</xdr:rowOff>
                  </from>
                  <to>
                    <xdr:col>3</xdr:col>
                    <xdr:colOff>266700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24</xdr:row>
                    <xdr:rowOff>28575</xdr:rowOff>
                  </from>
                  <to>
                    <xdr:col>3</xdr:col>
                    <xdr:colOff>266700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26</xdr:row>
                    <xdr:rowOff>9525</xdr:rowOff>
                  </from>
                  <to>
                    <xdr:col>2</xdr:col>
                    <xdr:colOff>571500</xdr:colOff>
                    <xdr:row>27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Sheet1</vt:lpstr>
      <vt:lpstr>autizm</vt:lpstr>
      <vt:lpstr>Poak-Himnadram</vt:lpstr>
      <vt:lpstr>Հ1 Ձև2 1160-11009</vt:lpstr>
      <vt:lpstr>Sheet2</vt:lpstr>
      <vt:lpstr>Sheet3</vt:lpstr>
      <vt:lpstr>autizm!Print_Titles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2023-03-04T09:12:43Z</dcterms:modified>
</cp:coreProperties>
</file>