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5440" windowHeight="11760" tabRatio="650" activeTab="2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3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7" l="1"/>
  <c r="C5" i="17"/>
  <c r="C6" i="17"/>
  <c r="C7" i="17"/>
  <c r="C8" i="17"/>
  <c r="C9" i="17"/>
  <c r="C10" i="17"/>
  <c r="C11" i="17"/>
  <c r="C12" i="17"/>
  <c r="C13" i="17"/>
  <c r="C14" i="17"/>
  <c r="E18" i="13" l="1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G4" i="14" s="1"/>
  <c r="F4" i="14" s="1"/>
  <c r="C5" i="14"/>
  <c r="C6" i="14"/>
  <c r="C7" i="14"/>
  <c r="C8" i="14"/>
  <c r="C9" i="14"/>
  <c r="C10" i="14"/>
  <c r="C11" i="14"/>
  <c r="C12" i="14"/>
  <c r="C13" i="14"/>
  <c r="C14" i="14"/>
  <c r="C3" i="14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C12" i="19" l="1"/>
  <c r="C8" i="19"/>
  <c r="C4" i="19"/>
  <c r="G8" i="14"/>
  <c r="F8" i="14" s="1"/>
  <c r="E12" i="19"/>
  <c r="E8" i="19"/>
  <c r="E4" i="19"/>
  <c r="C13" i="19"/>
  <c r="C9" i="19"/>
  <c r="E13" i="19"/>
  <c r="E9" i="19"/>
  <c r="E5" i="19"/>
  <c r="E3" i="19"/>
  <c r="E7" i="19"/>
  <c r="C3" i="19"/>
  <c r="C11" i="19"/>
  <c r="C7" i="19"/>
  <c r="E14" i="19"/>
  <c r="E10" i="19"/>
  <c r="E6" i="19"/>
  <c r="E11" i="19"/>
  <c r="C14" i="19"/>
  <c r="C10" i="19"/>
  <c r="C6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4" i="19" l="1"/>
  <c r="F4" i="19" s="1"/>
  <c r="G12" i="19"/>
  <c r="F12" i="19" s="1"/>
  <c r="G8" i="19"/>
  <c r="F8" i="19" s="1"/>
  <c r="G5" i="19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<sst xmlns="http://schemas.openxmlformats.org/spreadsheetml/2006/main" count="687" uniqueCount="159">
  <si>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</si>
  <si>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</si>
  <si>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</si>
  <si>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</si>
  <si>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</si>
  <si>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</si>
  <si>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</si>
  <si>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</si>
  <si>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</si>
  <si>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</si>
  <si>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</si>
  <si>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</si>
  <si>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</si>
  <si>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 xml:space="preserve">ա. Գրավոր դիմումներ, </t>
  </si>
  <si>
    <t>Գրություններ, որից՝ 51 -օրենսդրական ակտի նախագիծ</t>
  </si>
  <si>
    <t xml:space="preserve">ա. Գրավոր դիմումներ </t>
  </si>
  <si>
    <r>
      <t xml:space="preserve">2022Թ.ԴԵԿՏԵՄԲԵՐ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</si>
  <si>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</si>
  <si>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  </t>
  </si>
  <si>
    <t xml:space="preserve">Մտից փաստաթղթերի ընդհանուր քանակ, որից ներքին՝   </t>
  </si>
  <si>
    <t xml:space="preserve"> </t>
  </si>
  <si>
    <t>Գրություններ, որից՝  0-օրենսդրական ակտի նախագիծ</t>
  </si>
  <si>
    <r>
      <t xml:space="preserve">2022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</si>
  <si>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</si>
  <si>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</si>
  <si>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</si>
  <si>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ա. Գրավոր դիմումներ,</t>
  </si>
  <si>
    <r>
      <t xml:space="preserve">2022Թ.1-ԻՆ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</si>
  <si>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</si>
  <si>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</si>
  <si>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</si>
  <si>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</si>
  <si>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</si>
  <si>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</si>
  <si>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</si>
  <si>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</si>
  <si>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</si>
  <si>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</si>
  <si>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</si>
  <si>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 27- իրավական ակտի նախագիծ      </t>
  </si>
  <si>
    <t xml:space="preserve">Պաշտոնական գրություններ, որից՝ - 67  իրավական ակտի նախագիծ    </t>
  </si>
  <si>
    <t>Մտից և ներքին փաստաթղթերի ընդհանուր քանակ,  որից ներքին՝ 1010</t>
  </si>
  <si>
    <t xml:space="preserve">Գրություններ, որից՝ 42 - իրավական ակտի նախագիծ      </t>
  </si>
  <si>
    <t xml:space="preserve">Պաշտոնական գրություններ, որից՝ - 50 իրավական նախագիծ    </t>
  </si>
  <si>
    <t>Մտից և ներքին փաստաթղթերի ընդհանուր քանակ,  որից ներքին՝ 1399</t>
  </si>
  <si>
    <t xml:space="preserve">Գրություններ, որից՝   45- իրավական ակտի նախագիծ      </t>
  </si>
  <si>
    <t xml:space="preserve">Պաշտոնական գրություններ, որից՝ 62-իրավական  ակտի նախագիծ   </t>
  </si>
  <si>
    <t>Մտից և ներքին փաստաթղթերի ընդհանուր քանակ,  որից ներքին՝  1836</t>
  </si>
  <si>
    <t xml:space="preserve">Գրություններ, որից՝  50 - իրավական ակտի նախագիծ      </t>
  </si>
  <si>
    <t xml:space="preserve">Պաշտոնական գրություններ, որից՝ 90- իրավական  ակտի նախագիծ   </t>
  </si>
  <si>
    <r>
      <t xml:space="preserve">2022Թ.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</si>
  <si>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</si>
  <si>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 որից ներքին՝  0</t>
  </si>
  <si>
    <t xml:space="preserve">Գրություններ, որից՝  0 - օրենսդրական ակտի նախագիծ   </t>
  </si>
  <si>
    <t>Մտից փաստաթղթերի ընդհանուր քանակ,  որից ներքին՝ 0</t>
  </si>
  <si>
    <t>Գրություններ, որից՝0 -օրենսդրական ակտի նախագիծ</t>
  </si>
  <si>
    <t xml:space="preserve">Պաշտոնական գրություններ, որից՝  -0 օրենսդրական  ակտի նախագիծ </t>
  </si>
  <si>
    <t xml:space="preserve">Պաշտոնական գրություններ, որից՝ 0 օրենսդրական ակտի նախագիծ    </t>
  </si>
  <si>
    <t>Մտից փաստաթղթերի ընդհանուր քանակ, որից ներքին՝  0</t>
  </si>
  <si>
    <t xml:space="preserve">Գրություններ, որից՝ 0- օրենսդրական ակտի նախագիծ   </t>
  </si>
  <si>
    <r>
      <t xml:space="preserve">2022Թ.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</si>
  <si>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</si>
  <si>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որից ներքին՝ 0</t>
  </si>
  <si>
    <t>Գրություններ,  որից՝ 0 -օրենսդրական ակտի նախագիծ</t>
  </si>
  <si>
    <t xml:space="preserve">Պաշտոնական գրություններ, որից՝   - 0օրենսդրական  ակտի նախագիծ </t>
  </si>
  <si>
    <r>
      <t xml:space="preserve">2022Թ.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</si>
  <si>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</si>
  <si>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</si>
  <si>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</si>
  <si>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0-օրենսդրական ակտի նախագիծ      </t>
  </si>
  <si>
    <t xml:space="preserve">Պաշտոնական գրություններ, որից՝ 0- օրենսդրական ակտի  նախագիծ    </t>
  </si>
  <si>
    <t xml:space="preserve">Պաշտոնական գրություններ, որից՝  0-օրենսդրական  ակտի նախագիծ </t>
  </si>
  <si>
    <r>
      <t xml:space="preserve">2022Թ.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</si>
  <si>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</si>
  <si>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0 -օրենսդրական  ակտի նախագիծ </t>
  </si>
  <si>
    <t>Գրություններ, որից՝ 0-օրենսդրական ակտի նախագիծ</t>
  </si>
  <si>
    <r>
      <t xml:space="preserve">2022Թ.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</si>
  <si>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</si>
  <si>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ներքին՝0 </t>
  </si>
  <si>
    <t>Մտից փաստաթղթերի ընդհանուր քանակ,  որից ներքին՝</t>
  </si>
  <si>
    <r>
      <t xml:space="preserve">2023Թ.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</si>
  <si>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</si>
  <si>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</si>
  <si>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</si>
  <si>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0 օրենսդրական  ակտի նախագիծ </t>
  </si>
  <si>
    <t>Գրություններ, որից 0-օրենսդրական ակտի նախագիծ</t>
  </si>
  <si>
    <t xml:space="preserve">Գրություններ,  որից՝ 0 -օրենսդրական  ակտի նախագիծ </t>
  </si>
  <si>
    <r>
      <t xml:space="preserve">2022Թ.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</si>
  <si>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</si>
  <si>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</si>
  <si>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</si>
  <si>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0 օրենսդրական ակտի նախագիծ</t>
  </si>
  <si>
    <t xml:space="preserve">Պաշտոնական գրություններ,  որից՝ - 0 օրենսդրական  ակտի նախագիծ </t>
  </si>
  <si>
    <r>
      <t xml:space="preserve">2022Թ.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</si>
  <si>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</si>
  <si>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 0 -օրենսդրական ակտի նախագիծ</t>
  </si>
  <si>
    <r>
      <t xml:space="preserve">2022Թ.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</si>
  <si>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</si>
  <si>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- 0 օրենսդրական ակտի նախագիծ</t>
  </si>
  <si>
    <t>Պաշտոնական գրություններ, որից՝ 0-օրենսդրական ակտի նախագիծ</t>
  </si>
  <si>
    <r>
      <t xml:space="preserve">2022Թ.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</si>
  <si>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</si>
  <si>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0-ՕՐԵՆՍԴՐԱԿԱՆ ԱԿՏԻ ՆԱԽԱԳԻԾ</t>
  </si>
  <si>
    <t>ա. Գրավոր դիմումներ0</t>
  </si>
  <si>
    <t xml:space="preserve">Պաշտոնական գրություններ, , որից՝ 0-ՕՐԵՆՍԴՐԱԿԱՆ ԱԿՏԻ ՆԱԽԱԳԻԾ </t>
  </si>
  <si>
    <r>
      <t xml:space="preserve">2022Թ.ՀՈԿՏԵՄԲԵՐ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</si>
  <si>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</si>
  <si>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</si>
  <si>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</si>
  <si>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0  օրենսդրական ակտի նախագիծ</t>
  </si>
  <si>
    <r>
      <t xml:space="preserve">2022Թ.ՆՈՅԵՄԲԵՐ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</si>
  <si>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</si>
  <si>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Պաշտոնական գրություններ, որից՝ 0 - օրենսդրական ակտի նախագիծ</t>
  </si>
  <si>
    <t>Պաշտոնական գրություններ, որից՝ 01-օրենսդրական ակտի նախագիծ</t>
  </si>
  <si>
    <t xml:space="preserve">Պաշտոնական գրություններ, որից՝ 0իրավական նախագիծ    </t>
  </si>
  <si>
    <r>
      <t xml:space="preserve">2022Թ.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</si>
  <si>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</si>
  <si>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</si>
  <si>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</si>
  <si>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</si>
  <si>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2023Թ.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</si>
  <si>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</si>
  <si>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</si>
  <si>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</si>
  <si>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</si>
  <si>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</si>
  <si>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</si>
  <si>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</si>
  <si>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</si>
  <si>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</si>
  <si>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</si>
  <si>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</si>
  <si>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</si>
  <si>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</si>
  <si>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</si>
  <si>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</si>
  <si>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</si>
  <si>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Մտից և ներքին փաստաթղթերի ընդհանուր քանակ,  որից ներքին՝1403</t>
  </si>
  <si>
    <r>
      <t xml:space="preserve">2022Թ.-Ի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</si>
  <si>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</si>
  <si>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33-օրենսդրական ակտի նախագիծ      </t>
  </si>
  <si>
    <t>Մտից փաստաթղթերի ընդհանուր քանակ,  որից ներքին՝ 2111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</si>
  <si>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</si>
  <si>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</si>
  <si>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96 -օրենսդրական  ակտի նախագիծ</t>
  </si>
  <si>
    <r>
      <t xml:space="preserve">2022Թ. ՄԱՐՏ  ԱՄՍՎԱ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</si>
  <si>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ՄԱՐՏ  ԱՄՍՎԱ 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</si>
  <si>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113-օրենսդրական  ակտի նախագիծ</t>
  </si>
  <si>
    <t xml:space="preserve">Պաշտոնական գրություններ, որից՝ 208 իրավական նախագիծ    </t>
  </si>
  <si>
    <t>Պաշտոնական գրություններ, որից՝ -208 օրենսդրական ակտի նախագիծ</t>
  </si>
  <si>
    <t>Պաշտոնական գրություններ, որից՝ 270 օրենսդրական ակտի նախագիծ</t>
  </si>
  <si>
    <t xml:space="preserve">Պաշտոնական գրություններ, որից՝ 270 իրավական նախագիծ    </t>
  </si>
  <si>
    <t>Գրություններ, որից՝  110-օրենսդրական ակտի նախագիծ</t>
  </si>
  <si>
    <t>Մտից փաստաթղթերի ընդհանուր քանակ, որից ներքին՝ 5351</t>
  </si>
  <si>
    <t>Մտից փաստաթղթերի ընդհանուր քանակ, որից ներքին՝  4014</t>
  </si>
  <si>
    <t>Մտից փաստաթղթերի ընդհանուր քանակ, որից ներքին՝  5351</t>
  </si>
  <si>
    <t>Մտից փաստաթղթերի ընդհանուր քանակ, որից ներքին՝ 4014</t>
  </si>
  <si>
    <t>Գրություններ, որից՝  147-օրենսդրական ակտի նախագիծ</t>
  </si>
  <si>
    <t>Գրություններ, որից՝ 147-օրենսդրական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</si>
</sst>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000000"/>
      <name val="GHEA Grapalat"/>
      <family val="3"/>
    </font>
    <font>
      <b/>
      <sz val="8"/>
      <color theme="1"/>
      <name val="Calibri"/>
      <family val="2"/>
      <scheme val="minor"/>
    </font>
    <font>
      <b/>
      <sz val="8"/>
      <color rgb="FF0070C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124" zoomScaleSheetLayoutView="124" workbookViewId="0">
      <selection activeCell="D4" sqref="D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s="62" customFormat="1" ht="60.75" customHeight="1" thickBot="1" x14ac:dyDescent="0.3">
      <c r="A1" s="62" t="s">
        <v>12</v>
      </c>
      <c r="B1" s="63"/>
      <c r="C1" s="63"/>
      <c r="D1" s="63"/>
      <c r="E1" s="63"/>
      <c r="F1" s="63"/>
      <c r="G1" s="63"/>
    </row>
    <row r="2" spans="1:7" ht="42.75" customHeight="1" thickBot="1" x14ac:dyDescent="0.3">
      <c r="A2" s="48"/>
      <c r="B2" s="64" t="s">
        <v>29</v>
      </c>
      <c r="C2" s="64"/>
      <c r="D2" s="65" t="s">
        <v>30</v>
      </c>
      <c r="E2" s="66"/>
      <c r="F2" s="67" t="s">
        <v>10</v>
      </c>
      <c r="G2" s="68"/>
    </row>
    <row r="3" spans="1:7" ht="23.25" customHeight="1" x14ac:dyDescent="0.25">
      <c r="A3" s="34">
        <v>1</v>
      </c>
      <c r="B3" s="5" t="s">
        <v>41</v>
      </c>
      <c r="C3" s="15">
        <v>4782</v>
      </c>
      <c r="D3" s="5" t="s">
        <v>137</v>
      </c>
      <c r="E3" s="15">
        <v>5100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318</v>
      </c>
    </row>
    <row r="4" spans="1:7" ht="27" customHeight="1" x14ac:dyDescent="0.25">
      <c r="A4" s="35">
        <v>2</v>
      </c>
      <c r="B4" s="13" t="s">
        <v>42</v>
      </c>
      <c r="C4" s="7">
        <v>1978</v>
      </c>
      <c r="D4" s="13" t="s">
        <v>39</v>
      </c>
      <c r="E4" s="7">
        <v>2265</v>
      </c>
      <c r="F4" s="23" t="str">
        <f t="shared" si="0"/>
        <v>Աճել է</v>
      </c>
      <c r="G4" s="23">
        <f t="shared" si="1"/>
        <v>287</v>
      </c>
    </row>
    <row r="5" spans="1:7" ht="23.25" customHeight="1" x14ac:dyDescent="0.25">
      <c r="A5" s="56">
        <v>3</v>
      </c>
      <c r="B5" s="57" t="s">
        <v>4</v>
      </c>
      <c r="C5" s="58">
        <v>1010</v>
      </c>
      <c r="D5" s="57" t="s">
        <v>4</v>
      </c>
      <c r="E5" s="58">
        <v>1403</v>
      </c>
      <c r="F5" s="59" t="str">
        <f t="shared" si="0"/>
        <v>Աճել է</v>
      </c>
      <c r="G5" s="59">
        <f t="shared" si="1"/>
        <v>393</v>
      </c>
    </row>
    <row r="6" spans="1:7" ht="22.5" customHeight="1" thickBot="1" x14ac:dyDescent="0.3">
      <c r="A6" s="35">
        <v>4</v>
      </c>
      <c r="B6" s="10" t="s">
        <v>0</v>
      </c>
      <c r="C6" s="27">
        <v>1794</v>
      </c>
      <c r="D6" s="10" t="s">
        <v>0</v>
      </c>
      <c r="E6" s="27">
        <v>1432</v>
      </c>
      <c r="F6" s="54" t="str">
        <f t="shared" si="0"/>
        <v>Նվազել է</v>
      </c>
      <c r="G6" s="54">
        <f t="shared" si="1"/>
        <v>-362</v>
      </c>
    </row>
    <row r="7" spans="1:7" ht="21.75" customHeight="1" x14ac:dyDescent="0.25">
      <c r="A7" s="35"/>
      <c r="B7" s="5" t="s">
        <v>13</v>
      </c>
      <c r="C7" s="15">
        <v>839</v>
      </c>
      <c r="D7" s="5" t="s">
        <v>1</v>
      </c>
      <c r="E7" s="15">
        <v>691</v>
      </c>
      <c r="F7" s="22" t="str">
        <f t="shared" si="0"/>
        <v>Նվազել է</v>
      </c>
      <c r="G7" s="22">
        <f t="shared" si="1"/>
        <v>-148</v>
      </c>
    </row>
    <row r="8" spans="1:7" ht="21.75" customHeight="1" x14ac:dyDescent="0.25">
      <c r="A8" s="35"/>
      <c r="B8" s="6" t="s">
        <v>2</v>
      </c>
      <c r="C8" s="7">
        <v>955</v>
      </c>
      <c r="D8" s="6" t="s">
        <v>2</v>
      </c>
      <c r="E8" s="7">
        <v>741</v>
      </c>
      <c r="F8" s="23" t="str">
        <f t="shared" si="0"/>
        <v>Նվազել է</v>
      </c>
      <c r="G8" s="23">
        <f t="shared" si="1"/>
        <v>-214</v>
      </c>
    </row>
    <row r="9" spans="1:7" ht="22.5" customHeight="1" x14ac:dyDescent="0.25">
      <c r="A9" s="35">
        <v>5</v>
      </c>
      <c r="B9" s="6" t="s">
        <v>3</v>
      </c>
      <c r="C9" s="7">
        <v>1244</v>
      </c>
      <c r="D9" s="6" t="s">
        <v>3</v>
      </c>
      <c r="E9" s="7">
        <v>955</v>
      </c>
      <c r="F9" s="23" t="str">
        <f t="shared" si="0"/>
        <v>Նվազել է</v>
      </c>
      <c r="G9" s="23">
        <f t="shared" si="1"/>
        <v>-289</v>
      </c>
    </row>
    <row r="10" spans="1:7" ht="21" customHeight="1" x14ac:dyDescent="0.25">
      <c r="A10" s="35"/>
      <c r="B10" s="6" t="s">
        <v>1</v>
      </c>
      <c r="C10" s="7">
        <v>108</v>
      </c>
      <c r="D10" s="6" t="s">
        <v>1</v>
      </c>
      <c r="E10" s="7">
        <v>145</v>
      </c>
      <c r="F10" s="23" t="str">
        <f>IF(G10=0,"Անփոփոխ",IF(G10&gt;0,"Աճել է","Նվազել է"))</f>
        <v>Աճել է</v>
      </c>
      <c r="G10" s="23">
        <f t="shared" si="1"/>
        <v>37</v>
      </c>
    </row>
    <row r="11" spans="1:7" ht="22.5" customHeight="1" x14ac:dyDescent="0.25">
      <c r="A11" s="35"/>
      <c r="B11" s="6" t="s">
        <v>2</v>
      </c>
      <c r="C11" s="7">
        <v>955</v>
      </c>
      <c r="D11" s="6" t="s">
        <v>2</v>
      </c>
      <c r="E11" s="7">
        <v>741</v>
      </c>
      <c r="F11" s="23" t="str">
        <f t="shared" ref="F11:F19" si="2">IF(G11=0,"Անփոփոխ",IF(G11&gt;0,"Աճել է","Նվազել է"))</f>
        <v>Նվազել է</v>
      </c>
      <c r="G11" s="23">
        <f t="shared" si="1"/>
        <v>-214</v>
      </c>
    </row>
    <row r="12" spans="1:7" ht="26.25" customHeight="1" x14ac:dyDescent="0.25">
      <c r="A12" s="35"/>
      <c r="B12" s="6" t="s">
        <v>11</v>
      </c>
      <c r="C12" s="7">
        <v>181</v>
      </c>
      <c r="D12" s="6" t="s">
        <v>11</v>
      </c>
      <c r="E12" s="7">
        <v>214</v>
      </c>
      <c r="F12" s="23" t="str">
        <f t="shared" si="2"/>
        <v>Աճել է</v>
      </c>
      <c r="G12" s="23">
        <f t="shared" si="1"/>
        <v>33</v>
      </c>
    </row>
    <row r="13" spans="1:7" ht="27" customHeight="1" x14ac:dyDescent="0.25">
      <c r="A13" s="35">
        <v>6</v>
      </c>
      <c r="B13" s="6" t="s">
        <v>6</v>
      </c>
      <c r="C13" s="7">
        <v>350</v>
      </c>
      <c r="D13" s="6" t="s">
        <v>6</v>
      </c>
      <c r="E13" s="7">
        <v>342</v>
      </c>
      <c r="F13" s="23" t="str">
        <f t="shared" si="2"/>
        <v>Նվազել է</v>
      </c>
      <c r="G13" s="23">
        <f t="shared" si="1"/>
        <v>-8</v>
      </c>
    </row>
    <row r="14" spans="1:7" ht="24" customHeight="1" x14ac:dyDescent="0.25">
      <c r="A14" s="35">
        <v>7</v>
      </c>
      <c r="B14" s="6" t="s">
        <v>5</v>
      </c>
      <c r="C14" s="7">
        <v>182</v>
      </c>
      <c r="D14" s="6" t="s">
        <v>5</v>
      </c>
      <c r="E14" s="7">
        <v>161</v>
      </c>
      <c r="F14" s="23" t="str">
        <f t="shared" si="2"/>
        <v>Նվազել է</v>
      </c>
      <c r="G14" s="23">
        <f t="shared" si="1"/>
        <v>-21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31</v>
      </c>
      <c r="C16" s="64"/>
      <c r="D16" s="64" t="s">
        <v>32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v>2284</v>
      </c>
      <c r="D17" s="5" t="s">
        <v>7</v>
      </c>
      <c r="E17" s="15">
        <v>2137</v>
      </c>
      <c r="F17" s="22" t="str">
        <f t="shared" si="2"/>
        <v>Նվազել է</v>
      </c>
      <c r="G17" s="22">
        <f>E17-C17</f>
        <v>-147</v>
      </c>
    </row>
    <row r="18" spans="1:7" ht="36.75" customHeight="1" x14ac:dyDescent="0.25">
      <c r="A18" s="38">
        <v>2</v>
      </c>
      <c r="B18" s="6" t="s">
        <v>43</v>
      </c>
      <c r="C18" s="7">
        <v>1528</v>
      </c>
      <c r="D18" s="6" t="s">
        <v>40</v>
      </c>
      <c r="E18" s="7">
        <v>1539</v>
      </c>
      <c r="F18" s="23" t="str">
        <f t="shared" si="2"/>
        <v>Աճել է</v>
      </c>
      <c r="G18" s="23">
        <f>E18-C18</f>
        <v>11</v>
      </c>
    </row>
    <row r="19" spans="1:7" ht="24" customHeight="1" x14ac:dyDescent="0.25">
      <c r="A19" s="38">
        <v>3</v>
      </c>
      <c r="B19" s="6" t="s">
        <v>9</v>
      </c>
      <c r="C19" s="7">
        <v>756</v>
      </c>
      <c r="D19" s="6" t="s">
        <v>9</v>
      </c>
      <c r="E19" s="7">
        <v>598</v>
      </c>
      <c r="F19" s="23" t="str">
        <f t="shared" si="2"/>
        <v>Նվազել է</v>
      </c>
      <c r="G19" s="23">
        <f>E19-C19</f>
        <v>-158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7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100</v>
      </c>
      <c r="C2" s="64"/>
      <c r="D2" s="64" t="s">
        <v>101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8</v>
      </c>
      <c r="C3" s="15"/>
      <c r="D3" s="5" t="s">
        <v>62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102</v>
      </c>
      <c r="C4" s="7"/>
      <c r="D4" s="13" t="s">
        <v>14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7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103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105</v>
      </c>
      <c r="C16" s="64"/>
      <c r="D16" s="64" t="s">
        <v>106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104</v>
      </c>
      <c r="C18" s="7"/>
      <c r="D18" s="6" t="s">
        <v>98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5" sqref="D5"/>
    </sheetView>
  </sheetViews>
  <sheetFormatPr defaultColWidth="9.140625" defaultRowHeight="12" x14ac:dyDescent="0.25"/>
  <cols>
    <col min="1" max="1" width="4.140625" style="52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9.85546875" style="20" customWidth="1"/>
    <col min="7" max="7" width="8.14062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110</v>
      </c>
      <c r="C2" s="64"/>
      <c r="D2" s="64" t="s">
        <v>111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62</v>
      </c>
      <c r="C3" s="15"/>
      <c r="D3" s="5" t="s">
        <v>62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109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4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107</v>
      </c>
      <c r="C16" s="64"/>
      <c r="D16" s="64" t="s">
        <v>108</v>
      </c>
      <c r="E16" s="64"/>
      <c r="F16" s="67" t="s">
        <v>10</v>
      </c>
      <c r="G16" s="68"/>
    </row>
    <row r="17" spans="1:7" ht="29.25" customHeight="1" thickBot="1" x14ac:dyDescent="0.3">
      <c r="A17" s="37">
        <v>1</v>
      </c>
      <c r="B17" s="5" t="s">
        <v>7</v>
      </c>
      <c r="C17" s="61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thickBot="1" x14ac:dyDescent="0.3">
      <c r="A18" s="38">
        <v>2</v>
      </c>
      <c r="B18" s="6" t="s">
        <v>99</v>
      </c>
      <c r="C18" s="61"/>
      <c r="D18" s="6" t="s">
        <v>98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thickBot="1" x14ac:dyDescent="0.3">
      <c r="A19" s="38">
        <v>3</v>
      </c>
      <c r="B19" s="6" t="s">
        <v>9</v>
      </c>
      <c r="C19" s="61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11.8554687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16</v>
      </c>
      <c r="C2" s="64"/>
      <c r="D2" s="64" t="s">
        <v>17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18</v>
      </c>
      <c r="C3" s="15" t="s">
        <v>20</v>
      </c>
      <c r="D3" s="5" t="s">
        <v>19</v>
      </c>
      <c r="E3" s="15"/>
      <c r="F3" s="22" t="e">
        <f t="shared" ref="F3:F9" si="0">IF(G3=0,"Անփոփոխ",IF(G3&gt;0,"Աճել է","Նվազել է"))</f>
        <v>#VALUE!</v>
      </c>
      <c r="G3" s="22" t="e">
        <f t="shared" ref="G3:G14" si="1">E3-C3</f>
        <v>#VALUE!</v>
      </c>
    </row>
    <row r="4" spans="1:7" ht="27" customHeight="1" x14ac:dyDescent="0.25">
      <c r="A4" s="35">
        <v>2</v>
      </c>
      <c r="B4" s="13" t="s">
        <v>21</v>
      </c>
      <c r="C4" s="7"/>
      <c r="D4" s="13" t="s">
        <v>21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22</v>
      </c>
      <c r="C16" s="64"/>
      <c r="D16" s="64" t="s">
        <v>23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 t="s">
        <v>20</v>
      </c>
      <c r="D17" s="5" t="s">
        <v>7</v>
      </c>
      <c r="E17" s="15"/>
      <c r="F17" s="22" t="e">
        <f t="shared" si="2"/>
        <v>#VALUE!</v>
      </c>
      <c r="G17" s="22" t="e">
        <f>E17-C17</f>
        <v>#VALUE!</v>
      </c>
    </row>
    <row r="18" spans="1:7" ht="36.75" customHeight="1" x14ac:dyDescent="0.25">
      <c r="A18" s="38">
        <v>2</v>
      </c>
      <c r="B18" s="6" t="s">
        <v>112</v>
      </c>
      <c r="C18" s="7"/>
      <c r="D18" s="6" t="s">
        <v>113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24</v>
      </c>
      <c r="C2" s="64"/>
      <c r="D2" s="64" t="s">
        <v>25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154</v>
      </c>
      <c r="C3" s="15">
        <f>'Հ-01'!C3+'Հ-02'!C3+'Հ-03'!C3</f>
        <v>16762</v>
      </c>
      <c r="D3" s="5" t="s">
        <v>153</v>
      </c>
      <c r="E3" s="15">
        <f>'Հ-01'!E3+'Հ-02'!E3+'Հ-03'!E3</f>
        <v>17852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1090</v>
      </c>
    </row>
    <row r="4" spans="1:7" ht="27" customHeight="1" x14ac:dyDescent="0.25">
      <c r="A4" s="35">
        <v>2</v>
      </c>
      <c r="B4" s="13" t="s">
        <v>157</v>
      </c>
      <c r="C4" s="15">
        <f>'Հ-01'!C4+'Հ-02'!C4+'Հ-03'!C4</f>
        <v>7162</v>
      </c>
      <c r="D4" s="13" t="s">
        <v>152</v>
      </c>
      <c r="E4" s="15">
        <f>'Հ-01'!E4+'Հ-02'!E4+'Հ-03'!E4</f>
        <v>7715</v>
      </c>
      <c r="F4" s="23" t="str">
        <f t="shared" si="0"/>
        <v>Աճել է</v>
      </c>
      <c r="G4" s="23">
        <f t="shared" si="1"/>
        <v>553</v>
      </c>
    </row>
    <row r="5" spans="1:7" ht="23.25" customHeight="1" x14ac:dyDescent="0.25">
      <c r="A5" s="35">
        <v>3</v>
      </c>
      <c r="B5" s="6" t="s">
        <v>4</v>
      </c>
      <c r="C5" s="15">
        <f>'Հ-01'!C5+'Հ-02'!C5+'Հ-03'!C5</f>
        <v>4014</v>
      </c>
      <c r="D5" s="6" t="s">
        <v>4</v>
      </c>
      <c r="E5" s="15">
        <f>'Հ-01'!E5+'Հ-02'!E5+'Հ-03'!E5</f>
        <v>5351</v>
      </c>
      <c r="F5" s="23" t="str">
        <f t="shared" si="0"/>
        <v>Աճել է</v>
      </c>
      <c r="G5" s="23">
        <f t="shared" si="1"/>
        <v>1337</v>
      </c>
    </row>
    <row r="6" spans="1:7" ht="22.5" customHeight="1" thickBot="1" x14ac:dyDescent="0.3">
      <c r="A6" s="35">
        <v>4</v>
      </c>
      <c r="B6" s="10" t="s">
        <v>0</v>
      </c>
      <c r="C6" s="15">
        <f>'Հ-01'!C6+'Հ-02'!C6+'Հ-03'!C6</f>
        <v>5586</v>
      </c>
      <c r="D6" s="10" t="s">
        <v>0</v>
      </c>
      <c r="E6" s="15">
        <f>'Հ-01'!E6+'Հ-02'!E6+'Հ-03'!E6</f>
        <v>4753</v>
      </c>
      <c r="F6" s="54" t="str">
        <f t="shared" si="0"/>
        <v>Նվազել է</v>
      </c>
      <c r="G6" s="54">
        <f t="shared" si="1"/>
        <v>-833</v>
      </c>
    </row>
    <row r="7" spans="1:7" ht="21.75" customHeight="1" x14ac:dyDescent="0.25">
      <c r="A7" s="35"/>
      <c r="B7" s="5" t="s">
        <v>1</v>
      </c>
      <c r="C7" s="15">
        <f>'Հ-01'!C7+'Հ-02'!C7+'Հ-03'!C7</f>
        <v>3170</v>
      </c>
      <c r="D7" s="5" t="s">
        <v>26</v>
      </c>
      <c r="E7" s="15">
        <f>'Հ-01'!E7+'Հ-02'!E7+'Հ-03'!E7</f>
        <v>2166</v>
      </c>
      <c r="F7" s="22" t="str">
        <f t="shared" si="0"/>
        <v>Նվազել է</v>
      </c>
      <c r="G7" s="22">
        <f t="shared" si="1"/>
        <v>-1004</v>
      </c>
    </row>
    <row r="8" spans="1:7" ht="21.75" customHeight="1" x14ac:dyDescent="0.25">
      <c r="A8" s="35"/>
      <c r="B8" s="6" t="s">
        <v>2</v>
      </c>
      <c r="C8" s="15">
        <f>'Հ-01'!C8+'Հ-02'!C8+'Հ-03'!C8</f>
        <v>2416</v>
      </c>
      <c r="D8" s="6" t="s">
        <v>2</v>
      </c>
      <c r="E8" s="15">
        <f>'Հ-01'!E8+'Հ-02'!E8+'Հ-03'!E8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'Հ-01'!C9+'Հ-02'!C9+'Հ-03'!C9</f>
        <v>3551</v>
      </c>
      <c r="D9" s="6" t="s">
        <v>3</v>
      </c>
      <c r="E9" s="15">
        <f>'Հ-01'!E9+'Հ-02'!E9+'Հ-03'!E9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'Հ-01'!C10+'Հ-02'!C10+'Հ-03'!C10</f>
        <v>383</v>
      </c>
      <c r="D10" s="6" t="s">
        <v>1</v>
      </c>
      <c r="E10" s="15">
        <f>'Հ-01'!E10+'Հ-02'!E10+'Հ-03'!E10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'Հ-01'!C11+'Հ-02'!C11+'Հ-03'!C11</f>
        <v>2416</v>
      </c>
      <c r="D11" s="6" t="s">
        <v>2</v>
      </c>
      <c r="E11" s="15">
        <f>'Հ-01'!E11+'Հ-02'!E11+'Հ-03'!E11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'Հ-01'!C12+'Հ-02'!C12+'Հ-03'!C12</f>
        <v>752</v>
      </c>
      <c r="D12" s="6" t="s">
        <v>11</v>
      </c>
      <c r="E12" s="15">
        <f>'Հ-01'!E12+'Հ-02'!E12+'Հ-03'!E12</f>
        <v>630</v>
      </c>
      <c r="F12" s="23" t="str">
        <f t="shared" si="2"/>
        <v>Նվազել է</v>
      </c>
      <c r="G12" s="23">
        <f t="shared" si="1"/>
        <v>-122</v>
      </c>
    </row>
    <row r="13" spans="1:7" ht="27" customHeight="1" x14ac:dyDescent="0.25">
      <c r="A13" s="35">
        <v>6</v>
      </c>
      <c r="B13" s="6" t="s">
        <v>6</v>
      </c>
      <c r="C13" s="15">
        <f>'Հ-01'!C13+'Հ-02'!C13+'Հ-03'!C13</f>
        <v>1184</v>
      </c>
      <c r="D13" s="6" t="s">
        <v>6</v>
      </c>
      <c r="E13" s="15">
        <f>'Հ-01'!E13+'Հ-02'!E13+'Հ-03'!E13</f>
        <v>1190</v>
      </c>
      <c r="F13" s="23" t="str">
        <f t="shared" si="2"/>
        <v>Աճել է</v>
      </c>
      <c r="G13" s="23">
        <f t="shared" si="1"/>
        <v>6</v>
      </c>
    </row>
    <row r="14" spans="1:7" ht="24" customHeight="1" x14ac:dyDescent="0.25">
      <c r="A14" s="35">
        <v>7</v>
      </c>
      <c r="B14" s="6" t="s">
        <v>5</v>
      </c>
      <c r="C14" s="15">
        <f>'Հ-01'!C14+'Հ-02'!C14+'Հ-03'!C14</f>
        <v>522</v>
      </c>
      <c r="D14" s="6" t="s">
        <v>5</v>
      </c>
      <c r="E14" s="15">
        <f>'Հ-01'!E14+'Հ-02'!E14+'Հ-03'!E14</f>
        <v>459</v>
      </c>
      <c r="F14" s="23" t="str">
        <f t="shared" si="2"/>
        <v>Նվազել է</v>
      </c>
      <c r="G14" s="23">
        <f t="shared" si="1"/>
        <v>-63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27</v>
      </c>
      <c r="C16" s="64"/>
      <c r="D16" s="64" t="s">
        <v>28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'Հ-01'!C17+'Հ-02'!C17+'Հ-03'!C17</f>
        <v>8674</v>
      </c>
      <c r="D17" s="5" t="s">
        <v>7</v>
      </c>
      <c r="E17" s="15">
        <f>'Հ-01'!E17+'Հ-02'!E17+'Հ-03'!E17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148</v>
      </c>
      <c r="C18" s="15">
        <f>'Հ-01'!C18+'Հ-02'!C18+'Հ-03'!C18</f>
        <v>5783</v>
      </c>
      <c r="D18" s="6" t="s">
        <v>151</v>
      </c>
      <c r="E18" s="15">
        <f>'Հ-01'!E18+'Հ-02'!E18+'Հ-03'!E18</f>
        <v>5431</v>
      </c>
      <c r="F18" s="23" t="str">
        <f t="shared" si="2"/>
        <v>Նվազել է</v>
      </c>
      <c r="G18" s="23">
        <f>E18-C18</f>
        <v>-352</v>
      </c>
    </row>
    <row r="19" spans="1:7" ht="24" customHeight="1" x14ac:dyDescent="0.25">
      <c r="A19" s="38">
        <v>3</v>
      </c>
      <c r="B19" s="6" t="s">
        <v>9</v>
      </c>
      <c r="C19" s="15">
        <f>'Հ-01'!C19+'Հ-02'!C19+'Հ-03'!C19</f>
        <v>2891</v>
      </c>
      <c r="D19" s="6" t="s">
        <v>9</v>
      </c>
      <c r="E19" s="15">
        <f>'Հ-01'!E19+'Հ-02'!E19+'Հ-03'!E19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115</v>
      </c>
      <c r="C2" s="64"/>
      <c r="D2" s="64" t="s">
        <v>116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18</v>
      </c>
      <c r="C3" s="15">
        <f>SUM('Հ-04:Հ-06'!C3)</f>
        <v>0</v>
      </c>
      <c r="D3" s="5" t="s">
        <v>18</v>
      </c>
      <c r="E3" s="15">
        <f>SUM('Հ-04:Հ-06'!E3)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SUM('Հ-04:Հ-06'!C4)</f>
        <v>0</v>
      </c>
      <c r="D4" s="13" t="s">
        <v>21</v>
      </c>
      <c r="E4" s="15">
        <f>SUM('Հ-04:Հ-06'!E4)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SUM('Հ-04:Հ-06'!C5)</f>
        <v>0</v>
      </c>
      <c r="D5" s="6" t="s">
        <v>4</v>
      </c>
      <c r="E5" s="15">
        <f>SUM('Հ-04:Հ-06'!E5)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SUM('Հ-04:Հ-06'!C6)</f>
        <v>0</v>
      </c>
      <c r="D6" s="6" t="s">
        <v>0</v>
      </c>
      <c r="E6" s="15">
        <f>SUM('Հ-04:Հ-06'!E6)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SUM('Հ-04:Հ-06'!C7)</f>
        <v>0</v>
      </c>
      <c r="D7" s="6" t="s">
        <v>1</v>
      </c>
      <c r="E7" s="15">
        <f>SUM('Հ-04:Հ-06'!E7)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SUM('Հ-04:Հ-06'!C8)</f>
        <v>0</v>
      </c>
      <c r="D8" s="6" t="s">
        <v>2</v>
      </c>
      <c r="E8" s="15">
        <f>SUM('Հ-04:Հ-06'!E8)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SUM('Հ-04:Հ-06'!C9)</f>
        <v>0</v>
      </c>
      <c r="D9" s="6" t="s">
        <v>3</v>
      </c>
      <c r="E9" s="15">
        <f>SUM('Հ-04:Հ-06'!E9)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SUM('Հ-04:Հ-06'!C10)</f>
        <v>0</v>
      </c>
      <c r="D10" s="6" t="s">
        <v>1</v>
      </c>
      <c r="E10" s="15">
        <f>SUM('Հ-04:Հ-06'!E10)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SUM('Հ-04:Հ-06'!C11)</f>
        <v>0</v>
      </c>
      <c r="D11" s="6" t="s">
        <v>2</v>
      </c>
      <c r="E11" s="15">
        <f>SUM('Հ-04:Հ-06'!E11)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SUM('Հ-04:Հ-06'!C12)</f>
        <v>0</v>
      </c>
      <c r="D12" s="6" t="s">
        <v>11</v>
      </c>
      <c r="E12" s="15">
        <f>SUM('Հ-04:Հ-06'!E12)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SUM('Հ-04:Հ-06'!C13)</f>
        <v>0</v>
      </c>
      <c r="D13" s="6" t="s">
        <v>6</v>
      </c>
      <c r="E13" s="15">
        <f>SUM('Հ-04:Հ-06'!E13)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SUM('Հ-04:Հ-06'!C14)</f>
        <v>0</v>
      </c>
      <c r="D14" s="6" t="s">
        <v>5</v>
      </c>
      <c r="E14" s="15">
        <f>SUM('Հ-04:Հ-06'!E14)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117</v>
      </c>
      <c r="C16" s="64"/>
      <c r="D16" s="64" t="s">
        <v>118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SUM('Հ-04:Հ-06'!C17)</f>
        <v>0</v>
      </c>
      <c r="D17" s="5" t="s">
        <v>7</v>
      </c>
      <c r="E17" s="15">
        <f>SUM('Հ-04:Հ-06'!E17)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114</v>
      </c>
      <c r="C18" s="15">
        <f>SUM('Հ-04:Հ-06'!C18)</f>
        <v>0</v>
      </c>
      <c r="D18" s="6" t="s">
        <v>114</v>
      </c>
      <c r="E18" s="15">
        <f>SUM('Հ-04:Հ-06'!E18)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SUM('Հ-04:Հ-06'!C19)</f>
        <v>0</v>
      </c>
      <c r="D19" s="6" t="s">
        <v>9</v>
      </c>
      <c r="E19" s="15">
        <f>SUM('Հ-04:Հ-06'!E19)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119</v>
      </c>
      <c r="C2" s="64"/>
      <c r="D2" s="64" t="s">
        <v>120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18</v>
      </c>
      <c r="C3" s="15">
        <f>SUM('Հ-07:Հ-09'!C3)</f>
        <v>0</v>
      </c>
      <c r="D3" s="5" t="s">
        <v>18</v>
      </c>
      <c r="E3" s="15">
        <f>SUM('Հ-07:Հ-09'!E3)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SUM('Հ-07:Հ-09'!C4)</f>
        <v>0</v>
      </c>
      <c r="D4" s="13" t="s">
        <v>21</v>
      </c>
      <c r="E4" s="15">
        <f>SUM('Հ-07:Հ-09'!E4)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SUM('Հ-07:Հ-09'!C5)</f>
        <v>0</v>
      </c>
      <c r="D5" s="6" t="s">
        <v>4</v>
      </c>
      <c r="E5" s="15">
        <f>SUM('Հ-07:Հ-09'!E5)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SUM('Հ-07:Հ-09'!C6)</f>
        <v>0</v>
      </c>
      <c r="D6" s="6" t="s">
        <v>0</v>
      </c>
      <c r="E6" s="15">
        <f>SUM('Հ-07:Հ-09'!E6)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SUM('Հ-07:Հ-09'!C7)</f>
        <v>0</v>
      </c>
      <c r="D7" s="6" t="s">
        <v>1</v>
      </c>
      <c r="E7" s="15">
        <f>SUM('Հ-07:Հ-09'!E7)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SUM('Հ-07:Հ-09'!C8)</f>
        <v>0</v>
      </c>
      <c r="D8" s="6" t="s">
        <v>2</v>
      </c>
      <c r="E8" s="15">
        <f>SUM('Հ-07:Հ-09'!E8)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SUM('Հ-07:Հ-09'!C9)</f>
        <v>0</v>
      </c>
      <c r="D9" s="6" t="s">
        <v>3</v>
      </c>
      <c r="E9" s="15">
        <f>SUM('Հ-07:Հ-09'!E9)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SUM('Հ-07:Հ-09'!C10)</f>
        <v>0</v>
      </c>
      <c r="D10" s="6" t="s">
        <v>1</v>
      </c>
      <c r="E10" s="15">
        <f>SUM('Հ-07:Հ-09'!E10)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SUM('Հ-07:Հ-09'!C11)</f>
        <v>0</v>
      </c>
      <c r="D11" s="6" t="s">
        <v>2</v>
      </c>
      <c r="E11" s="15">
        <f>SUM('Հ-07:Հ-09'!E11)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SUM('Հ-07:Հ-09'!C13)</f>
        <v>0</v>
      </c>
      <c r="D13" s="6" t="s">
        <v>6</v>
      </c>
      <c r="E13" s="15">
        <f>SUM('Հ-07:Հ-09'!E13)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SUM('Հ-07:Հ-09'!C14)</f>
        <v>0</v>
      </c>
      <c r="D14" s="6" t="s">
        <v>5</v>
      </c>
      <c r="E14" s="15">
        <f>SUM('Հ-07:Հ-09'!E14)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121</v>
      </c>
      <c r="C16" s="64"/>
      <c r="D16" s="64" t="s">
        <v>122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SUM('Հ-07:Հ-09'!C17)</f>
        <v>0</v>
      </c>
      <c r="D17" s="5" t="s">
        <v>7</v>
      </c>
      <c r="E17" s="15">
        <f>SUM('Հ-07:Հ-09'!E17)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114</v>
      </c>
      <c r="C18" s="15">
        <f>SUM('Հ-07:Հ-09'!C18)</f>
        <v>0</v>
      </c>
      <c r="D18" s="6" t="s">
        <v>114</v>
      </c>
      <c r="E18" s="15">
        <f>SUM('Հ-07:Հ-09'!E18)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SUM('Հ-07:Հ-09'!C19)</f>
        <v>0</v>
      </c>
      <c r="D19" s="6" t="s">
        <v>9</v>
      </c>
      <c r="E19" s="15">
        <f>SUM('Հ-07:Հ-09'!E19)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123</v>
      </c>
      <c r="C2" s="64"/>
      <c r="D2" s="64" t="s">
        <v>124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18</v>
      </c>
      <c r="C3" s="15">
        <f>SUM('Հ-10:Հ-12'!C3)</f>
        <v>0</v>
      </c>
      <c r="D3" s="5" t="s">
        <v>18</v>
      </c>
      <c r="E3" s="15">
        <f>SUM('Հ-10:Հ-12'!E3)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SUM('Հ-10:Հ-12'!C4)</f>
        <v>0</v>
      </c>
      <c r="D4" s="13" t="s">
        <v>21</v>
      </c>
      <c r="E4" s="15">
        <f>SUM('Հ-10:Հ-12'!E4)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SUM('Հ-10:Հ-12'!C5)</f>
        <v>0</v>
      </c>
      <c r="D5" s="6" t="s">
        <v>4</v>
      </c>
      <c r="E5" s="15">
        <f>SUM('Հ-10:Հ-12'!E5)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SUM('Հ-10:Հ-12'!C6)</f>
        <v>0</v>
      </c>
      <c r="D6" s="6" t="s">
        <v>0</v>
      </c>
      <c r="E6" s="15">
        <f>SUM('Հ-10:Հ-12'!E6)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SUM('Հ-10:Հ-12'!C7)</f>
        <v>0</v>
      </c>
      <c r="D7" s="6" t="s">
        <v>1</v>
      </c>
      <c r="E7" s="15">
        <f>SUM('Հ-10:Հ-12'!E7)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SUM('Հ-10:Հ-12'!C8)</f>
        <v>0</v>
      </c>
      <c r="D8" s="6" t="s">
        <v>2</v>
      </c>
      <c r="E8" s="15">
        <f>SUM('Հ-10:Հ-12'!E8)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SUM('Հ-10:Հ-12'!C9)</f>
        <v>0</v>
      </c>
      <c r="D9" s="6" t="s">
        <v>3</v>
      </c>
      <c r="E9" s="15">
        <f>SUM('Հ-10:Հ-12'!E9)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SUM('Հ-10:Հ-12'!C10)</f>
        <v>0</v>
      </c>
      <c r="D10" s="6" t="s">
        <v>1</v>
      </c>
      <c r="E10" s="15">
        <f>SUM('Հ-10:Հ-12'!E10)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SUM('Հ-10:Հ-12'!C11)</f>
        <v>0</v>
      </c>
      <c r="D11" s="6" t="s">
        <v>2</v>
      </c>
      <c r="E11" s="15">
        <f>SUM('Հ-10:Հ-12'!E11)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SUM('Հ-10:Հ-12'!C13)</f>
        <v>0</v>
      </c>
      <c r="D13" s="6" t="s">
        <v>6</v>
      </c>
      <c r="E13" s="15">
        <f>SUM('Հ-10:Հ-12'!E13)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SUM('Հ-10:Հ-12'!C14)</f>
        <v>0</v>
      </c>
      <c r="D14" s="6" t="s">
        <v>5</v>
      </c>
      <c r="E14" s="15">
        <f>SUM('Հ-10:Հ-12'!E14)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125</v>
      </c>
      <c r="C16" s="64"/>
      <c r="D16" s="64" t="s">
        <v>126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SUM('Հ-10:Հ-12'!C17)</f>
        <v>0</v>
      </c>
      <c r="D17" s="5" t="s">
        <v>7</v>
      </c>
      <c r="E17" s="15">
        <f>SUM('Հ-10:Հ-12'!E17)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114</v>
      </c>
      <c r="C18" s="15">
        <f>SUM('Հ-10:Հ-12'!C18)</f>
        <v>0</v>
      </c>
      <c r="D18" s="6" t="s">
        <v>114</v>
      </c>
      <c r="E18" s="15">
        <f>SUM('Հ-10:Հ-12'!E18)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SUM('Հ-10:Հ-12'!C19)</f>
        <v>0</v>
      </c>
      <c r="D19" s="6" t="s">
        <v>9</v>
      </c>
      <c r="E19" s="15">
        <f>SUM('Հ-10:Հ-12'!E19)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129</v>
      </c>
      <c r="C2" s="64"/>
      <c r="D2" s="64" t="s">
        <v>130</v>
      </c>
      <c r="E2" s="64"/>
      <c r="F2" s="67" t="s">
        <v>10</v>
      </c>
      <c r="G2" s="68"/>
    </row>
    <row r="3" spans="1:7" ht="30" customHeight="1" x14ac:dyDescent="0.25">
      <c r="A3" s="34">
        <v>1</v>
      </c>
      <c r="B3" s="5" t="s">
        <v>154</v>
      </c>
      <c r="C3" s="15">
        <f>SUM('Հ-01:Հ-06'!C3)</f>
        <v>16762</v>
      </c>
      <c r="D3" s="5" t="s">
        <v>155</v>
      </c>
      <c r="E3" s="15">
        <f>SUM('Հ-01:Հ-06'!E3)</f>
        <v>17852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1090</v>
      </c>
    </row>
    <row r="4" spans="1:7" ht="27" customHeight="1" x14ac:dyDescent="0.25">
      <c r="A4" s="35">
        <v>2</v>
      </c>
      <c r="B4" s="13" t="s">
        <v>157</v>
      </c>
      <c r="C4" s="15">
        <f>SUM('Հ-01:Հ-06'!C4)</f>
        <v>7162</v>
      </c>
      <c r="D4" s="13" t="s">
        <v>152</v>
      </c>
      <c r="E4" s="15">
        <f>SUM('Հ-01:Հ-06'!E4)</f>
        <v>7715</v>
      </c>
      <c r="F4" s="23" t="str">
        <f t="shared" si="0"/>
        <v>Աճել է</v>
      </c>
      <c r="G4" s="23">
        <f t="shared" si="1"/>
        <v>553</v>
      </c>
    </row>
    <row r="5" spans="1:7" ht="23.25" customHeight="1" x14ac:dyDescent="0.25">
      <c r="A5" s="35">
        <v>3</v>
      </c>
      <c r="B5" s="6" t="s">
        <v>4</v>
      </c>
      <c r="C5" s="15">
        <f>SUM('Հ-01:Հ-06'!C5)</f>
        <v>4014</v>
      </c>
      <c r="D5" s="6" t="s">
        <v>4</v>
      </c>
      <c r="E5" s="15">
        <f>SUM('Հ-01:Հ-06'!E5)</f>
        <v>5351</v>
      </c>
      <c r="F5" s="23" t="str">
        <f t="shared" si="0"/>
        <v>Աճել է</v>
      </c>
      <c r="G5" s="23">
        <f t="shared" si="1"/>
        <v>1337</v>
      </c>
    </row>
    <row r="6" spans="1:7" ht="22.5" customHeight="1" x14ac:dyDescent="0.25">
      <c r="A6" s="35">
        <v>4</v>
      </c>
      <c r="B6" s="6" t="s">
        <v>0</v>
      </c>
      <c r="C6" s="15">
        <f>SUM('Հ-01:Հ-06'!C6)</f>
        <v>5586</v>
      </c>
      <c r="D6" s="6" t="s">
        <v>0</v>
      </c>
      <c r="E6" s="15">
        <f>SUM('Հ-01:Հ-06'!E6)</f>
        <v>4753</v>
      </c>
      <c r="F6" s="23" t="str">
        <f t="shared" si="0"/>
        <v>Նվազել է</v>
      </c>
      <c r="G6" s="23">
        <f t="shared" si="1"/>
        <v>-833</v>
      </c>
    </row>
    <row r="7" spans="1:7" ht="21.75" customHeight="1" x14ac:dyDescent="0.25">
      <c r="A7" s="35"/>
      <c r="B7" s="6" t="s">
        <v>1</v>
      </c>
      <c r="C7" s="15">
        <f>SUM('Հ-01:Հ-06'!C7)</f>
        <v>3170</v>
      </c>
      <c r="D7" s="6" t="s">
        <v>1</v>
      </c>
      <c r="E7" s="15">
        <f>SUM('Հ-01:Հ-06'!E7)</f>
        <v>2166</v>
      </c>
      <c r="F7" s="23" t="str">
        <f t="shared" si="0"/>
        <v>Նվազել է</v>
      </c>
      <c r="G7" s="23">
        <f t="shared" si="1"/>
        <v>-1004</v>
      </c>
    </row>
    <row r="8" spans="1:7" ht="21.75" customHeight="1" x14ac:dyDescent="0.25">
      <c r="A8" s="35"/>
      <c r="B8" s="6" t="s">
        <v>2</v>
      </c>
      <c r="C8" s="15">
        <f>SUM('Հ-01:Հ-06'!C8)</f>
        <v>2416</v>
      </c>
      <c r="D8" s="6" t="s">
        <v>2</v>
      </c>
      <c r="E8" s="15">
        <f>SUM('Հ-01:Հ-06'!E8)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SUM('Հ-01:Հ-06'!C9)</f>
        <v>3551</v>
      </c>
      <c r="D9" s="6" t="s">
        <v>3</v>
      </c>
      <c r="E9" s="15">
        <f>SUM('Հ-01:Հ-06'!E9)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SUM('Հ-01:Հ-06'!C10)</f>
        <v>383</v>
      </c>
      <c r="D10" s="6" t="s">
        <v>1</v>
      </c>
      <c r="E10" s="15">
        <f>SUM('Հ-01:Հ-06'!E10)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SUM('Հ-01:Հ-06'!C11)</f>
        <v>2416</v>
      </c>
      <c r="D11" s="6" t="s">
        <v>2</v>
      </c>
      <c r="E11" s="15">
        <f>SUM('Հ-01:Հ-06'!E11)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SUM('Հ-01:Հ-06'!C12)</f>
        <v>752</v>
      </c>
      <c r="D12" s="6" t="s">
        <v>11</v>
      </c>
      <c r="E12" s="15">
        <f>SUM('Հ-01:Հ-06'!E12)</f>
        <v>630</v>
      </c>
      <c r="F12" s="23" t="str">
        <f t="shared" si="2"/>
        <v>Նվազել է</v>
      </c>
      <c r="G12" s="23">
        <f t="shared" si="1"/>
        <v>-122</v>
      </c>
    </row>
    <row r="13" spans="1:7" ht="27" customHeight="1" x14ac:dyDescent="0.25">
      <c r="A13" s="35">
        <v>6</v>
      </c>
      <c r="B13" s="6" t="s">
        <v>6</v>
      </c>
      <c r="C13" s="15">
        <f>SUM('Հ-01:Հ-06'!C13)</f>
        <v>1184</v>
      </c>
      <c r="D13" s="6" t="s">
        <v>6</v>
      </c>
      <c r="E13" s="15">
        <f>SUM('Հ-01:Հ-06'!E13)</f>
        <v>1190</v>
      </c>
      <c r="F13" s="23" t="str">
        <f t="shared" si="2"/>
        <v>Աճել է</v>
      </c>
      <c r="G13" s="23">
        <f t="shared" si="1"/>
        <v>6</v>
      </c>
    </row>
    <row r="14" spans="1:7" ht="24" customHeight="1" x14ac:dyDescent="0.25">
      <c r="A14" s="35">
        <v>7</v>
      </c>
      <c r="B14" s="6" t="s">
        <v>5</v>
      </c>
      <c r="C14" s="15">
        <f>SUM('Հ-01:Հ-06'!C14)</f>
        <v>522</v>
      </c>
      <c r="D14" s="6" t="s">
        <v>5</v>
      </c>
      <c r="E14" s="15">
        <f>SUM('Հ-01:Հ-06'!E14)</f>
        <v>459</v>
      </c>
      <c r="F14" s="23" t="str">
        <f t="shared" si="2"/>
        <v>Նվազել է</v>
      </c>
      <c r="G14" s="23">
        <f t="shared" si="1"/>
        <v>-63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127</v>
      </c>
      <c r="C16" s="64"/>
      <c r="D16" s="64" t="s">
        <v>128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SUM('Հ-01:Հ-06'!C17)</f>
        <v>8674</v>
      </c>
      <c r="D17" s="5" t="s">
        <v>7</v>
      </c>
      <c r="E17" s="15">
        <f>SUM('Հ-01:Հ-06'!E17)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148</v>
      </c>
      <c r="C18" s="15">
        <f>SUM('Հ-01:Հ-06'!C18)</f>
        <v>5783</v>
      </c>
      <c r="D18" s="6" t="s">
        <v>151</v>
      </c>
      <c r="E18" s="15">
        <f>SUM('Հ-01:Հ-06'!E18)</f>
        <v>5431</v>
      </c>
      <c r="F18" s="23" t="str">
        <f t="shared" si="2"/>
        <v>Նվազել է</v>
      </c>
      <c r="G18" s="23">
        <f>E18-C18</f>
        <v>-352</v>
      </c>
    </row>
    <row r="19" spans="1:7" ht="24" customHeight="1" x14ac:dyDescent="0.25">
      <c r="A19" s="38">
        <v>3</v>
      </c>
      <c r="B19" s="6" t="s">
        <v>9</v>
      </c>
      <c r="C19" s="15">
        <f>SUM('Հ-01:Հ-06'!C19)</f>
        <v>2891</v>
      </c>
      <c r="D19" s="6" t="s">
        <v>9</v>
      </c>
      <c r="E19" s="15">
        <f>SUM('Հ-01:Հ-06'!E19)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131</v>
      </c>
      <c r="C2" s="64"/>
      <c r="D2" s="64" t="s">
        <v>132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18</v>
      </c>
      <c r="C3" s="15">
        <f>SUM('Հ-07:Հ-12'!C3)</f>
        <v>0</v>
      </c>
      <c r="D3" s="5" t="s">
        <v>18</v>
      </c>
      <c r="E3" s="15">
        <f>SUM('Հ-07:Հ-12'!E3)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SUM('Հ-07:Հ-12'!C4)</f>
        <v>0</v>
      </c>
      <c r="D4" s="13" t="s">
        <v>21</v>
      </c>
      <c r="E4" s="15">
        <f>SUM('Հ-07:Հ-12'!E4)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SUM('Հ-07:Հ-12'!C5)</f>
        <v>0</v>
      </c>
      <c r="D5" s="6" t="s">
        <v>4</v>
      </c>
      <c r="E5" s="15">
        <f>SUM('Հ-07:Հ-12'!E5)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SUM('Հ-07:Հ-12'!C6)</f>
        <v>0</v>
      </c>
      <c r="D6" s="6" t="s">
        <v>0</v>
      </c>
      <c r="E6" s="15">
        <f>SUM('Հ-07:Հ-12'!E6)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SUM('Հ-07:Հ-12'!C7)</f>
        <v>0</v>
      </c>
      <c r="D7" s="6" t="s">
        <v>1</v>
      </c>
      <c r="E7" s="15">
        <f>SUM('Հ-07:Հ-12'!E7)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SUM('Հ-07:Հ-12'!C8)</f>
        <v>0</v>
      </c>
      <c r="D8" s="6" t="s">
        <v>2</v>
      </c>
      <c r="E8" s="15">
        <f>SUM('Հ-07:Հ-12'!E8)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SUM('Հ-07:Հ-12'!C9)</f>
        <v>0</v>
      </c>
      <c r="D9" s="6" t="s">
        <v>3</v>
      </c>
      <c r="E9" s="15">
        <f>SUM('Հ-07:Հ-12'!E9)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SUM('Հ-07:Հ-12'!C10)</f>
        <v>0</v>
      </c>
      <c r="D10" s="6" t="s">
        <v>1</v>
      </c>
      <c r="E10" s="15">
        <f>SUM('Հ-07:Հ-12'!E10)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SUM('Հ-07:Հ-12'!C11)</f>
        <v>0</v>
      </c>
      <c r="D11" s="6" t="s">
        <v>2</v>
      </c>
      <c r="E11" s="15">
        <f>SUM('Հ-07:Հ-12'!E11)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SUM('Հ-07:Հ-12'!C13)</f>
        <v>0</v>
      </c>
      <c r="D13" s="6" t="s">
        <v>6</v>
      </c>
      <c r="E13" s="15">
        <f>SUM('Հ-07:Հ-12'!E13)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SUM('Հ-07:Հ-12'!C14)</f>
        <v>0</v>
      </c>
      <c r="D14" s="6" t="s">
        <v>5</v>
      </c>
      <c r="E14" s="15">
        <f>SUM('Հ-07:Հ-12'!E14)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133</v>
      </c>
      <c r="C16" s="64"/>
      <c r="D16" s="64" t="s">
        <v>134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>
        <f>SUM('Հ-07:Հ-12'!C17)</f>
        <v>0</v>
      </c>
      <c r="D17" s="5" t="s">
        <v>7</v>
      </c>
      <c r="E17" s="15">
        <f>SUM('Հ-07:Հ-12'!E17)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114</v>
      </c>
      <c r="C18" s="15">
        <f>SUM('Հ-07:Հ-12'!C18)</f>
        <v>0</v>
      </c>
      <c r="D18" s="6" t="s">
        <v>114</v>
      </c>
      <c r="E18" s="15">
        <f>SUM('Հ-07:Հ-12'!E18)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SUM('Հ-07:Հ-12'!C19)</f>
        <v>0</v>
      </c>
      <c r="D19" s="6" t="s">
        <v>9</v>
      </c>
      <c r="E19" s="15">
        <f>SUM('Հ-07:Հ-12'!E19)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1" t="s">
        <v>135</v>
      </c>
      <c r="C2" s="72"/>
      <c r="D2" s="71" t="s">
        <v>136</v>
      </c>
      <c r="E2" s="72"/>
      <c r="F2" s="69" t="s">
        <v>10</v>
      </c>
      <c r="G2" s="70"/>
    </row>
    <row r="3" spans="1:7" ht="23.25" customHeight="1" x14ac:dyDescent="0.25">
      <c r="A3" s="34">
        <v>1</v>
      </c>
      <c r="B3" s="5" t="s">
        <v>156</v>
      </c>
      <c r="C3" s="15">
        <f>'Հ-1-ին կիս.'!C3+'Հ-2-րդ կիս.'!C3</f>
        <v>16762</v>
      </c>
      <c r="D3" s="5" t="s">
        <v>155</v>
      </c>
      <c r="E3" s="15">
        <f>'Հ-1-ին կիս.'!E3+'Հ-2-րդ կիս.'!E3</f>
        <v>17852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1090</v>
      </c>
    </row>
    <row r="4" spans="1:7" ht="27" customHeight="1" x14ac:dyDescent="0.25">
      <c r="A4" s="35">
        <v>2</v>
      </c>
      <c r="B4" s="13" t="s">
        <v>158</v>
      </c>
      <c r="C4" s="15">
        <f>'Հ-1-ին կիս.'!C4+'Հ-2-րդ կիս.'!C4</f>
        <v>7162</v>
      </c>
      <c r="D4" s="13" t="s">
        <v>152</v>
      </c>
      <c r="E4" s="15">
        <f>'Հ-1-ին կիս.'!E4+'Հ-2-րդ կիս.'!E4</f>
        <v>7715</v>
      </c>
      <c r="F4" s="23" t="str">
        <f t="shared" si="0"/>
        <v>Աճել է</v>
      </c>
      <c r="G4" s="23">
        <f t="shared" si="1"/>
        <v>553</v>
      </c>
    </row>
    <row r="5" spans="1:7" ht="23.25" customHeight="1" x14ac:dyDescent="0.25">
      <c r="A5" s="35">
        <v>3</v>
      </c>
      <c r="B5" s="57" t="s">
        <v>4</v>
      </c>
      <c r="C5" s="7">
        <v>2633</v>
      </c>
      <c r="D5" s="57" t="s">
        <v>4</v>
      </c>
      <c r="E5" s="15">
        <f>'Հ-1-ին կիս.'!E5+'Հ-2-րդ կիս.'!E5</f>
        <v>5351</v>
      </c>
      <c r="F5" s="23" t="str">
        <f t="shared" si="0"/>
        <v>Աճել է</v>
      </c>
      <c r="G5" s="23">
        <f t="shared" si="1"/>
        <v>2718</v>
      </c>
    </row>
    <row r="6" spans="1:7" ht="22.5" customHeight="1" x14ac:dyDescent="0.25">
      <c r="A6" s="35">
        <v>4</v>
      </c>
      <c r="B6" s="6" t="s">
        <v>0</v>
      </c>
      <c r="C6" s="15">
        <f>'Հ-1-ին կիս.'!C6+'Հ-2-րդ կիս.'!C6</f>
        <v>5586</v>
      </c>
      <c r="D6" s="6" t="s">
        <v>0</v>
      </c>
      <c r="E6" s="15">
        <f>'Հ-1-ին կիս.'!E6+'Հ-2-րդ կիս.'!E6</f>
        <v>4753</v>
      </c>
      <c r="F6" s="23" t="str">
        <f t="shared" si="0"/>
        <v>Նվազել է</v>
      </c>
      <c r="G6" s="23">
        <f t="shared" si="1"/>
        <v>-833</v>
      </c>
    </row>
    <row r="7" spans="1:7" ht="21.75" customHeight="1" x14ac:dyDescent="0.25">
      <c r="A7" s="35"/>
      <c r="B7" s="6" t="s">
        <v>1</v>
      </c>
      <c r="C7" s="15">
        <f>'Հ-1-ին կիս.'!C7+'Հ-2-րդ կիս.'!C7</f>
        <v>3170</v>
      </c>
      <c r="D7" s="6" t="s">
        <v>1</v>
      </c>
      <c r="E7" s="15">
        <f>'Հ-1-ին կիս.'!E7+'Հ-2-րդ կիս.'!E7</f>
        <v>2166</v>
      </c>
      <c r="F7" s="23" t="str">
        <f t="shared" si="0"/>
        <v>Նվազել է</v>
      </c>
      <c r="G7" s="23">
        <f t="shared" si="1"/>
        <v>-1004</v>
      </c>
    </row>
    <row r="8" spans="1:7" ht="21.75" customHeight="1" x14ac:dyDescent="0.25">
      <c r="A8" s="35"/>
      <c r="B8" s="6" t="s">
        <v>2</v>
      </c>
      <c r="C8" s="15">
        <f>'Հ-1-ին կիս.'!C8+'Հ-2-րդ կիս.'!C8</f>
        <v>2416</v>
      </c>
      <c r="D8" s="6" t="s">
        <v>2</v>
      </c>
      <c r="E8" s="15">
        <f>'Հ-1-ին կիս.'!E8+'Հ-2-րդ կիս.'!E8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'Հ-1-ին կիս.'!C9+'Հ-2-րդ կիս.'!C9</f>
        <v>3551</v>
      </c>
      <c r="D9" s="6" t="s">
        <v>3</v>
      </c>
      <c r="E9" s="15">
        <f>'Հ-1-ին կիս.'!E9+'Հ-2-րդ կիս.'!E9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'Հ-1-ին կիս.'!C10+'Հ-2-րդ կիս.'!C10</f>
        <v>383</v>
      </c>
      <c r="D10" s="6" t="s">
        <v>1</v>
      </c>
      <c r="E10" s="15">
        <f>'Հ-1-ին կիս.'!E10+'Հ-2-րդ կիս.'!E10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'Հ-1-ին կիս.'!C11+'Հ-2-րդ կիս.'!C11</f>
        <v>2416</v>
      </c>
      <c r="D11" s="6" t="s">
        <v>2</v>
      </c>
      <c r="E11" s="15">
        <f>'Հ-1-ին կիս.'!E11+'Հ-2-րդ կիս.'!E11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'Հ-1-ին կիս.'!C12+'Հ-2-րդ կիս.'!C12</f>
        <v>752</v>
      </c>
      <c r="D12" s="6" t="s">
        <v>11</v>
      </c>
      <c r="E12" s="15">
        <f>'Հ-1-ին կիս.'!E12+'Հ-2-րդ կիս.'!E12</f>
        <v>630</v>
      </c>
      <c r="F12" s="23" t="str">
        <f t="shared" si="2"/>
        <v>Նվազել է</v>
      </c>
      <c r="G12" s="23">
        <f t="shared" si="1"/>
        <v>-122</v>
      </c>
    </row>
    <row r="13" spans="1:7" ht="27" customHeight="1" x14ac:dyDescent="0.25">
      <c r="A13" s="35">
        <v>6</v>
      </c>
      <c r="B13" s="6" t="s">
        <v>6</v>
      </c>
      <c r="C13" s="15">
        <f>'Հ-1-ին կիս.'!C13+'Հ-2-րդ կիս.'!C13</f>
        <v>1184</v>
      </c>
      <c r="D13" s="6" t="s">
        <v>6</v>
      </c>
      <c r="E13" s="15">
        <f>'Հ-1-ին կիս.'!E13+'Հ-2-րդ կիս.'!E13</f>
        <v>1190</v>
      </c>
      <c r="F13" s="23" t="str">
        <f t="shared" si="2"/>
        <v>Աճել է</v>
      </c>
      <c r="G13" s="23">
        <f t="shared" si="1"/>
        <v>6</v>
      </c>
    </row>
    <row r="14" spans="1:7" ht="24" customHeight="1" x14ac:dyDescent="0.25">
      <c r="A14" s="35">
        <v>7</v>
      </c>
      <c r="B14" s="6" t="s">
        <v>5</v>
      </c>
      <c r="C14" s="15">
        <f>'Հ-1-ին կիս.'!C14+'Հ-2-րդ կիս.'!C14</f>
        <v>522</v>
      </c>
      <c r="D14" s="6" t="s">
        <v>5</v>
      </c>
      <c r="E14" s="15">
        <f>'Հ-1-ին կիս.'!E14+'Հ-2-րդ կիս.'!E14</f>
        <v>459</v>
      </c>
      <c r="F14" s="23" t="str">
        <f t="shared" si="2"/>
        <v>Նվազել է</v>
      </c>
      <c r="G14" s="23">
        <f t="shared" si="1"/>
        <v>-63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1" t="s">
        <v>138</v>
      </c>
      <c r="C16" s="72"/>
      <c r="D16" s="71" t="s">
        <v>139</v>
      </c>
      <c r="E16" s="72"/>
      <c r="F16" s="69" t="s">
        <v>10</v>
      </c>
      <c r="G16" s="70"/>
    </row>
    <row r="17" spans="1:7" ht="29.25" customHeight="1" x14ac:dyDescent="0.25">
      <c r="A17" s="37">
        <v>1</v>
      </c>
      <c r="B17" s="5" t="s">
        <v>7</v>
      </c>
      <c r="C17" s="15">
        <f>'Հ-1-ին կիս.'!C17+'Հ-2-րդ կիս.'!C17</f>
        <v>8674</v>
      </c>
      <c r="D17" s="5" t="s">
        <v>7</v>
      </c>
      <c r="E17" s="15">
        <f>'Հ-1-ին կիս.'!E17+'Հ-2-րդ կիս.'!E17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149</v>
      </c>
      <c r="C18" s="15">
        <f>'Հ-1-ին կիս.'!C18+'Հ-2-րդ կիս.'!C18</f>
        <v>5783</v>
      </c>
      <c r="D18" s="6" t="s">
        <v>150</v>
      </c>
      <c r="E18" s="15">
        <f>'Հ-1-ին կիս.'!E18+'Հ-2-րդ կիս.'!E18</f>
        <v>5431</v>
      </c>
      <c r="F18" s="23" t="str">
        <f t="shared" si="2"/>
        <v>Նվազել է</v>
      </c>
      <c r="G18" s="23">
        <f>E18-C18</f>
        <v>-352</v>
      </c>
    </row>
    <row r="19" spans="1:7" ht="24" customHeight="1" x14ac:dyDescent="0.25">
      <c r="A19" s="38">
        <v>3</v>
      </c>
      <c r="B19" s="6" t="s">
        <v>9</v>
      </c>
      <c r="C19" s="15">
        <f>'Հ-1-ին կիս.'!C19+'Հ-2-րդ կիս.'!C19</f>
        <v>2891</v>
      </c>
      <c r="D19" s="6" t="s">
        <v>9</v>
      </c>
      <c r="E19" s="15">
        <f>'Հ-1-ին կիս.'!E19+'Հ-2-րդ կիս.'!E19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12" zoomScaleNormal="112" workbookViewId="0">
      <selection activeCell="B3" sqref="B3:G19"/>
    </sheetView>
  </sheetViews>
  <sheetFormatPr defaultColWidth="9.140625" defaultRowHeight="12" x14ac:dyDescent="0.25"/>
  <cols>
    <col min="1" max="1" width="4.140625" style="20" customWidth="1"/>
    <col min="2" max="2" width="37.28515625" style="20" customWidth="1"/>
    <col min="3" max="3" width="7" style="20" customWidth="1"/>
    <col min="4" max="4" width="38.1406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18"/>
      <c r="B1" s="19"/>
      <c r="C1" s="19"/>
      <c r="D1" s="19"/>
      <c r="E1" s="19"/>
    </row>
    <row r="2" spans="1:7" ht="42.75" customHeight="1" thickBot="1" x14ac:dyDescent="0.3">
      <c r="A2" s="53"/>
      <c r="B2" s="64" t="s">
        <v>33</v>
      </c>
      <c r="C2" s="64"/>
      <c r="D2" s="64" t="s">
        <v>34</v>
      </c>
      <c r="E2" s="64"/>
      <c r="F2" s="67" t="s">
        <v>10</v>
      </c>
      <c r="G2" s="68"/>
    </row>
    <row r="3" spans="1:7" ht="24" customHeight="1" x14ac:dyDescent="0.25">
      <c r="A3" s="40">
        <v>1</v>
      </c>
      <c r="B3" s="2" t="s">
        <v>44</v>
      </c>
      <c r="C3" s="15">
        <v>5695</v>
      </c>
      <c r="D3" s="3" t="s">
        <v>47</v>
      </c>
      <c r="E3" s="4">
        <v>5878</v>
      </c>
      <c r="F3" s="30" t="str">
        <f t="shared" ref="F3:F9" si="0">IF(G3=0,"Անփոփոխ",IF(G3&gt;0,"Աճել է","Նվազել է"))</f>
        <v>Աճել է</v>
      </c>
      <c r="G3" s="22">
        <f t="shared" ref="G3:G14" si="1">E3-C3</f>
        <v>183</v>
      </c>
    </row>
    <row r="4" spans="1:7" ht="30.75" customHeight="1" x14ac:dyDescent="0.25">
      <c r="A4" s="35">
        <v>2</v>
      </c>
      <c r="B4" s="13" t="s">
        <v>45</v>
      </c>
      <c r="C4" s="7">
        <v>2570</v>
      </c>
      <c r="D4" s="13" t="s">
        <v>48</v>
      </c>
      <c r="E4" s="7">
        <v>2569</v>
      </c>
      <c r="F4" s="23" t="str">
        <f t="shared" si="0"/>
        <v>Նվազել է</v>
      </c>
      <c r="G4" s="23">
        <f t="shared" si="1"/>
        <v>-1</v>
      </c>
    </row>
    <row r="5" spans="1:7" s="60" customFormat="1" ht="22.5" customHeight="1" x14ac:dyDescent="0.25">
      <c r="A5" s="56">
        <v>3</v>
      </c>
      <c r="B5" s="57" t="s">
        <v>4</v>
      </c>
      <c r="C5" s="58">
        <v>1399</v>
      </c>
      <c r="D5" s="57" t="s">
        <v>4</v>
      </c>
      <c r="E5" s="58">
        <v>1837</v>
      </c>
      <c r="F5" s="59" t="str">
        <f t="shared" si="0"/>
        <v>Աճել է</v>
      </c>
      <c r="G5" s="59">
        <f t="shared" si="1"/>
        <v>438</v>
      </c>
    </row>
    <row r="6" spans="1:7" ht="22.5" customHeight="1" thickBot="1" x14ac:dyDescent="0.3">
      <c r="A6" s="35">
        <v>4</v>
      </c>
      <c r="B6" s="10" t="s">
        <v>0</v>
      </c>
      <c r="C6" s="27">
        <v>1726</v>
      </c>
      <c r="D6" s="10" t="s">
        <v>0</v>
      </c>
      <c r="E6" s="27">
        <v>1472</v>
      </c>
      <c r="F6" s="54" t="str">
        <f t="shared" si="0"/>
        <v>Նվազել է</v>
      </c>
      <c r="G6" s="54">
        <f t="shared" si="1"/>
        <v>-254</v>
      </c>
    </row>
    <row r="7" spans="1:7" ht="21.75" customHeight="1" x14ac:dyDescent="0.25">
      <c r="A7" s="35"/>
      <c r="B7" s="5" t="s">
        <v>1</v>
      </c>
      <c r="C7" s="15">
        <v>1095</v>
      </c>
      <c r="D7" s="5" t="s">
        <v>1</v>
      </c>
      <c r="E7" s="15">
        <v>732</v>
      </c>
      <c r="F7" s="22" t="str">
        <f t="shared" si="0"/>
        <v>Նվազել է</v>
      </c>
      <c r="G7" s="22">
        <f t="shared" si="1"/>
        <v>-363</v>
      </c>
    </row>
    <row r="8" spans="1:7" ht="20.25" customHeight="1" x14ac:dyDescent="0.25">
      <c r="A8" s="41"/>
      <c r="B8" s="6" t="s">
        <v>2</v>
      </c>
      <c r="C8" s="7">
        <v>631</v>
      </c>
      <c r="D8" s="6" t="s">
        <v>2</v>
      </c>
      <c r="E8" s="7">
        <v>740</v>
      </c>
      <c r="F8" s="23" t="str">
        <f t="shared" si="0"/>
        <v>Աճել է</v>
      </c>
      <c r="G8" s="23">
        <f t="shared" si="1"/>
        <v>109</v>
      </c>
    </row>
    <row r="9" spans="1:7" ht="29.25" customHeight="1" x14ac:dyDescent="0.25">
      <c r="A9" s="41">
        <v>5</v>
      </c>
      <c r="B9" s="6" t="s">
        <v>3</v>
      </c>
      <c r="C9" s="7">
        <v>1054</v>
      </c>
      <c r="D9" s="6" t="s">
        <v>3</v>
      </c>
      <c r="E9" s="7">
        <v>1039</v>
      </c>
      <c r="F9" s="23" t="str">
        <f t="shared" si="0"/>
        <v>Նվազել է</v>
      </c>
      <c r="G9" s="23">
        <f t="shared" si="1"/>
        <v>-15</v>
      </c>
    </row>
    <row r="10" spans="1:7" ht="24.75" customHeight="1" x14ac:dyDescent="0.25">
      <c r="A10" s="41"/>
      <c r="B10" s="6" t="s">
        <v>1</v>
      </c>
      <c r="C10" s="7">
        <v>133</v>
      </c>
      <c r="D10" s="6" t="s">
        <v>1</v>
      </c>
      <c r="E10" s="7">
        <v>163</v>
      </c>
      <c r="F10" s="23" t="str">
        <f>IF(G10=0,"Անփոփոխ",IF(G10&gt;0,"Աճել է","Նվազել է"))</f>
        <v>Աճել է</v>
      </c>
      <c r="G10" s="23">
        <f t="shared" si="1"/>
        <v>30</v>
      </c>
    </row>
    <row r="11" spans="1:7" ht="24.75" customHeight="1" x14ac:dyDescent="0.25">
      <c r="A11" s="41"/>
      <c r="B11" s="6" t="s">
        <v>2</v>
      </c>
      <c r="C11" s="7">
        <v>631</v>
      </c>
      <c r="D11" s="6" t="s">
        <v>2</v>
      </c>
      <c r="E11" s="7">
        <v>740</v>
      </c>
      <c r="F11" s="23" t="str">
        <f t="shared" ref="F11:F19" si="2">IF(G11=0,"Անփոփոխ",IF(G11&gt;0,"Աճել է","Նվազել է"))</f>
        <v>Աճել է</v>
      </c>
      <c r="G11" s="23">
        <f t="shared" si="1"/>
        <v>109</v>
      </c>
    </row>
    <row r="12" spans="1:7" ht="24.75" customHeight="1" x14ac:dyDescent="0.25">
      <c r="A12" s="41"/>
      <c r="B12" s="6" t="s">
        <v>11</v>
      </c>
      <c r="C12" s="7">
        <v>290</v>
      </c>
      <c r="D12" s="6" t="s">
        <v>11</v>
      </c>
      <c r="E12" s="7">
        <v>299</v>
      </c>
      <c r="F12" s="23" t="str">
        <f t="shared" si="2"/>
        <v>Աճել է</v>
      </c>
      <c r="G12" s="23">
        <f t="shared" si="1"/>
        <v>9</v>
      </c>
    </row>
    <row r="13" spans="1:7" ht="21" customHeight="1" x14ac:dyDescent="0.25">
      <c r="A13" s="41">
        <v>6</v>
      </c>
      <c r="B13" s="6" t="s">
        <v>6</v>
      </c>
      <c r="C13" s="7">
        <v>363</v>
      </c>
      <c r="D13" s="6" t="s">
        <v>6</v>
      </c>
      <c r="E13" s="7">
        <v>426</v>
      </c>
      <c r="F13" s="23" t="str">
        <f t="shared" si="2"/>
        <v>Աճել է</v>
      </c>
      <c r="G13" s="23">
        <f t="shared" si="1"/>
        <v>63</v>
      </c>
    </row>
    <row r="14" spans="1:7" ht="30" customHeight="1" x14ac:dyDescent="0.25">
      <c r="A14" s="35">
        <v>7</v>
      </c>
      <c r="B14" s="6" t="s">
        <v>5</v>
      </c>
      <c r="C14" s="7">
        <v>216</v>
      </c>
      <c r="D14" s="6" t="s">
        <v>5</v>
      </c>
      <c r="E14" s="7">
        <v>159</v>
      </c>
      <c r="F14" s="23" t="str">
        <f t="shared" si="2"/>
        <v>Նվազել է</v>
      </c>
      <c r="G14" s="23">
        <f t="shared" si="1"/>
        <v>-57</v>
      </c>
    </row>
    <row r="15" spans="1:7" ht="18.75" customHeight="1" thickBot="1" x14ac:dyDescent="0.3">
      <c r="A15" s="42"/>
      <c r="B15" s="8"/>
      <c r="C15" s="24"/>
      <c r="D15" s="8"/>
      <c r="E15" s="9"/>
      <c r="F15" s="25"/>
      <c r="G15" s="26"/>
    </row>
    <row r="16" spans="1:7" ht="42" customHeight="1" thickBot="1" x14ac:dyDescent="0.3">
      <c r="A16" s="50"/>
      <c r="B16" s="64" t="s">
        <v>35</v>
      </c>
      <c r="C16" s="64"/>
      <c r="D16" s="64" t="s">
        <v>36</v>
      </c>
      <c r="E16" s="64"/>
      <c r="F16" s="67" t="s">
        <v>10</v>
      </c>
      <c r="G16" s="68"/>
    </row>
    <row r="17" spans="1:7" ht="25.5" customHeight="1" x14ac:dyDescent="0.25">
      <c r="A17" s="43">
        <v>1</v>
      </c>
      <c r="B17" s="5" t="s">
        <v>7</v>
      </c>
      <c r="C17" s="15">
        <v>2895</v>
      </c>
      <c r="D17" s="5" t="s">
        <v>7</v>
      </c>
      <c r="E17" s="15">
        <v>2665</v>
      </c>
      <c r="F17" s="22" t="str">
        <f t="shared" si="2"/>
        <v>Նվազել է</v>
      </c>
      <c r="G17" s="22">
        <f>E17-C17</f>
        <v>-230</v>
      </c>
    </row>
    <row r="18" spans="1:7" ht="25.5" customHeight="1" x14ac:dyDescent="0.25">
      <c r="A18" s="44">
        <v>2</v>
      </c>
      <c r="B18" s="6" t="s">
        <v>46</v>
      </c>
      <c r="C18" s="7">
        <v>1973</v>
      </c>
      <c r="D18" s="6" t="s">
        <v>49</v>
      </c>
      <c r="E18" s="14">
        <v>1991</v>
      </c>
      <c r="F18" s="23" t="str">
        <f t="shared" si="2"/>
        <v>Աճել է</v>
      </c>
      <c r="G18" s="23">
        <f>E18-C18</f>
        <v>18</v>
      </c>
    </row>
    <row r="19" spans="1:7" ht="25.5" customHeight="1" thickBot="1" x14ac:dyDescent="0.3">
      <c r="A19" s="45">
        <v>3</v>
      </c>
      <c r="B19" s="10" t="s">
        <v>9</v>
      </c>
      <c r="C19" s="7">
        <v>922</v>
      </c>
      <c r="D19" s="10" t="s">
        <v>9</v>
      </c>
      <c r="E19" s="11">
        <v>674</v>
      </c>
      <c r="F19" s="23" t="str">
        <f t="shared" si="2"/>
        <v>Նվազել է</v>
      </c>
      <c r="G19" s="23">
        <f>E19-C19</f>
        <v>-248</v>
      </c>
    </row>
    <row r="20" spans="1:7" x14ac:dyDescent="0.25">
      <c r="A20" s="28"/>
      <c r="B20" s="28"/>
      <c r="C20" s="28"/>
    </row>
    <row r="21" spans="1:7" ht="18" customHeight="1" x14ac:dyDescent="0.25">
      <c r="A21" s="28"/>
      <c r="B21" s="28"/>
      <c r="C21" s="28"/>
    </row>
    <row r="22" spans="1:7" x14ac:dyDescent="0.25">
      <c r="A22" s="28"/>
      <c r="B22" s="28"/>
      <c r="C22" s="28"/>
    </row>
    <row r="23" spans="1:7" ht="18" customHeight="1" x14ac:dyDescent="0.25">
      <c r="A23" s="28"/>
      <c r="B23" s="28"/>
      <c r="C23" s="28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G24" sqref="G24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3"/>
    <row r="2" spans="1:7" s="1" customFormat="1" ht="42.75" customHeight="1" thickBot="1" x14ac:dyDescent="0.25">
      <c r="A2" s="31"/>
      <c r="B2" s="64" t="s">
        <v>37</v>
      </c>
      <c r="C2" s="64"/>
      <c r="D2" s="64" t="s">
        <v>38</v>
      </c>
      <c r="E2" s="64"/>
      <c r="F2" s="67" t="s">
        <v>10</v>
      </c>
      <c r="G2" s="68"/>
    </row>
    <row r="3" spans="1:7" ht="35.25" customHeight="1" x14ac:dyDescent="0.25">
      <c r="A3" s="40">
        <v>1</v>
      </c>
      <c r="B3" s="2" t="s">
        <v>142</v>
      </c>
      <c r="C3" s="7">
        <v>6285</v>
      </c>
      <c r="D3" s="3" t="s">
        <v>141</v>
      </c>
      <c r="E3" s="4">
        <v>6874</v>
      </c>
      <c r="F3" s="73" t="str">
        <f t="shared" ref="F3:F9" si="0">IF(G3=0,"Անփոփոխ",IF(G3&gt;0,"Աճել է","Նվազել է"))</f>
        <v>Աճել է</v>
      </c>
      <c r="G3" s="73">
        <f t="shared" ref="G3:G14" si="1">E3-C3</f>
        <v>589</v>
      </c>
    </row>
    <row r="4" spans="1:7" ht="27" customHeight="1" x14ac:dyDescent="0.25">
      <c r="A4" s="35">
        <v>2</v>
      </c>
      <c r="B4" s="6" t="s">
        <v>143</v>
      </c>
      <c r="C4" s="7">
        <v>2614</v>
      </c>
      <c r="D4" s="6" t="s">
        <v>140</v>
      </c>
      <c r="E4" s="7">
        <v>2881</v>
      </c>
      <c r="F4" s="74" t="str">
        <f t="shared" si="0"/>
        <v>Աճել է</v>
      </c>
      <c r="G4" s="74">
        <f t="shared" si="1"/>
        <v>267</v>
      </c>
    </row>
    <row r="5" spans="1:7" ht="26.25" customHeight="1" x14ac:dyDescent="0.25">
      <c r="A5" s="35">
        <v>3</v>
      </c>
      <c r="B5" s="57" t="s">
        <v>4</v>
      </c>
      <c r="C5" s="58">
        <v>1605</v>
      </c>
      <c r="D5" s="57" t="s">
        <v>4</v>
      </c>
      <c r="E5" s="58">
        <v>2111</v>
      </c>
      <c r="F5" s="74" t="str">
        <f t="shared" si="0"/>
        <v>Աճել է</v>
      </c>
      <c r="G5" s="74">
        <f t="shared" si="1"/>
        <v>506</v>
      </c>
    </row>
    <row r="6" spans="1:7" ht="26.25" customHeight="1" thickBot="1" x14ac:dyDescent="0.3">
      <c r="A6" s="35">
        <v>4</v>
      </c>
      <c r="B6" s="10" t="s">
        <v>0</v>
      </c>
      <c r="C6" s="7">
        <v>2066</v>
      </c>
      <c r="D6" s="10" t="s">
        <v>0</v>
      </c>
      <c r="E6" s="27">
        <v>1849</v>
      </c>
      <c r="F6" s="75" t="str">
        <f t="shared" si="0"/>
        <v>Նվազել է</v>
      </c>
      <c r="G6" s="74">
        <f t="shared" si="1"/>
        <v>-217</v>
      </c>
    </row>
    <row r="7" spans="1:7" ht="26.25" customHeight="1" x14ac:dyDescent="0.25">
      <c r="A7" s="35"/>
      <c r="B7" s="5" t="s">
        <v>1</v>
      </c>
      <c r="C7" s="7">
        <v>1236</v>
      </c>
      <c r="D7" s="5" t="s">
        <v>1</v>
      </c>
      <c r="E7" s="15">
        <v>743</v>
      </c>
      <c r="F7" s="76" t="str">
        <f t="shared" si="0"/>
        <v>Նվազել է</v>
      </c>
      <c r="G7" s="74">
        <f t="shared" si="1"/>
        <v>-493</v>
      </c>
    </row>
    <row r="8" spans="1:7" ht="26.25" customHeight="1" x14ac:dyDescent="0.25">
      <c r="A8" s="35"/>
      <c r="B8" s="6" t="s">
        <v>2</v>
      </c>
      <c r="C8" s="7">
        <v>830</v>
      </c>
      <c r="D8" s="6" t="s">
        <v>2</v>
      </c>
      <c r="E8" s="7">
        <v>1106</v>
      </c>
      <c r="F8" s="74" t="str">
        <f t="shared" si="0"/>
        <v>Աճել է</v>
      </c>
      <c r="G8" s="74">
        <f t="shared" si="1"/>
        <v>276</v>
      </c>
    </row>
    <row r="9" spans="1:7" ht="26.25" customHeight="1" x14ac:dyDescent="0.25">
      <c r="A9" s="35">
        <v>5</v>
      </c>
      <c r="B9" s="6" t="s">
        <v>3</v>
      </c>
      <c r="C9" s="7">
        <v>1253</v>
      </c>
      <c r="D9" s="6" t="s">
        <v>3</v>
      </c>
      <c r="E9" s="7">
        <v>1223</v>
      </c>
      <c r="F9" s="74" t="str">
        <f t="shared" si="0"/>
        <v>Նվազել է</v>
      </c>
      <c r="G9" s="74">
        <f t="shared" si="1"/>
        <v>-30</v>
      </c>
    </row>
    <row r="10" spans="1:7" ht="26.25" customHeight="1" x14ac:dyDescent="0.25">
      <c r="A10" s="35"/>
      <c r="B10" s="6" t="s">
        <v>1</v>
      </c>
      <c r="C10" s="7">
        <v>142</v>
      </c>
      <c r="D10" s="6" t="s">
        <v>1</v>
      </c>
      <c r="E10" s="7">
        <v>162</v>
      </c>
      <c r="F10" s="74" t="str">
        <f>IF(G10=0,"Անփոփոխ",IF(G10&gt;0,"Աճել է","Նվազել է"))</f>
        <v>Աճել է</v>
      </c>
      <c r="G10" s="74">
        <f t="shared" si="1"/>
        <v>20</v>
      </c>
    </row>
    <row r="11" spans="1:7" ht="26.25" customHeight="1" x14ac:dyDescent="0.25">
      <c r="A11" s="35"/>
      <c r="B11" s="6" t="s">
        <v>2</v>
      </c>
      <c r="C11" s="7">
        <v>830</v>
      </c>
      <c r="D11" s="6" t="s">
        <v>2</v>
      </c>
      <c r="E11" s="7">
        <v>1106</v>
      </c>
      <c r="F11" s="74" t="str">
        <f t="shared" ref="F11:F19" si="2">IF(G11=0,"Անփոփոխ",IF(G11&gt;0,"Աճել է","Նվազել է"))</f>
        <v>Աճել է</v>
      </c>
      <c r="G11" s="74">
        <f t="shared" si="1"/>
        <v>276</v>
      </c>
    </row>
    <row r="12" spans="1:7" ht="26.25" customHeight="1" x14ac:dyDescent="0.25">
      <c r="A12" s="35"/>
      <c r="B12" s="6" t="s">
        <v>11</v>
      </c>
      <c r="C12" s="7">
        <v>281</v>
      </c>
      <c r="D12" s="6" t="s">
        <v>11</v>
      </c>
      <c r="E12" s="7">
        <v>117</v>
      </c>
      <c r="F12" s="74" t="str">
        <f t="shared" si="2"/>
        <v>Նվազել է</v>
      </c>
      <c r="G12" s="74">
        <f t="shared" si="1"/>
        <v>-164</v>
      </c>
    </row>
    <row r="13" spans="1:7" ht="26.25" customHeight="1" x14ac:dyDescent="0.25">
      <c r="A13" s="41">
        <v>6</v>
      </c>
      <c r="B13" s="6" t="s">
        <v>6</v>
      </c>
      <c r="C13" s="7">
        <v>471</v>
      </c>
      <c r="D13" s="6" t="s">
        <v>6</v>
      </c>
      <c r="E13" s="7">
        <v>422</v>
      </c>
      <c r="F13" s="74" t="str">
        <f t="shared" si="2"/>
        <v>Նվազել է</v>
      </c>
      <c r="G13" s="74">
        <f t="shared" si="1"/>
        <v>-49</v>
      </c>
    </row>
    <row r="14" spans="1:7" ht="26.25" customHeight="1" x14ac:dyDescent="0.25">
      <c r="A14" s="35">
        <v>7</v>
      </c>
      <c r="B14" s="6" t="s">
        <v>5</v>
      </c>
      <c r="C14" s="7">
        <v>124</v>
      </c>
      <c r="D14" s="6" t="s">
        <v>5</v>
      </c>
      <c r="E14" s="7">
        <v>139</v>
      </c>
      <c r="F14" s="74" t="str">
        <f t="shared" si="2"/>
        <v>Աճել է</v>
      </c>
      <c r="G14" s="74">
        <f t="shared" si="1"/>
        <v>15</v>
      </c>
    </row>
    <row r="15" spans="1:7" ht="26.25" customHeight="1" thickBot="1" x14ac:dyDescent="0.3">
      <c r="A15" s="46"/>
      <c r="B15" s="8"/>
      <c r="C15" s="24"/>
      <c r="D15" s="8"/>
      <c r="E15" s="9"/>
      <c r="F15" s="77"/>
      <c r="G15" s="78"/>
    </row>
    <row r="16" spans="1:7" s="1" customFormat="1" ht="42" customHeight="1" thickBot="1" x14ac:dyDescent="0.3">
      <c r="A16" s="36"/>
      <c r="B16" s="64" t="s">
        <v>145</v>
      </c>
      <c r="C16" s="64"/>
      <c r="D16" s="64" t="s">
        <v>146</v>
      </c>
      <c r="E16" s="64"/>
      <c r="F16" s="67" t="s">
        <v>10</v>
      </c>
      <c r="G16" s="68"/>
    </row>
    <row r="17" spans="1:7" ht="23.25" customHeight="1" x14ac:dyDescent="0.25">
      <c r="A17" s="43">
        <v>1</v>
      </c>
      <c r="B17" s="5" t="s">
        <v>7</v>
      </c>
      <c r="C17" s="7">
        <v>3495</v>
      </c>
      <c r="D17" s="5" t="s">
        <v>7</v>
      </c>
      <c r="E17" s="15">
        <v>3003</v>
      </c>
      <c r="F17" s="76" t="str">
        <f t="shared" si="2"/>
        <v>Նվազել է</v>
      </c>
      <c r="G17" s="76">
        <f>E17-C17</f>
        <v>-492</v>
      </c>
    </row>
    <row r="18" spans="1:7" ht="25.5" customHeight="1" x14ac:dyDescent="0.25">
      <c r="A18" s="44">
        <v>2</v>
      </c>
      <c r="B18" s="2" t="s">
        <v>144</v>
      </c>
      <c r="C18" s="7">
        <v>2282</v>
      </c>
      <c r="D18" s="2" t="s">
        <v>147</v>
      </c>
      <c r="E18" s="14">
        <v>1901</v>
      </c>
      <c r="F18" s="74" t="str">
        <f t="shared" si="2"/>
        <v>Նվազել է</v>
      </c>
      <c r="G18" s="74">
        <f>E18-C18</f>
        <v>-381</v>
      </c>
    </row>
    <row r="19" spans="1:7" ht="23.25" customHeight="1" thickBot="1" x14ac:dyDescent="0.3">
      <c r="A19" s="45">
        <v>3</v>
      </c>
      <c r="B19" s="10" t="s">
        <v>9</v>
      </c>
      <c r="C19" s="7">
        <v>1213</v>
      </c>
      <c r="D19" s="10" t="s">
        <v>9</v>
      </c>
      <c r="E19" s="11">
        <v>707</v>
      </c>
      <c r="F19" s="74" t="str">
        <f t="shared" si="2"/>
        <v>Նվազել է</v>
      </c>
      <c r="G19" s="74">
        <f>E19-C19</f>
        <v>-506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16" sqref="B16:C16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25">
      <c r="A1" s="32"/>
    </row>
    <row r="2" spans="1:7" s="1" customFormat="1" ht="42.75" customHeight="1" thickBot="1" x14ac:dyDescent="0.25">
      <c r="A2" s="33"/>
      <c r="B2" s="64" t="s">
        <v>50</v>
      </c>
      <c r="C2" s="64"/>
      <c r="D2" s="64" t="s">
        <v>51</v>
      </c>
      <c r="E2" s="64"/>
      <c r="F2" s="67" t="s">
        <v>10</v>
      </c>
      <c r="G2" s="68"/>
    </row>
    <row r="3" spans="1:7" ht="27.75" customHeight="1" x14ac:dyDescent="0.25">
      <c r="A3" s="34">
        <v>1</v>
      </c>
      <c r="B3" s="6" t="s">
        <v>52</v>
      </c>
      <c r="C3" s="7"/>
      <c r="D3" s="6" t="s">
        <v>54</v>
      </c>
      <c r="E3" s="7"/>
      <c r="F3" s="30" t="str">
        <f t="shared" ref="F3:F9" si="0">IF(G3=0,"Անփոփոխ",IF(G3&gt;0,"Աճել է","Նվազել է"))</f>
        <v>Անփոփոխ</v>
      </c>
      <c r="G3" s="30">
        <f t="shared" ref="G3:G14" si="1">E3-C3</f>
        <v>0</v>
      </c>
    </row>
    <row r="4" spans="1:7" ht="27.75" customHeight="1" x14ac:dyDescent="0.25">
      <c r="A4" s="35">
        <v>2</v>
      </c>
      <c r="B4" s="13" t="s">
        <v>53</v>
      </c>
      <c r="C4" s="7"/>
      <c r="D4" s="6" t="s">
        <v>55</v>
      </c>
      <c r="E4" s="7"/>
      <c r="F4" s="23" t="str">
        <f t="shared" si="0"/>
        <v>Անփոփոխ</v>
      </c>
      <c r="G4" s="23">
        <f t="shared" si="1"/>
        <v>0</v>
      </c>
    </row>
    <row r="5" spans="1:7" ht="27.7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7.7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7.75" customHeight="1" x14ac:dyDescent="0.25">
      <c r="A7" s="35"/>
      <c r="B7" s="5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7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7.7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7.75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7.7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7.7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.75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7.75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5.75" thickBot="1" x14ac:dyDescent="0.3">
      <c r="A15" s="17"/>
      <c r="B15" s="8"/>
      <c r="C15" s="24"/>
      <c r="D15" s="8"/>
      <c r="E15" s="9"/>
      <c r="F15" s="25"/>
      <c r="G15" s="26"/>
    </row>
    <row r="16" spans="1:7" s="1" customFormat="1" ht="42" customHeight="1" thickBot="1" x14ac:dyDescent="0.3">
      <c r="A16" s="36"/>
      <c r="B16" s="64" t="s">
        <v>68</v>
      </c>
      <c r="C16" s="64"/>
      <c r="D16" s="64" t="s">
        <v>67</v>
      </c>
      <c r="E16" s="64"/>
      <c r="F16" s="67" t="s">
        <v>10</v>
      </c>
      <c r="G16" s="68"/>
    </row>
    <row r="17" spans="1:7" ht="25.5" customHeight="1" x14ac:dyDescent="0.25">
      <c r="A17" s="37">
        <v>1</v>
      </c>
      <c r="B17" s="6" t="s">
        <v>7</v>
      </c>
      <c r="C17" s="7"/>
      <c r="D17" s="6" t="s">
        <v>7</v>
      </c>
      <c r="E17" s="7"/>
      <c r="F17" s="22" t="str">
        <f t="shared" si="2"/>
        <v>Անփոփոխ</v>
      </c>
      <c r="G17" s="22">
        <f>E17-C17</f>
        <v>0</v>
      </c>
    </row>
    <row r="18" spans="1:7" ht="26.25" customHeight="1" x14ac:dyDescent="0.25">
      <c r="A18" s="38">
        <v>2</v>
      </c>
      <c r="B18" s="6" t="s">
        <v>57</v>
      </c>
      <c r="C18" s="7"/>
      <c r="D18" s="6" t="s">
        <v>56</v>
      </c>
      <c r="E18" s="7"/>
      <c r="F18" s="23" t="str">
        <f t="shared" si="2"/>
        <v>Անփոփոխ</v>
      </c>
      <c r="G18" s="23">
        <f>E18-C18</f>
        <v>0</v>
      </c>
    </row>
    <row r="19" spans="1:7" ht="24.75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">
      <c r="A20" s="39"/>
    </row>
    <row r="21" spans="1:7" x14ac:dyDescent="0.2">
      <c r="A21" s="39"/>
    </row>
    <row r="22" spans="1:7" x14ac:dyDescent="0.2">
      <c r="A22" s="39"/>
    </row>
    <row r="23" spans="1:7" x14ac:dyDescent="0.2">
      <c r="A23" s="3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8" sqref="B18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60</v>
      </c>
      <c r="C2" s="64"/>
      <c r="D2" s="64" t="s">
        <v>61</v>
      </c>
      <c r="E2" s="64"/>
      <c r="F2" s="67" t="s">
        <v>10</v>
      </c>
      <c r="G2" s="68"/>
    </row>
    <row r="3" spans="1:7" ht="33" customHeight="1" x14ac:dyDescent="0.25">
      <c r="A3" s="34">
        <v>1</v>
      </c>
      <c r="B3" s="5" t="s">
        <v>58</v>
      </c>
      <c r="C3" s="15"/>
      <c r="D3" s="5" t="s">
        <v>62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59</v>
      </c>
      <c r="C4" s="7"/>
      <c r="D4" s="13" t="s">
        <v>63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thickBot="1" x14ac:dyDescent="0.3">
      <c r="A6" s="55">
        <v>4</v>
      </c>
      <c r="B6" s="10" t="s">
        <v>0</v>
      </c>
      <c r="C6" s="27"/>
      <c r="D6" s="10" t="s">
        <v>0</v>
      </c>
      <c r="E6" s="27"/>
      <c r="F6" s="54" t="str">
        <f t="shared" si="0"/>
        <v>Անփոփոխ</v>
      </c>
      <c r="G6" s="54">
        <f t="shared" si="1"/>
        <v>0</v>
      </c>
    </row>
    <row r="7" spans="1:7" ht="21.75" customHeight="1" x14ac:dyDescent="0.25">
      <c r="A7" s="34"/>
      <c r="B7" s="5" t="s">
        <v>15</v>
      </c>
      <c r="C7" s="15"/>
      <c r="D7" s="5" t="s">
        <v>1</v>
      </c>
      <c r="E7" s="15"/>
      <c r="F7" s="22" t="str">
        <f t="shared" si="0"/>
        <v>Անփոփոխ</v>
      </c>
      <c r="G7" s="22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8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65</v>
      </c>
      <c r="C16" s="64"/>
      <c r="D16" s="64" t="s">
        <v>66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70</v>
      </c>
      <c r="C18" s="7"/>
      <c r="D18" s="6" t="s">
        <v>64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SheetLayoutView="70" workbookViewId="0">
      <selection activeCell="D4" sqref="D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76</v>
      </c>
      <c r="C2" s="64"/>
      <c r="D2" s="64" t="s">
        <v>77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62</v>
      </c>
      <c r="C3" s="15"/>
      <c r="D3" s="5" t="s">
        <v>78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75</v>
      </c>
      <c r="C4" s="7"/>
      <c r="D4" s="13" t="s">
        <v>75</v>
      </c>
      <c r="E4" s="7"/>
      <c r="F4" s="23" t="str">
        <f t="shared" si="0"/>
        <v>Անփոփոխ</v>
      </c>
      <c r="G4" s="23">
        <f t="shared" si="1"/>
        <v>0</v>
      </c>
    </row>
    <row r="5" spans="1:7" s="60" customFormat="1" ht="23.25" customHeight="1" x14ac:dyDescent="0.25">
      <c r="A5" s="56">
        <v>3</v>
      </c>
      <c r="B5" s="57" t="s">
        <v>4</v>
      </c>
      <c r="C5" s="58"/>
      <c r="D5" s="57" t="s">
        <v>4</v>
      </c>
      <c r="E5" s="58"/>
      <c r="F5" s="59" t="str">
        <f t="shared" si="0"/>
        <v>Անփոփոխ</v>
      </c>
      <c r="G5" s="59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72</v>
      </c>
      <c r="C16" s="64"/>
      <c r="D16" s="64" t="s">
        <v>73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71</v>
      </c>
      <c r="C18" s="7"/>
      <c r="D18" s="6" t="s">
        <v>74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B1" zoomScaleSheetLayoutView="80"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15.42578125" style="20" customWidth="1"/>
    <col min="4" max="4" width="38" style="20" customWidth="1"/>
    <col min="5" max="5" width="15.71093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81</v>
      </c>
      <c r="C2" s="64"/>
      <c r="D2" s="64" t="s">
        <v>80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54</v>
      </c>
      <c r="C3" s="15"/>
      <c r="D3" s="5" t="s">
        <v>79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6" t="s">
        <v>69</v>
      </c>
      <c r="C4" s="7"/>
      <c r="D4" s="13" t="s">
        <v>75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13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64" t="s">
        <v>82</v>
      </c>
      <c r="C16" s="64"/>
      <c r="D16" s="64" t="s">
        <v>83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84</v>
      </c>
      <c r="C18" s="7"/>
      <c r="D18" s="6" t="s">
        <v>84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4" zoomScaleNormal="124" workbookViewId="0">
      <selection activeCell="D18" sqref="D18"/>
    </sheetView>
  </sheetViews>
  <sheetFormatPr defaultColWidth="9.140625" defaultRowHeight="12" x14ac:dyDescent="0.25"/>
  <cols>
    <col min="1" max="1" width="4.140625" style="52" customWidth="1"/>
    <col min="2" max="2" width="35.42578125" style="20" customWidth="1"/>
    <col min="3" max="3" width="7" style="20" customWidth="1"/>
    <col min="4" max="4" width="33.28515625" style="20" customWidth="1"/>
    <col min="5" max="5" width="13.855468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87</v>
      </c>
      <c r="C2" s="64"/>
      <c r="D2" s="64" t="s">
        <v>88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62</v>
      </c>
      <c r="C3" s="15"/>
      <c r="D3" s="5" t="s">
        <v>62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85</v>
      </c>
      <c r="C4" s="7"/>
      <c r="D4" s="13" t="s">
        <v>86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64" t="s">
        <v>89</v>
      </c>
      <c r="C16" s="64"/>
      <c r="D16" s="64" t="s">
        <v>90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91</v>
      </c>
      <c r="C18" s="7"/>
      <c r="D18" s="6" t="s">
        <v>92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64" t="s">
        <v>93</v>
      </c>
      <c r="C2" s="64"/>
      <c r="D2" s="64" t="s">
        <v>94</v>
      </c>
      <c r="E2" s="64"/>
      <c r="F2" s="67" t="s">
        <v>10</v>
      </c>
      <c r="G2" s="68"/>
    </row>
    <row r="3" spans="1:7" ht="23.25" customHeight="1" x14ac:dyDescent="0.25">
      <c r="A3" s="34">
        <v>1</v>
      </c>
      <c r="B3" s="5" t="s">
        <v>62</v>
      </c>
      <c r="C3" s="15"/>
      <c r="D3" s="5" t="s">
        <v>62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95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64" t="s">
        <v>96</v>
      </c>
      <c r="C16" s="64"/>
      <c r="D16" s="64" t="s">
        <v>97</v>
      </c>
      <c r="E16" s="64"/>
      <c r="F16" s="67" t="s">
        <v>10</v>
      </c>
      <c r="G16" s="68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99</v>
      </c>
      <c r="C18" s="7"/>
      <c r="D18" s="6" t="s">
        <v>98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2023-04-04T06:02:02Z</dcterms:modified>
</cp:coreProperties>
</file>