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New folder\ՀԱՇՎԵՏՎՈՒԹՅՈՒՆՆԵՐ-2023-Hasmik\4-Ապրիլ-2023\"/>
    </mc:Choice>
  </mc:AlternateContent>
  <bookViews>
    <workbookView xWindow="0" yWindow="420" windowWidth="24240" windowHeight="10410" tabRatio="877" activeTab="3"/>
  </bookViews>
  <sheets>
    <sheet name="Մ-01" sheetId="24" r:id="rId1"/>
    <sheet name="Մ-02" sheetId="23" r:id="rId2"/>
    <sheet name="Մ-03" sheetId="22" r:id="rId3"/>
    <sheet name="Մ-04" sheetId="21" r:id="rId4"/>
    <sheet name="Մ-05" sheetId="25" r:id="rId5"/>
    <sheet name="06" sheetId="26" r:id="rId6"/>
    <sheet name="Մ-07" sheetId="7" r:id="rId7"/>
    <sheet name="Մ-08" sheetId="8" r:id="rId8"/>
    <sheet name="Մ-09" sheetId="9" r:id="rId9"/>
    <sheet name="Մ-10" sheetId="10" r:id="rId10"/>
    <sheet name="Մ-11" sheetId="11" r:id="rId11"/>
    <sheet name="Մ-12" sheetId="12" r:id="rId12"/>
    <sheet name="Մ-1-ին Եռ." sheetId="15" r:id="rId13"/>
    <sheet name="Մ-2-րդ Եռ." sheetId="16" r:id="rId14"/>
    <sheet name="Մ-3-րդ Եռ." sheetId="17" r:id="rId15"/>
    <sheet name="Մ-4-րդ Եռ." sheetId="18" r:id="rId16"/>
    <sheet name="Մ-1-ին կիս." sheetId="19" r:id="rId17"/>
    <sheet name="Մ-2-րդ կիս." sheetId="20" r:id="rId18"/>
    <sheet name="2023" sheetId="13" r:id="rId19"/>
  </sheets>
  <definedNames>
    <definedName name="_xlnm.Print_Area" localSheetId="0">'Մ-01'!$A$1:$T$36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0" i="16" l="1"/>
  <c r="T29" i="16"/>
  <c r="T31" i="16" s="1"/>
  <c r="R29" i="16"/>
  <c r="R30" i="16"/>
  <c r="R28" i="16"/>
  <c r="Q29" i="16"/>
  <c r="Q28" i="16"/>
  <c r="S31" i="16"/>
  <c r="T30" i="15" l="1"/>
  <c r="T29" i="15"/>
  <c r="S31" i="15"/>
  <c r="Q28" i="15"/>
  <c r="Q29" i="15"/>
  <c r="R29" i="15"/>
  <c r="R30" i="15"/>
  <c r="R28" i="15"/>
  <c r="E9" i="12" l="1"/>
  <c r="E9" i="11"/>
  <c r="E9" i="10"/>
  <c r="E9" i="9"/>
  <c r="E9" i="8"/>
  <c r="E9" i="7"/>
  <c r="E9" i="26"/>
  <c r="E9" i="25"/>
  <c r="E9" i="21"/>
  <c r="E9" i="22"/>
  <c r="E9" i="23"/>
  <c r="E9" i="24"/>
  <c r="N35" i="19" l="1"/>
  <c r="N36" i="19"/>
  <c r="N34" i="18"/>
  <c r="N35" i="18"/>
  <c r="N36" i="18"/>
  <c r="L35" i="18"/>
  <c r="L36" i="18"/>
  <c r="L34" i="18"/>
  <c r="N34" i="17"/>
  <c r="N35" i="17"/>
  <c r="N36" i="17"/>
  <c r="N36" i="20" s="1"/>
  <c r="L35" i="17"/>
  <c r="L36" i="17"/>
  <c r="L36" i="20" s="1"/>
  <c r="L34" i="17"/>
  <c r="L35" i="16"/>
  <c r="N35" i="16"/>
  <c r="L36" i="16"/>
  <c r="N36" i="16"/>
  <c r="N34" i="16"/>
  <c r="L34" i="16"/>
  <c r="L36" i="19"/>
  <c r="L36" i="13" s="1"/>
  <c r="L35" i="19"/>
  <c r="N34" i="19"/>
  <c r="L35" i="15"/>
  <c r="L36" i="15"/>
  <c r="N35" i="15"/>
  <c r="N36" i="15"/>
  <c r="N34" i="15"/>
  <c r="L34" i="15"/>
  <c r="L34" i="19" l="1"/>
  <c r="L34" i="20"/>
  <c r="N35" i="20"/>
  <c r="N35" i="13" s="1"/>
  <c r="L34" i="13"/>
  <c r="N36" i="13"/>
  <c r="N34" i="20"/>
  <c r="N34" i="13" s="1"/>
  <c r="L35" i="20"/>
  <c r="L35" i="13" s="1"/>
  <c r="N28" i="18"/>
  <c r="O27" i="18"/>
  <c r="P27" i="18"/>
  <c r="N27" i="18"/>
  <c r="N28" i="17"/>
  <c r="N28" i="20" s="1"/>
  <c r="O27" i="17"/>
  <c r="O27" i="20" s="1"/>
  <c r="P27" i="17"/>
  <c r="P27" i="20" s="1"/>
  <c r="N27" i="17"/>
  <c r="N27" i="20" s="1"/>
  <c r="O27" i="16"/>
  <c r="P27" i="16"/>
  <c r="N28" i="16"/>
  <c r="N27" i="16"/>
  <c r="N9" i="23"/>
  <c r="O27" i="15"/>
  <c r="P27" i="15"/>
  <c r="M28" i="15"/>
  <c r="L28" i="15"/>
  <c r="L27" i="15"/>
  <c r="M27" i="15"/>
  <c r="N28" i="15"/>
  <c r="N27" i="15"/>
  <c r="N9" i="18" l="1"/>
  <c r="N27" i="19"/>
  <c r="N27" i="13" s="1"/>
  <c r="N9" i="16"/>
  <c r="N28" i="19"/>
  <c r="N9" i="15"/>
  <c r="T31" i="12"/>
  <c r="S8" i="12" s="1"/>
  <c r="C29" i="12"/>
  <c r="C27" i="12"/>
  <c r="M11" i="12"/>
  <c r="L11" i="12"/>
  <c r="L9" i="12" s="1"/>
  <c r="O9" i="12"/>
  <c r="N9" i="12"/>
  <c r="F9" i="12"/>
  <c r="D9" i="12"/>
  <c r="D8" i="12" s="1"/>
  <c r="R8" i="12"/>
  <c r="Q8" i="12"/>
  <c r="K8" i="12"/>
  <c r="I8" i="12"/>
  <c r="G8" i="12"/>
  <c r="C28" i="12" s="1"/>
  <c r="T31" i="11"/>
  <c r="S8" i="11" s="1"/>
  <c r="C29" i="11"/>
  <c r="C27" i="11"/>
  <c r="M11" i="11"/>
  <c r="L11" i="11"/>
  <c r="O9" i="11"/>
  <c r="N9" i="11"/>
  <c r="F9" i="11"/>
  <c r="D9" i="11"/>
  <c r="R8" i="11"/>
  <c r="Q8" i="11"/>
  <c r="K8" i="11"/>
  <c r="I8" i="11"/>
  <c r="G8" i="11"/>
  <c r="T31" i="10"/>
  <c r="C29" i="10"/>
  <c r="C27" i="10"/>
  <c r="M11" i="10"/>
  <c r="L11" i="10"/>
  <c r="O9" i="10"/>
  <c r="N9" i="10"/>
  <c r="F9" i="10"/>
  <c r="D9" i="10"/>
  <c r="S8" i="10"/>
  <c r="R8" i="10"/>
  <c r="Q8" i="10"/>
  <c r="K8" i="10"/>
  <c r="I8" i="10"/>
  <c r="G8" i="10"/>
  <c r="T31" i="9"/>
  <c r="S8" i="9" s="1"/>
  <c r="C29" i="9"/>
  <c r="C27" i="9"/>
  <c r="M11" i="9"/>
  <c r="L11" i="9"/>
  <c r="O9" i="9"/>
  <c r="N9" i="9"/>
  <c r="F9" i="9"/>
  <c r="D9" i="9"/>
  <c r="R8" i="9"/>
  <c r="Q8" i="9"/>
  <c r="K8" i="9"/>
  <c r="I8" i="9"/>
  <c r="G8" i="9"/>
  <c r="T31" i="8"/>
  <c r="C29" i="8"/>
  <c r="C27" i="8"/>
  <c r="M11" i="8"/>
  <c r="L11" i="8"/>
  <c r="O9" i="8"/>
  <c r="N9" i="8"/>
  <c r="F9" i="8"/>
  <c r="D9" i="8"/>
  <c r="S8" i="8"/>
  <c r="R8" i="8"/>
  <c r="Q8" i="8"/>
  <c r="K8" i="8"/>
  <c r="I8" i="8"/>
  <c r="G8" i="8"/>
  <c r="T31" i="7"/>
  <c r="S8" i="7" s="1"/>
  <c r="C29" i="7"/>
  <c r="C27" i="7"/>
  <c r="M11" i="7"/>
  <c r="L11" i="7"/>
  <c r="O9" i="7"/>
  <c r="N9" i="7"/>
  <c r="F9" i="7"/>
  <c r="D9" i="7"/>
  <c r="R8" i="7"/>
  <c r="Q8" i="7"/>
  <c r="K8" i="7"/>
  <c r="I8" i="7"/>
  <c r="G8" i="7"/>
  <c r="T31" i="26"/>
  <c r="S8" i="26" s="1"/>
  <c r="C29" i="26"/>
  <c r="C27" i="26"/>
  <c r="M11" i="26"/>
  <c r="L11" i="26"/>
  <c r="L9" i="26" s="1"/>
  <c r="O9" i="26"/>
  <c r="N9" i="26"/>
  <c r="F9" i="26"/>
  <c r="D9" i="26"/>
  <c r="R8" i="26"/>
  <c r="Q8" i="26"/>
  <c r="K8" i="26"/>
  <c r="I8" i="26"/>
  <c r="G8" i="26"/>
  <c r="T31" i="25"/>
  <c r="C29" i="25"/>
  <c r="C27" i="25"/>
  <c r="M11" i="25"/>
  <c r="L11" i="25"/>
  <c r="L9" i="25" s="1"/>
  <c r="O9" i="25"/>
  <c r="N9" i="25"/>
  <c r="F9" i="25"/>
  <c r="D9" i="25"/>
  <c r="D8" i="25" s="1"/>
  <c r="S8" i="25"/>
  <c r="R8" i="25"/>
  <c r="Q8" i="25"/>
  <c r="K8" i="25"/>
  <c r="I8" i="25"/>
  <c r="G8" i="25"/>
  <c r="C28" i="25" s="1"/>
  <c r="T31" i="21"/>
  <c r="S8" i="21" s="1"/>
  <c r="C29" i="21"/>
  <c r="C27" i="21"/>
  <c r="M11" i="21"/>
  <c r="L11" i="21"/>
  <c r="O9" i="21"/>
  <c r="N9" i="21"/>
  <c r="F9" i="21"/>
  <c r="D9" i="21"/>
  <c r="R8" i="21"/>
  <c r="Q8" i="21"/>
  <c r="Q8" i="16" s="1"/>
  <c r="K8" i="21"/>
  <c r="I8" i="21"/>
  <c r="G8" i="21"/>
  <c r="T31" i="22"/>
  <c r="S8" i="22" s="1"/>
  <c r="C29" i="22"/>
  <c r="C27" i="22"/>
  <c r="M11" i="22"/>
  <c r="L11" i="22"/>
  <c r="O9" i="22"/>
  <c r="N9" i="22"/>
  <c r="F9" i="22"/>
  <c r="D9" i="22"/>
  <c r="R8" i="22"/>
  <c r="K8" i="22"/>
  <c r="I8" i="22"/>
  <c r="G8" i="22"/>
  <c r="C28" i="22" s="1"/>
  <c r="R8" i="16" l="1"/>
  <c r="D8" i="8"/>
  <c r="D8" i="10"/>
  <c r="L9" i="21"/>
  <c r="L8" i="21" s="1"/>
  <c r="D8" i="7"/>
  <c r="D8" i="22"/>
  <c r="D8" i="9"/>
  <c r="L9" i="11"/>
  <c r="L8" i="11" s="1"/>
  <c r="L9" i="22"/>
  <c r="L8" i="22" s="1"/>
  <c r="C28" i="21"/>
  <c r="L8" i="12"/>
  <c r="D8" i="21"/>
  <c r="C8" i="25"/>
  <c r="L8" i="25"/>
  <c r="C28" i="26"/>
  <c r="L8" i="26"/>
  <c r="D8" i="26"/>
  <c r="C28" i="7"/>
  <c r="L9" i="7"/>
  <c r="L8" i="7" s="1"/>
  <c r="C28" i="8"/>
  <c r="L9" i="8"/>
  <c r="L8" i="8" s="1"/>
  <c r="C28" i="9"/>
  <c r="L9" i="9"/>
  <c r="L8" i="9" s="1"/>
  <c r="C28" i="10"/>
  <c r="L9" i="10"/>
  <c r="L8" i="10" s="1"/>
  <c r="C8" i="10" s="1"/>
  <c r="C28" i="11"/>
  <c r="N9" i="19"/>
  <c r="N28" i="13"/>
  <c r="N9" i="13" s="1"/>
  <c r="C8" i="12"/>
  <c r="D8" i="11"/>
  <c r="C8" i="9"/>
  <c r="C8" i="8"/>
  <c r="N9" i="24"/>
  <c r="T31" i="23"/>
  <c r="S8" i="23" s="1"/>
  <c r="C29" i="23"/>
  <c r="C27" i="23"/>
  <c r="M11" i="23"/>
  <c r="L11" i="23"/>
  <c r="O9" i="23"/>
  <c r="F9" i="23"/>
  <c r="D9" i="23"/>
  <c r="R8" i="23"/>
  <c r="Q8" i="23"/>
  <c r="K8" i="23"/>
  <c r="I8" i="23"/>
  <c r="G8" i="23"/>
  <c r="C8" i="11" l="1"/>
  <c r="C8" i="7"/>
  <c r="C8" i="22"/>
  <c r="C8" i="26"/>
  <c r="C8" i="21"/>
  <c r="L9" i="23"/>
  <c r="L8" i="23" s="1"/>
  <c r="C28" i="23"/>
  <c r="D8" i="23"/>
  <c r="C8" i="23" l="1"/>
  <c r="C27" i="24"/>
  <c r="D8" i="18" l="1"/>
  <c r="D8" i="17" l="1"/>
  <c r="D8" i="20" l="1"/>
  <c r="L29" i="15"/>
  <c r="J9" i="15"/>
  <c r="K9" i="15"/>
  <c r="I9" i="15"/>
  <c r="H9" i="15"/>
  <c r="G9" i="15"/>
  <c r="E15" i="15"/>
  <c r="F15" i="15"/>
  <c r="E14" i="15"/>
  <c r="F14" i="15"/>
  <c r="E12" i="15"/>
  <c r="F12" i="15"/>
  <c r="E10" i="15"/>
  <c r="F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10" i="15"/>
  <c r="C27" i="15" l="1"/>
  <c r="S31" i="18"/>
  <c r="T30" i="18"/>
  <c r="T29" i="18"/>
  <c r="R29" i="18"/>
  <c r="R30" i="18"/>
  <c r="R28" i="18"/>
  <c r="Q29" i="18"/>
  <c r="Q28" i="18"/>
  <c r="M28" i="18"/>
  <c r="M27" i="18"/>
  <c r="L28" i="18"/>
  <c r="L29" i="18"/>
  <c r="L27" i="18"/>
  <c r="G9" i="18"/>
  <c r="H9" i="18"/>
  <c r="I9" i="18"/>
  <c r="J9" i="18"/>
  <c r="K9" i="18"/>
  <c r="E14" i="18"/>
  <c r="F14" i="18"/>
  <c r="E15" i="18"/>
  <c r="F15" i="18"/>
  <c r="E12" i="18"/>
  <c r="F12" i="18"/>
  <c r="E10" i="18"/>
  <c r="F10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C27" i="18" l="1"/>
  <c r="E10" i="17"/>
  <c r="E10" i="20" s="1"/>
  <c r="F10" i="17"/>
  <c r="F10" i="20" s="1"/>
  <c r="T30" i="17" l="1"/>
  <c r="T30" i="20" s="1"/>
  <c r="T29" i="17"/>
  <c r="T29" i="20" s="1"/>
  <c r="S31" i="17"/>
  <c r="S31" i="20" s="1"/>
  <c r="R28" i="17"/>
  <c r="R28" i="20" s="1"/>
  <c r="R30" i="17"/>
  <c r="R30" i="20" s="1"/>
  <c r="R29" i="17"/>
  <c r="R29" i="20" s="1"/>
  <c r="Q29" i="17"/>
  <c r="Q29" i="20" s="1"/>
  <c r="Q28" i="17"/>
  <c r="Q28" i="20" s="1"/>
  <c r="M28" i="17"/>
  <c r="L28" i="17"/>
  <c r="L29" i="17"/>
  <c r="L29" i="20" s="1"/>
  <c r="M27" i="17"/>
  <c r="M27" i="20" s="1"/>
  <c r="L27" i="17"/>
  <c r="L27" i="20" s="1"/>
  <c r="H9" i="17"/>
  <c r="H9" i="20" s="1"/>
  <c r="I9" i="17"/>
  <c r="I9" i="20" s="1"/>
  <c r="J9" i="17"/>
  <c r="J9" i="20" s="1"/>
  <c r="K9" i="17"/>
  <c r="G9" i="17"/>
  <c r="G9" i="20" s="1"/>
  <c r="E15" i="17"/>
  <c r="E15" i="20" s="1"/>
  <c r="F15" i="17"/>
  <c r="F15" i="20" s="1"/>
  <c r="E12" i="17"/>
  <c r="E12" i="20" s="1"/>
  <c r="F12" i="17"/>
  <c r="F12" i="20" s="1"/>
  <c r="E14" i="17"/>
  <c r="E14" i="20" s="1"/>
  <c r="F14" i="17"/>
  <c r="F14" i="20" s="1"/>
  <c r="D11" i="17"/>
  <c r="D11" i="20" s="1"/>
  <c r="D12" i="17"/>
  <c r="D12" i="20" s="1"/>
  <c r="D13" i="17"/>
  <c r="D13" i="20" s="1"/>
  <c r="D14" i="17"/>
  <c r="D14" i="20" s="1"/>
  <c r="D15" i="17"/>
  <c r="D15" i="20" s="1"/>
  <c r="D16" i="17"/>
  <c r="D16" i="20" s="1"/>
  <c r="D17" i="17"/>
  <c r="D17" i="20" s="1"/>
  <c r="D18" i="17"/>
  <c r="D18" i="20" s="1"/>
  <c r="D19" i="17"/>
  <c r="D19" i="20" s="1"/>
  <c r="D20" i="17"/>
  <c r="D20" i="20" s="1"/>
  <c r="D21" i="17"/>
  <c r="D21" i="20" s="1"/>
  <c r="D22" i="17"/>
  <c r="D22" i="20" s="1"/>
  <c r="D23" i="17"/>
  <c r="D23" i="20" s="1"/>
  <c r="D24" i="17"/>
  <c r="D24" i="20" s="1"/>
  <c r="D25" i="17"/>
  <c r="D25" i="20" s="1"/>
  <c r="D10" i="17"/>
  <c r="D10" i="20" s="1"/>
  <c r="O9" i="17" l="1"/>
  <c r="C27" i="17"/>
  <c r="Q8" i="17"/>
  <c r="R8" i="18"/>
  <c r="C29" i="18"/>
  <c r="O9" i="18"/>
  <c r="L11" i="18"/>
  <c r="D9" i="18"/>
  <c r="E9" i="18"/>
  <c r="M11" i="18"/>
  <c r="Q8" i="18"/>
  <c r="F9" i="18"/>
  <c r="S8" i="18"/>
  <c r="T31" i="18"/>
  <c r="M11" i="17"/>
  <c r="K8" i="17"/>
  <c r="K9" i="20"/>
  <c r="L28" i="20"/>
  <c r="M28" i="20"/>
  <c r="F9" i="17"/>
  <c r="I8" i="17"/>
  <c r="C27" i="20"/>
  <c r="T31" i="17"/>
  <c r="S8" i="17" s="1"/>
  <c r="R8" i="17"/>
  <c r="C29" i="17"/>
  <c r="L11" i="17"/>
  <c r="D9" i="17"/>
  <c r="G8" i="17"/>
  <c r="E9" i="17"/>
  <c r="Q8" i="20" l="1"/>
  <c r="L9" i="17"/>
  <c r="T31" i="20"/>
  <c r="R28" i="19"/>
  <c r="R28" i="13" s="1"/>
  <c r="L9" i="18"/>
  <c r="L8" i="18" s="1"/>
  <c r="C28" i="18"/>
  <c r="C8" i="18"/>
  <c r="C28" i="17"/>
  <c r="L8" i="17" l="1"/>
  <c r="C8" i="17" s="1"/>
  <c r="C8" i="20" s="1"/>
  <c r="D10" i="16"/>
  <c r="E10" i="16"/>
  <c r="F10" i="16"/>
  <c r="D11" i="16"/>
  <c r="D12" i="16"/>
  <c r="E12" i="16"/>
  <c r="F12" i="16"/>
  <c r="D13" i="16"/>
  <c r="D14" i="16"/>
  <c r="E14" i="16"/>
  <c r="F14" i="16"/>
  <c r="D15" i="16"/>
  <c r="E15" i="16"/>
  <c r="F15" i="16"/>
  <c r="D16" i="16"/>
  <c r="D17" i="16"/>
  <c r="D18" i="16"/>
  <c r="D19" i="16"/>
  <c r="D20" i="16"/>
  <c r="D21" i="16"/>
  <c r="D22" i="16"/>
  <c r="D23" i="16"/>
  <c r="D24" i="16"/>
  <c r="D25" i="16"/>
  <c r="G9" i="16"/>
  <c r="H9" i="16"/>
  <c r="I9" i="16"/>
  <c r="J9" i="16"/>
  <c r="K9" i="16"/>
  <c r="L27" i="16"/>
  <c r="M27" i="16"/>
  <c r="L28" i="16"/>
  <c r="M28" i="16"/>
  <c r="L29" i="16"/>
  <c r="C29" i="20"/>
  <c r="O9" i="20"/>
  <c r="E9" i="20"/>
  <c r="D9" i="20"/>
  <c r="G8" i="20"/>
  <c r="F9" i="20"/>
  <c r="S8" i="20"/>
  <c r="R8" i="20"/>
  <c r="K8" i="20"/>
  <c r="I8" i="20"/>
  <c r="L11" i="20"/>
  <c r="M11" i="20"/>
  <c r="K8" i="18"/>
  <c r="I8" i="18"/>
  <c r="C27" i="16" l="1"/>
  <c r="C28" i="20"/>
  <c r="G8" i="18"/>
  <c r="L9" i="20"/>
  <c r="L8" i="20" s="1"/>
  <c r="O9" i="16" l="1"/>
  <c r="K8" i="16"/>
  <c r="C29" i="16" l="1"/>
  <c r="I8" i="16"/>
  <c r="G8" i="16"/>
  <c r="F9" i="16"/>
  <c r="E9" i="16"/>
  <c r="D9" i="16"/>
  <c r="D8" i="16" l="1"/>
  <c r="C28" i="16"/>
  <c r="K8" i="15" l="1"/>
  <c r="K8" i="19" s="1"/>
  <c r="K9" i="19"/>
  <c r="K9" i="13" s="1"/>
  <c r="K8" i="13" s="1"/>
  <c r="R8" i="15"/>
  <c r="R8" i="19" s="1"/>
  <c r="R8" i="13" s="1"/>
  <c r="R30" i="19"/>
  <c r="R30" i="13" s="1"/>
  <c r="L11" i="15"/>
  <c r="L27" i="19"/>
  <c r="L27" i="13" s="1"/>
  <c r="M11" i="15"/>
  <c r="M27" i="19"/>
  <c r="M27" i="13" s="1"/>
  <c r="F10" i="19"/>
  <c r="F10" i="13" s="1"/>
  <c r="O9" i="15"/>
  <c r="O27" i="19"/>
  <c r="Q8" i="15"/>
  <c r="Q8" i="19" s="1"/>
  <c r="Q8" i="13" s="1"/>
  <c r="Q28" i="19"/>
  <c r="Q28" i="13" s="1"/>
  <c r="I8" i="15"/>
  <c r="I8" i="19" s="1"/>
  <c r="C29" i="15"/>
  <c r="G8" i="15"/>
  <c r="L9" i="15" l="1"/>
  <c r="L8" i="15" s="1"/>
  <c r="G8" i="19"/>
  <c r="O9" i="19"/>
  <c r="O27" i="13"/>
  <c r="O9" i="13" l="1"/>
  <c r="L11" i="16" l="1"/>
  <c r="M11" i="16"/>
  <c r="L9" i="16" l="1"/>
  <c r="L8" i="16" s="1"/>
  <c r="C8" i="16" s="1"/>
  <c r="K8" i="24"/>
  <c r="I8" i="24"/>
  <c r="L8" i="19" l="1"/>
  <c r="E9" i="15" l="1"/>
  <c r="C28" i="15" s="1"/>
  <c r="F9" i="24" l="1"/>
  <c r="F9" i="15" l="1"/>
  <c r="R8" i="24" l="1"/>
  <c r="Q8" i="24" l="1"/>
  <c r="T31" i="24"/>
  <c r="T31" i="15" l="1"/>
  <c r="S8" i="15" s="1"/>
  <c r="S8" i="16"/>
  <c r="T31" i="19" l="1"/>
  <c r="S8" i="19"/>
  <c r="O9" i="24"/>
  <c r="D9" i="24" l="1"/>
  <c r="D9" i="15" l="1"/>
  <c r="D8" i="15" s="1"/>
  <c r="D8" i="19" s="1"/>
  <c r="D8" i="13" s="1"/>
  <c r="M11" i="24" l="1"/>
  <c r="L11" i="24"/>
  <c r="L9" i="24" l="1"/>
  <c r="L8" i="24" s="1"/>
  <c r="C29" i="24"/>
  <c r="S8" i="24" l="1"/>
  <c r="G8" i="24" l="1"/>
  <c r="D8" i="24" l="1"/>
  <c r="C8" i="24" s="1"/>
  <c r="C28" i="24"/>
  <c r="C8" i="15" l="1"/>
  <c r="C8" i="19" s="1"/>
  <c r="C8" i="13" s="1"/>
  <c r="S31" i="19"/>
  <c r="S31" i="13" s="1"/>
  <c r="T30" i="19"/>
  <c r="T30" i="13" s="1"/>
  <c r="T29" i="19"/>
  <c r="T29" i="13" s="1"/>
  <c r="R29" i="19"/>
  <c r="R29" i="13" s="1"/>
  <c r="Q29" i="19"/>
  <c r="Q29" i="13" s="1"/>
  <c r="L29" i="19"/>
  <c r="M28" i="19"/>
  <c r="L28" i="19"/>
  <c r="L28" i="13" s="1"/>
  <c r="P27" i="19"/>
  <c r="C27" i="19" s="1"/>
  <c r="D25" i="19"/>
  <c r="D25" i="13" s="1"/>
  <c r="D24" i="19"/>
  <c r="D24" i="13" s="1"/>
  <c r="D23" i="19"/>
  <c r="D23" i="13" s="1"/>
  <c r="D22" i="19"/>
  <c r="D22" i="13" s="1"/>
  <c r="D21" i="19"/>
  <c r="D21" i="13" s="1"/>
  <c r="D20" i="19"/>
  <c r="D20" i="13" s="1"/>
  <c r="D19" i="19"/>
  <c r="D19" i="13" s="1"/>
  <c r="D18" i="19"/>
  <c r="D18" i="13" s="1"/>
  <c r="D17" i="19"/>
  <c r="D17" i="13" s="1"/>
  <c r="D16" i="19"/>
  <c r="D16" i="13" s="1"/>
  <c r="F15" i="19"/>
  <c r="F15" i="13" s="1"/>
  <c r="E15" i="19"/>
  <c r="E15" i="13" s="1"/>
  <c r="D15" i="19"/>
  <c r="D15" i="13" s="1"/>
  <c r="F14" i="19"/>
  <c r="F14" i="13" s="1"/>
  <c r="E14" i="19"/>
  <c r="E14" i="13" s="1"/>
  <c r="D14" i="19"/>
  <c r="D14" i="13" s="1"/>
  <c r="D13" i="19"/>
  <c r="D13" i="13" s="1"/>
  <c r="F12" i="19"/>
  <c r="E12" i="19"/>
  <c r="E12" i="13" s="1"/>
  <c r="D12" i="19"/>
  <c r="D12" i="13" s="1"/>
  <c r="D11" i="19"/>
  <c r="D11" i="13" s="1"/>
  <c r="E10" i="19"/>
  <c r="E10" i="13" s="1"/>
  <c r="D10" i="19"/>
  <c r="D10" i="13" s="1"/>
  <c r="J9" i="19"/>
  <c r="J9" i="13" s="1"/>
  <c r="I9" i="19"/>
  <c r="I9" i="13" s="1"/>
  <c r="H9" i="19"/>
  <c r="H9" i="13" s="1"/>
  <c r="G9" i="19"/>
  <c r="G9" i="13" s="1"/>
  <c r="T31" i="13" l="1"/>
  <c r="S8" i="13"/>
  <c r="G8" i="13"/>
  <c r="D9" i="13"/>
  <c r="I8" i="13"/>
  <c r="E9" i="19"/>
  <c r="C28" i="19" s="1"/>
  <c r="E9" i="13"/>
  <c r="M11" i="19"/>
  <c r="M11" i="13" s="1"/>
  <c r="M28" i="13"/>
  <c r="F9" i="19"/>
  <c r="F12" i="13"/>
  <c r="F9" i="13" s="1"/>
  <c r="C29" i="19"/>
  <c r="L29" i="13"/>
  <c r="C29" i="13" s="1"/>
  <c r="P27" i="13"/>
  <c r="C27" i="13" s="1"/>
  <c r="D9" i="19"/>
  <c r="L11" i="19"/>
  <c r="C28" i="13" l="1"/>
  <c r="L9" i="19"/>
  <c r="L11" i="13"/>
  <c r="L9" i="13" s="1"/>
  <c r="L8" i="13" s="1"/>
</calcChain>
</file>

<file path=xl/sharedStrings.xml><?xml version="1.0" encoding="utf-8"?>
<sst xmlns="http://schemas.openxmlformats.org/spreadsheetml/2006/main" count="1068" uniqueCount="82">
  <si>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</si>
  <si>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</si>
  <si>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</si>
  <si>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</si>
  <si>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</si>
  <si>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</si>
  <si>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</si>
  <si>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</si>
  <si>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</si>
  <si>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</si>
  <si>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</si>
  <si>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</si>
  <si>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</si>
  <si>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</si>
  <si>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</si>
  <si>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</si>
  <si>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</si>
  <si>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</si>
  <si>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</si>
  <si>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</si>
  <si>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</si>
  <si>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</si>
  <si>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</si>
  <si>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</si>
  <si>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</si>
  <si>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</si>
  <si>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</si>
  <si>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</si>
  <si>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</si>
  <si>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</si>
  <si>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</si>
  <si>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</si>
  <si>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</si>
  <si>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</si>
  <si>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</si>
  <si>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</si>
  <si>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</si>
  <si>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</si>
  <si>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</si>
  <si>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</si>
  <si>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</si>
  <si>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Ընդհանուր բաժնի կողմից մուտքագրված</t>
  </si>
  <si>
    <t>Գլխ․քարտ</t>
  </si>
  <si>
    <t>13.Արձակման թերթիկ և տեղային գործուղում</t>
  </si>
  <si>
    <t>14.Կադրային հրաման</t>
  </si>
  <si>
    <t>15.Համակարգի կազմ-ներից ստացվող գր.</t>
  </si>
  <si>
    <t>16.Կատարողականի գնահատման զեկուց.</t>
  </si>
  <si>
    <t>Նախարարությունում գրանցված մտից և ներքին փաստաթղթերի վերաբերյալ</t>
  </si>
  <si>
    <t>Հաշվետվություն</t>
  </si>
  <si>
    <t>քարտուղարության կողմից նախարարությունում գրանցված մտից և ներքին փաստաթղթերի վերաբերյալ</t>
  </si>
  <si>
    <t>Տեղեկացում</t>
  </si>
  <si>
    <t>Հրաման կետերով</t>
  </si>
  <si>
    <t>Կետերի քանակ</t>
  </si>
  <si>
    <t>ՍՏՈՐԱԳՐՎԱԾ ՀԱՆՁՆԱՐԱՐԱԿԱՆՆԵՐ</t>
  </si>
  <si>
    <t>ՍՏՈՐԱԳՐՎԱԾ ՆԻՍՏԻ ԱՐՁԱՆԱԳՐՈՒԹՅՈՒՆՆԵՐ</t>
  </si>
  <si>
    <t>Տեղեկացում կետերով</t>
  </si>
  <si>
    <t>.</t>
  </si>
  <si>
    <t>2023թ. հունվար ամսվա ընթացքում</t>
  </si>
  <si>
    <t>2023թ. փետրվար ամսվա ընթացքում</t>
  </si>
  <si>
    <t>2023թ. մարտ ամսվա ընթացքում</t>
  </si>
  <si>
    <t>2023թ. ապրիլ ամսվա ընթացքում</t>
  </si>
  <si>
    <t>2023թ. մայիս ամսվա ընթացքում</t>
  </si>
  <si>
    <t>2023թ. հունիս ամսվա ընթացքում</t>
  </si>
  <si>
    <t>2023թ. հուլիս ամսվա ընթացքում</t>
  </si>
  <si>
    <t>2023թ. օգոստոս ամսվա ընթացքում</t>
  </si>
  <si>
    <t>2023թ. սեպտեմբեր ամսվա ընթացքում</t>
  </si>
  <si>
    <t>2023թ. հոկտեմբեր ամսվա ընթացքում</t>
  </si>
  <si>
    <t>2023թ. նոյեմբեր ամսվա ընթացքում</t>
  </si>
  <si>
    <t>2023թ. դեկտեմբեր ամսվա ընթացքում</t>
  </si>
  <si>
    <t>2023թ.առաջին եռամսյակի ընթացքում</t>
  </si>
  <si>
    <t>2023թ. երկրորդ եռամսյակի ընթացքում</t>
  </si>
  <si>
    <t>2023թ. երրորդ եռամսյակի ընթացքում</t>
  </si>
  <si>
    <t>2023թ. չորորդ եռամսյակի ընթացքում</t>
  </si>
  <si>
    <t>2023թ. 1-ին կիսամյակի ընթացքում</t>
  </si>
  <si>
    <t>2023թ. 2-րդ կիսամյակի ընթացքում</t>
  </si>
  <si>
    <t xml:space="preserve">ՀՀ վարչապետի աշխատակազմից ստացված </t>
  </si>
  <si>
    <t>Հանդիպման հայտ</t>
  </si>
  <si>
    <r>
      <t xml:space="preserve">ԾԱՆՈԹՈՒԹՅՈՒՆ․       Հունվարի   1-ից մտիցի համարը սկսվում է  1-ից ավարտվում՝ 3716-ով, որից՝  </t>
    </r>
    <r>
      <rPr>
        <b/>
        <sz val="10"/>
        <color theme="9" tint="-0.249977111117893"/>
        <rFont val="GHEA Grapalat"/>
        <family val="3"/>
      </rPr>
      <t xml:space="preserve">ավարտված՝ 12 ,  չեղարկված՝  9 </t>
    </r>
    <r>
      <rPr>
        <b/>
        <sz val="10"/>
        <color theme="1"/>
        <rFont val="GHEA Grapalat"/>
      </rPr>
      <t xml:space="preserve">։  Դիմումների  դաշտում  նշված 2  հանդիպման   հայտերը  ներառված  չեն մտից ընդհանուր  3716-ի   մեջ՝ առանձին  համարակալմամբ  պայմանավորված:  Արդյունքում՝ 3716+2=3718:  </t>
    </r>
    <r>
      <rPr>
        <b/>
        <sz val="12"/>
        <color theme="1"/>
        <rFont val="GHEA Grapalat"/>
      </rPr>
      <t>ԸՆԴԱՄԵՆԸ  3718</t>
    </r>
    <r>
      <rPr>
        <b/>
        <sz val="10"/>
        <color theme="1"/>
        <rFont val="GHEA Grapalat"/>
      </rPr>
      <t xml:space="preserve"> մուտք։     </t>
    </r>
  </si>
  <si>
    <r>
      <t xml:space="preserve">ԾԱՆՈԹՈՒԹՅՈՒՆ․       Փետրվարի 1-ից տիցի համարը սկսվում է 3717--ից ավարտվում՝ 7788-ով, ընդամենը 4072 մուտք, որից՝  </t>
    </r>
    <r>
      <rPr>
        <b/>
        <sz val="10"/>
        <color theme="9" tint="-0.249977111117893"/>
        <rFont val="GHEA Grapalat"/>
        <family val="3"/>
      </rPr>
      <t xml:space="preserve">ավարտված՝ 20 ,  չեղարկված՝  12 </t>
    </r>
    <r>
      <rPr>
        <b/>
        <sz val="10"/>
        <color theme="1"/>
        <rFont val="GHEA Grapalat"/>
      </rPr>
      <t xml:space="preserve">։  Դիմումների  դաշտում  նշված 2  հանդիպման   հայտերը  ներառված  չեն մտից ընդհանուր  4072 -ի   մեջ՝ առանձին  համարակալմամբ  պայմանավորված:  Արդյունքում՝ 4072+2=4074:  </t>
    </r>
    <r>
      <rPr>
        <b/>
        <sz val="12"/>
        <color theme="1"/>
        <rFont val="GHEA Grapalat"/>
      </rPr>
      <t>ԸՆԴԱՄԵՆԸ  4074</t>
    </r>
    <r>
      <rPr>
        <b/>
        <sz val="10"/>
        <color theme="1"/>
        <rFont val="GHEA Grapalat"/>
      </rPr>
      <t xml:space="preserve"> մուտք։     </t>
    </r>
  </si>
  <si>
    <t>Տարբերություն- 1</t>
  </si>
  <si>
    <t>Տարբերություն-1</t>
  </si>
  <si>
    <r>
      <t xml:space="preserve">ԾԱՆՈԹՈՒԹՅՈՒՆ․       Փետրվարի 1-ից մտիցի համարը սկսվում է 7789--ից ավարտվում՝ 12582-ով, ընդամենը 4794 մուտք, որից՝  </t>
    </r>
    <r>
      <rPr>
        <b/>
        <sz val="10"/>
        <color theme="9" tint="-0.249977111117893"/>
        <rFont val="GHEA Grapalat"/>
        <family val="3"/>
      </rPr>
      <t xml:space="preserve">ավարտված՝ 19 ,  չեղարկված՝  15 </t>
    </r>
    <r>
      <rPr>
        <b/>
        <sz val="10"/>
        <color theme="1"/>
        <rFont val="GHEA Grapalat"/>
      </rPr>
      <t xml:space="preserve">։  Դիմումների  դաշտում  նշված 4  հանդիպման   հայտերը  ներառված  չեն մտից ընդհանուր  4794 -ի   մեջ՝ առանձին  համարակալմամբ  պայմանավորված:  Արդյունքում՝ 4794+4=4798:  </t>
    </r>
    <r>
      <rPr>
        <b/>
        <sz val="12"/>
        <color theme="1"/>
        <rFont val="GHEA Grapalat"/>
      </rPr>
      <t>ԸՆԴԱՄԵՆԸ  4798</t>
    </r>
    <r>
      <rPr>
        <b/>
        <sz val="10"/>
        <color theme="1"/>
        <rFont val="GHEA Grapalat"/>
      </rPr>
      <t xml:space="preserve"> մուտք։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</si>
</sst>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  <font>
      <b/>
      <sz val="10"/>
      <color theme="1"/>
      <name val="GHEA Grapalat"/>
      <family val="3"/>
    </font>
    <font>
      <b/>
      <sz val="14"/>
      <color theme="1"/>
      <name val="Sylfaen"/>
      <family val="1"/>
    </font>
    <font>
      <b/>
      <sz val="12"/>
      <color theme="1"/>
      <name val="GHEA Grapalat"/>
      <family val="3"/>
    </font>
    <font>
      <sz val="12"/>
      <color theme="1"/>
      <name val="Sylfaen"/>
      <family val="1"/>
    </font>
    <font>
      <sz val="12"/>
      <color theme="1"/>
      <name val="GHEA Grapalat"/>
      <family val="3"/>
    </font>
    <font>
      <b/>
      <sz val="10"/>
      <color theme="1"/>
      <name val="GHEA Grapalat"/>
    </font>
    <font>
      <b/>
      <sz val="12"/>
      <color theme="1"/>
      <name val="GHEA Grapalat"/>
    </font>
    <font>
      <b/>
      <sz val="10"/>
      <color theme="9" tint="-0.249977111117893"/>
      <name val="GHEA Grapalat"/>
      <family val="3"/>
    </font>
    <font>
      <sz val="10"/>
      <name val="Sylfaen"/>
      <family val="1"/>
    </font>
    <font>
      <sz val="10"/>
      <color theme="4"/>
      <name val="Sylfaen"/>
      <family val="1"/>
    </font>
  </fonts>
  <fills count="12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darkUp">
        <fgColor theme="0" tint="-0.24994659260841701"/>
        <bgColor theme="6" tint="0.39997558519241921"/>
      </patternFill>
    </fill>
    <fill>
      <patternFill patternType="solid">
        <fgColor theme="9" tint="0.39997558519241921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5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vertical="center"/>
    </xf>
    <xf numFmtId="0" fontId="1" fillId="2" borderId="40" xfId="0" applyFont="1" applyFill="1" applyBorder="1" applyAlignment="1">
      <alignment vertical="center"/>
    </xf>
    <xf numFmtId="0" fontId="1" fillId="2" borderId="4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41" xfId="0" applyFont="1" applyFill="1" applyBorder="1" applyAlignment="1">
      <alignment vertical="center"/>
    </xf>
    <xf numFmtId="0" fontId="17" fillId="0" borderId="0" xfId="0" applyFont="1" applyBorder="1" applyAlignment="1"/>
    <xf numFmtId="0" fontId="1" fillId="2" borderId="14" xfId="0" applyFont="1" applyFill="1" applyBorder="1" applyAlignment="1">
      <alignment vertical="center"/>
    </xf>
    <xf numFmtId="0" fontId="8" fillId="4" borderId="5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vertical="center" wrapText="1"/>
    </xf>
    <xf numFmtId="0" fontId="1" fillId="2" borderId="41" xfId="0" applyFont="1" applyFill="1" applyBorder="1" applyAlignment="1">
      <alignment vertical="center" wrapText="1"/>
    </xf>
    <xf numFmtId="0" fontId="1" fillId="2" borderId="43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5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7" fillId="0" borderId="1" xfId="0" applyFont="1" applyBorder="1" applyAlignment="1"/>
    <xf numFmtId="0" fontId="1" fillId="7" borderId="1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2" fillId="4" borderId="4" xfId="0" applyFont="1" applyFill="1" applyBorder="1" applyAlignment="1">
      <alignment vertical="center"/>
    </xf>
    <xf numFmtId="0" fontId="2" fillId="4" borderId="20" xfId="0" applyFont="1" applyFill="1" applyBorder="1" applyAlignment="1">
      <alignment vertical="center"/>
    </xf>
    <xf numFmtId="0" fontId="2" fillId="4" borderId="24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3" borderId="23" xfId="0" applyFont="1" applyFill="1" applyBorder="1" applyAlignment="1">
      <alignment vertical="center"/>
    </xf>
    <xf numFmtId="0" fontId="3" fillId="8" borderId="1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5" borderId="3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20" xfId="0" applyFont="1" applyFill="1" applyBorder="1" applyAlignment="1">
      <alignment vertical="center"/>
    </xf>
    <xf numFmtId="0" fontId="2" fillId="3" borderId="26" xfId="0" applyFont="1" applyFill="1" applyBorder="1" applyAlignment="1">
      <alignment vertical="center"/>
    </xf>
    <xf numFmtId="0" fontId="2" fillId="3" borderId="24" xfId="0" applyFont="1" applyFill="1" applyBorder="1" applyAlignment="1">
      <alignment vertical="center"/>
    </xf>
    <xf numFmtId="0" fontId="3" fillId="8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/>
    </xf>
    <xf numFmtId="0" fontId="1" fillId="10" borderId="40" xfId="0" applyFont="1" applyFill="1" applyBorder="1" applyAlignment="1">
      <alignment vertical="center"/>
    </xf>
    <xf numFmtId="0" fontId="1" fillId="10" borderId="43" xfId="0" applyFont="1" applyFill="1" applyBorder="1" applyAlignment="1">
      <alignment vertical="center"/>
    </xf>
    <xf numFmtId="0" fontId="1" fillId="10" borderId="14" xfId="0" applyFont="1" applyFill="1" applyBorder="1" applyAlignment="1">
      <alignment vertical="center"/>
    </xf>
    <xf numFmtId="0" fontId="8" fillId="11" borderId="10" xfId="0" applyFont="1" applyFill="1" applyBorder="1" applyAlignment="1">
      <alignment horizontal="center" vertical="center"/>
    </xf>
    <xf numFmtId="0" fontId="8" fillId="11" borderId="17" xfId="0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/>
    </xf>
    <xf numFmtId="0" fontId="14" fillId="2" borderId="40" xfId="0" applyFont="1" applyFill="1" applyBorder="1" applyAlignment="1">
      <alignment vertical="center"/>
    </xf>
    <xf numFmtId="0" fontId="14" fillId="2" borderId="43" xfId="0" applyFont="1" applyFill="1" applyBorder="1" applyAlignment="1">
      <alignment vertical="center"/>
    </xf>
    <xf numFmtId="0" fontId="25" fillId="4" borderId="11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17" fillId="0" borderId="61" xfId="0" applyFont="1" applyBorder="1" applyAlignment="1">
      <alignment horizontal="center" vertical="center" wrapText="1"/>
    </xf>
    <xf numFmtId="0" fontId="22" fillId="0" borderId="45" xfId="0" applyFont="1" applyBorder="1" applyAlignment="1">
      <alignment horizontal="center" vertical="center" wrapText="1"/>
    </xf>
    <xf numFmtId="0" fontId="22" fillId="0" borderId="46" xfId="0" applyFont="1" applyBorder="1" applyAlignment="1">
      <alignment horizontal="center" vertical="center" wrapText="1"/>
    </xf>
    <xf numFmtId="0" fontId="22" fillId="0" borderId="62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0" fontId="22" fillId="0" borderId="48" xfId="0" applyFont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3" fillId="8" borderId="8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" fillId="8" borderId="37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56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5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7" borderId="6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" fillId="11" borderId="32" xfId="0" applyFont="1" applyFill="1" applyBorder="1" applyAlignment="1">
      <alignment horizontal="center" vertical="center" wrapText="1"/>
    </xf>
    <xf numFmtId="0" fontId="1" fillId="11" borderId="33" xfId="0" applyFont="1" applyFill="1" applyBorder="1" applyAlignment="1">
      <alignment horizontal="center" vertical="center" wrapText="1"/>
    </xf>
    <xf numFmtId="0" fontId="1" fillId="11" borderId="34" xfId="0" applyFont="1" applyFill="1" applyBorder="1" applyAlignment="1">
      <alignment horizontal="center" vertical="center" wrapText="1"/>
    </xf>
    <xf numFmtId="0" fontId="8" fillId="7" borderId="29" xfId="0" applyFont="1" applyFill="1" applyBorder="1" applyAlignment="1">
      <alignment horizontal="center" vertical="center"/>
    </xf>
    <xf numFmtId="0" fontId="8" fillId="7" borderId="35" xfId="0" applyFont="1" applyFill="1" applyBorder="1" applyAlignment="1">
      <alignment horizontal="center" vertical="center"/>
    </xf>
    <xf numFmtId="0" fontId="8" fillId="7" borderId="36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8" fillId="11" borderId="18" xfId="0" applyFont="1" applyFill="1" applyBorder="1" applyAlignment="1">
      <alignment horizontal="center" vertical="center"/>
    </xf>
    <xf numFmtId="0" fontId="8" fillId="11" borderId="17" xfId="0" applyFont="1" applyFill="1" applyBorder="1" applyAlignment="1">
      <alignment horizontal="center" vertical="center"/>
    </xf>
    <xf numFmtId="0" fontId="8" fillId="11" borderId="27" xfId="0" applyFont="1" applyFill="1" applyBorder="1" applyAlignment="1">
      <alignment horizontal="center" vertical="center"/>
    </xf>
    <xf numFmtId="0" fontId="8" fillId="11" borderId="28" xfId="0" applyFont="1" applyFill="1" applyBorder="1" applyAlignment="1">
      <alignment horizontal="center" vertical="center"/>
    </xf>
    <xf numFmtId="0" fontId="8" fillId="11" borderId="23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8" fillId="11" borderId="21" xfId="0" applyFont="1" applyFill="1" applyBorder="1" applyAlignment="1">
      <alignment horizontal="center" vertical="center"/>
    </xf>
    <xf numFmtId="0" fontId="8" fillId="11" borderId="22" xfId="0" applyFont="1" applyFill="1" applyBorder="1" applyAlignment="1">
      <alignment horizontal="center" vertical="center"/>
    </xf>
    <xf numFmtId="0" fontId="8" fillId="11" borderId="31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3" fillId="7" borderId="51" xfId="0" applyFont="1" applyFill="1" applyBorder="1" applyAlignment="1">
      <alignment horizontal="center" vertical="center" wrapText="1"/>
    </xf>
    <xf numFmtId="0" fontId="13" fillId="7" borderId="52" xfId="0" applyFont="1" applyFill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/>
    </xf>
    <xf numFmtId="0" fontId="13" fillId="7" borderId="7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8" fillId="11" borderId="53" xfId="0" applyFont="1" applyFill="1" applyBorder="1" applyAlignment="1">
      <alignment horizontal="center" vertical="center"/>
    </xf>
    <xf numFmtId="0" fontId="1" fillId="7" borderId="51" xfId="0" applyFont="1" applyFill="1" applyBorder="1" applyAlignment="1">
      <alignment horizontal="center" vertical="center" wrapText="1"/>
    </xf>
    <xf numFmtId="0" fontId="1" fillId="7" borderId="5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30" xfId="0" applyFont="1" applyBorder="1" applyAlignment="1">
      <alignment horizontal="left"/>
    </xf>
    <xf numFmtId="0" fontId="1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16" fillId="2" borderId="3" xfId="0" applyFont="1" applyFill="1" applyBorder="1" applyAlignment="1">
      <alignment horizontal="center" vertical="center"/>
    </xf>
    <xf numFmtId="0" fontId="8" fillId="7" borderId="58" xfId="0" applyFont="1" applyFill="1" applyBorder="1" applyAlignment="1">
      <alignment horizontal="center" vertical="center"/>
    </xf>
    <xf numFmtId="0" fontId="8" fillId="7" borderId="59" xfId="0" applyFont="1" applyFill="1" applyBorder="1" applyAlignment="1">
      <alignment horizontal="center" vertical="center"/>
    </xf>
    <xf numFmtId="0" fontId="8" fillId="7" borderId="60" xfId="0" applyFont="1" applyFill="1" applyBorder="1" applyAlignment="1">
      <alignment horizontal="center" vertical="center"/>
    </xf>
    <xf numFmtId="0" fontId="1" fillId="7" borderId="53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1" fillId="7" borderId="57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center" vertical="center" wrapText="1"/>
    </xf>
    <xf numFmtId="0" fontId="1" fillId="7" borderId="22" xfId="0" applyFont="1" applyFill="1" applyBorder="1" applyAlignment="1">
      <alignment horizontal="center" vertical="center" wrapText="1"/>
    </xf>
    <xf numFmtId="0" fontId="1" fillId="7" borderId="5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40"/>
  <sheetViews>
    <sheetView topLeftCell="A7" zoomScale="87" zoomScaleNormal="87" workbookViewId="0">
      <selection activeCell="K20" sqref="K20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.7109375" style="1" customWidth="1"/>
    <col min="4" max="4" width="11.7109375" style="3" customWidth="1"/>
    <col min="5" max="5" width="12.7109375" style="3" customWidth="1"/>
    <col min="6" max="6" width="8.7109375" style="3" customWidth="1"/>
    <col min="7" max="7" width="10.7109375" style="3" customWidth="1"/>
    <col min="8" max="8" width="10.5703125" style="3" customWidth="1"/>
    <col min="9" max="9" width="10.28515625" style="3" customWidth="1"/>
    <col min="10" max="10" width="15" style="3" customWidth="1"/>
    <col min="11" max="11" width="13.85546875" style="3" customWidth="1"/>
    <col min="12" max="12" width="10.7109375" style="3" customWidth="1"/>
    <col min="13" max="13" width="11.7109375" style="3" customWidth="1"/>
    <col min="14" max="14" width="12.85546875" style="3" customWidth="1"/>
    <col min="15" max="15" width="11.85546875" style="3" customWidth="1"/>
    <col min="16" max="16" width="12" style="3" customWidth="1"/>
    <col min="17" max="17" width="16.85546875" style="28" customWidth="1"/>
    <col min="18" max="18" width="18.5703125" style="3" customWidth="1"/>
    <col min="19" max="19" width="13.5703125" style="3" customWidth="1"/>
    <col min="20" max="20" width="9" style="3" customWidth="1"/>
    <col min="21" max="16384" width="9.140625" style="21"/>
  </cols>
  <sheetData>
    <row r="1" spans="1:20" ht="18" x14ac:dyDescent="0.3">
      <c r="A1" s="258" t="s">
        <v>48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</row>
    <row r="2" spans="1:20" ht="27.75" customHeight="1" x14ac:dyDescent="0.3">
      <c r="A2" s="258" t="s">
        <v>57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</row>
    <row r="3" spans="1:20" ht="18" x14ac:dyDescent="0.35">
      <c r="A3" s="259" t="s">
        <v>49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</row>
    <row r="4" spans="1:20" ht="15.75" thickBot="1" x14ac:dyDescent="0.35">
      <c r="Q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45.75" customHeight="1" x14ac:dyDescent="0.3">
      <c r="A6" s="262"/>
      <c r="B6" s="263"/>
      <c r="C6" s="266"/>
      <c r="D6" s="293" t="s">
        <v>4</v>
      </c>
      <c r="E6" s="294"/>
      <c r="F6" s="295"/>
      <c r="G6" s="277" t="s">
        <v>21</v>
      </c>
      <c r="H6" s="278"/>
      <c r="I6" s="277" t="s">
        <v>53</v>
      </c>
      <c r="J6" s="278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30.75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D8+L8+Q8+R8</f>
        <v>5082</v>
      </c>
      <c r="D8" s="290">
        <f>D9+E9+F9</f>
        <v>1385</v>
      </c>
      <c r="E8" s="291"/>
      <c r="F8" s="292"/>
      <c r="G8" s="302">
        <f>G9+H9</f>
        <v>26</v>
      </c>
      <c r="H8" s="297"/>
      <c r="I8" s="302">
        <f>I9+J9</f>
        <v>4</v>
      </c>
      <c r="J8" s="297"/>
      <c r="K8" s="60">
        <f>K9</f>
        <v>1</v>
      </c>
      <c r="L8" s="307">
        <f>L9+N9+O9</f>
        <v>1432</v>
      </c>
      <c r="M8" s="308"/>
      <c r="N8" s="308"/>
      <c r="O8" s="308"/>
      <c r="P8" s="309"/>
      <c r="Q8" s="192">
        <f>Q28</f>
        <v>2238</v>
      </c>
      <c r="R8" s="193">
        <f t="shared" ref="R8" si="0">SUM(R29:R30)</f>
        <v>27</v>
      </c>
      <c r="S8" s="296">
        <f>T31+S31</f>
        <v>1385</v>
      </c>
      <c r="T8" s="297"/>
    </row>
    <row r="9" spans="1:20" ht="18.75" customHeight="1" x14ac:dyDescent="0.3">
      <c r="A9" s="262"/>
      <c r="B9" s="264"/>
      <c r="C9" s="289"/>
      <c r="D9" s="25">
        <f>SUM(D10:D25)</f>
        <v>1328</v>
      </c>
      <c r="E9" s="15">
        <f>E10+E12+E14+E15</f>
        <v>18</v>
      </c>
      <c r="F9" s="15">
        <f>F10+F12+F14+F15</f>
        <v>39</v>
      </c>
      <c r="G9" s="4">
        <v>18</v>
      </c>
      <c r="H9" s="17">
        <v>8</v>
      </c>
      <c r="I9" s="4">
        <v>0</v>
      </c>
      <c r="J9" s="17">
        <v>4</v>
      </c>
      <c r="K9" s="55">
        <v>1</v>
      </c>
      <c r="L9" s="298">
        <f>L11+M11</f>
        <v>689</v>
      </c>
      <c r="M9" s="299"/>
      <c r="N9" s="142">
        <f>N27+N28</f>
        <v>2</v>
      </c>
      <c r="O9" s="300">
        <f>O27</f>
        <v>741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42">
        <v>12</v>
      </c>
      <c r="E10" s="26">
        <v>14</v>
      </c>
      <c r="F10" s="26">
        <v>29</v>
      </c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>
        <v>33</v>
      </c>
      <c r="E11" s="49"/>
      <c r="F11" s="54"/>
      <c r="G11" s="214"/>
      <c r="H11" s="216"/>
      <c r="I11" s="214"/>
      <c r="J11" s="216"/>
      <c r="K11" s="59"/>
      <c r="L11" s="25">
        <f>L27+L28</f>
        <v>656</v>
      </c>
      <c r="M11" s="146">
        <f>M27+M28</f>
        <v>33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>
        <v>0</v>
      </c>
      <c r="E12" s="42">
        <v>4</v>
      </c>
      <c r="F12" s="26">
        <v>10</v>
      </c>
      <c r="G12" s="214"/>
      <c r="H12" s="216"/>
      <c r="I12" s="214"/>
      <c r="J12" s="216"/>
      <c r="K12" s="59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>
        <v>4</v>
      </c>
      <c r="E13" s="50"/>
      <c r="F13" s="54"/>
      <c r="G13" s="214"/>
      <c r="H13" s="216"/>
      <c r="I13" s="214"/>
      <c r="J13" s="216"/>
      <c r="K13" s="59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42">
        <v>1</v>
      </c>
      <c r="E14" s="42">
        <v>0</v>
      </c>
      <c r="F14" s="42">
        <v>0</v>
      </c>
      <c r="G14" s="214"/>
      <c r="H14" s="216"/>
      <c r="I14" s="214"/>
      <c r="J14" s="216"/>
      <c r="K14" s="59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>
        <v>1</v>
      </c>
      <c r="E15" s="42">
        <v>0</v>
      </c>
      <c r="F15" s="42">
        <v>0</v>
      </c>
      <c r="G15" s="214"/>
      <c r="H15" s="216"/>
      <c r="I15" s="214"/>
      <c r="J15" s="216"/>
      <c r="K15" s="59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>
        <v>2</v>
      </c>
      <c r="E16" s="50"/>
      <c r="F16" s="62"/>
      <c r="G16" s="214"/>
      <c r="H16" s="216"/>
      <c r="I16" s="214"/>
      <c r="J16" s="216"/>
      <c r="K16" s="59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>
        <v>1</v>
      </c>
      <c r="E17" s="50"/>
      <c r="F17" s="62"/>
      <c r="G17" s="214"/>
      <c r="H17" s="216"/>
      <c r="I17" s="214"/>
      <c r="J17" s="216"/>
      <c r="K17" s="59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>
        <v>19</v>
      </c>
      <c r="E18" s="50"/>
      <c r="F18" s="62"/>
      <c r="G18" s="214"/>
      <c r="H18" s="216"/>
      <c r="I18" s="214"/>
      <c r="J18" s="216"/>
      <c r="K18" s="59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>
        <v>66</v>
      </c>
      <c r="E19" s="50"/>
      <c r="F19" s="62"/>
      <c r="G19" s="214"/>
      <c r="H19" s="216"/>
      <c r="I19" s="214"/>
      <c r="J19" s="216"/>
      <c r="K19" s="59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22" t="s">
        <v>31</v>
      </c>
      <c r="B20" s="23"/>
      <c r="C20" s="24"/>
      <c r="D20" s="42">
        <v>323</v>
      </c>
      <c r="E20" s="50"/>
      <c r="F20" s="62"/>
      <c r="G20" s="214"/>
      <c r="H20" s="216"/>
      <c r="I20" s="214"/>
      <c r="J20" s="216"/>
      <c r="K20" s="59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>
        <v>221</v>
      </c>
      <c r="E21" s="50"/>
      <c r="F21" s="62"/>
      <c r="G21" s="214"/>
      <c r="H21" s="216"/>
      <c r="I21" s="214"/>
      <c r="J21" s="216"/>
      <c r="K21" s="59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>
        <v>89</v>
      </c>
      <c r="E22" s="50"/>
      <c r="F22" s="62"/>
      <c r="G22" s="214"/>
      <c r="H22" s="216"/>
      <c r="I22" s="214"/>
      <c r="J22" s="216"/>
      <c r="K22" s="59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>
        <v>47</v>
      </c>
      <c r="E23" s="50"/>
      <c r="F23" s="62"/>
      <c r="G23" s="214"/>
      <c r="H23" s="216"/>
      <c r="I23" s="214"/>
      <c r="J23" s="216"/>
      <c r="K23" s="59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>
        <v>508</v>
      </c>
      <c r="E24" s="50"/>
      <c r="F24" s="62"/>
      <c r="G24" s="214"/>
      <c r="H24" s="216"/>
      <c r="I24" s="214"/>
      <c r="J24" s="216"/>
      <c r="K24" s="59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>
        <v>1</v>
      </c>
      <c r="E25" s="51"/>
      <c r="F25" s="62"/>
      <c r="G25" s="214"/>
      <c r="H25" s="216"/>
      <c r="I25" s="214"/>
      <c r="J25" s="216"/>
      <c r="K25" s="59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41"/>
      <c r="O26" s="12" t="s">
        <v>10</v>
      </c>
      <c r="P26" s="14" t="s">
        <v>11</v>
      </c>
      <c r="Q26" s="34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955</v>
      </c>
      <c r="D27" s="254"/>
      <c r="E27" s="235"/>
      <c r="F27" s="235"/>
      <c r="G27" s="235"/>
      <c r="H27" s="236"/>
      <c r="I27" s="61"/>
      <c r="J27" s="61"/>
      <c r="K27" s="61"/>
      <c r="L27" s="16">
        <v>139</v>
      </c>
      <c r="M27" s="30">
        <v>6</v>
      </c>
      <c r="N27" s="30"/>
      <c r="O27" s="4">
        <v>741</v>
      </c>
      <c r="P27" s="17">
        <v>214</v>
      </c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2892</v>
      </c>
      <c r="D28" s="232"/>
      <c r="E28" s="233"/>
      <c r="F28" s="233"/>
      <c r="G28" s="233"/>
      <c r="H28" s="234"/>
      <c r="I28" s="61"/>
      <c r="J28" s="61"/>
      <c r="K28" s="61"/>
      <c r="L28" s="16">
        <v>517</v>
      </c>
      <c r="M28" s="30">
        <v>27</v>
      </c>
      <c r="N28" s="30">
        <v>2</v>
      </c>
      <c r="O28" s="235"/>
      <c r="P28" s="236"/>
      <c r="Q28" s="5">
        <v>2238</v>
      </c>
      <c r="R28" s="45">
        <v>27</v>
      </c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336</v>
      </c>
      <c r="D29" s="254"/>
      <c r="E29" s="235"/>
      <c r="F29" s="235"/>
      <c r="G29" s="235"/>
      <c r="H29" s="236"/>
      <c r="I29" s="61"/>
      <c r="J29" s="61"/>
      <c r="K29" s="61"/>
      <c r="L29" s="5">
        <v>31</v>
      </c>
      <c r="M29" s="249"/>
      <c r="N29" s="250"/>
      <c r="O29" s="250"/>
      <c r="P29" s="251"/>
      <c r="Q29" s="5">
        <v>295</v>
      </c>
      <c r="R29" s="45">
        <v>10</v>
      </c>
      <c r="S29" s="244"/>
      <c r="T29" s="18">
        <v>230</v>
      </c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>
        <v>17</v>
      </c>
      <c r="S30" s="245"/>
      <c r="T30" s="19">
        <v>190</v>
      </c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>
        <v>965</v>
      </c>
      <c r="T31" s="36">
        <f>SUM(T29:T30)</f>
        <v>420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57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223" t="s">
        <v>17</v>
      </c>
      <c r="M33" s="224"/>
      <c r="N33" s="223" t="s">
        <v>18</v>
      </c>
      <c r="O33" s="224"/>
      <c r="P33" s="211"/>
      <c r="Q33" s="212"/>
      <c r="R33" s="212"/>
      <c r="S33" s="212"/>
      <c r="T33" s="213"/>
    </row>
    <row r="34" spans="1:57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25">
        <v>0</v>
      </c>
      <c r="M34" s="225"/>
      <c r="N34" s="201">
        <v>0</v>
      </c>
      <c r="O34" s="202"/>
      <c r="P34" s="214"/>
      <c r="Q34" s="215"/>
      <c r="R34" s="215"/>
      <c r="S34" s="215"/>
      <c r="T34" s="216"/>
    </row>
    <row r="35" spans="1:57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25">
        <v>3</v>
      </c>
      <c r="M35" s="225"/>
      <c r="N35" s="201">
        <v>4</v>
      </c>
      <c r="O35" s="202"/>
      <c r="P35" s="214"/>
      <c r="Q35" s="215"/>
      <c r="R35" s="215"/>
      <c r="S35" s="215"/>
      <c r="T35" s="216"/>
    </row>
    <row r="36" spans="1:57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0">
        <v>0</v>
      </c>
      <c r="M36" s="200"/>
      <c r="N36" s="203">
        <v>0</v>
      </c>
      <c r="O36" s="204"/>
      <c r="P36" s="217"/>
      <c r="Q36" s="218"/>
      <c r="R36" s="218"/>
      <c r="S36" s="218"/>
      <c r="T36" s="219"/>
    </row>
    <row r="38" spans="1:57" ht="15.75" thickBot="1" x14ac:dyDescent="0.35"/>
    <row r="39" spans="1:57" s="143" customFormat="1" ht="45.75" customHeight="1" x14ac:dyDescent="0.25">
      <c r="A39" s="205" t="s">
        <v>77</v>
      </c>
      <c r="B39" s="206"/>
      <c r="C39" s="206"/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06"/>
      <c r="S39" s="206"/>
      <c r="T39" s="207"/>
      <c r="U39" s="147"/>
      <c r="V39" s="147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</row>
    <row r="40" spans="1:57" ht="15.75" thickBot="1" x14ac:dyDescent="0.35">
      <c r="A40" s="208"/>
      <c r="B40" s="209"/>
      <c r="C40" s="209"/>
      <c r="D40" s="209"/>
      <c r="E40" s="209"/>
      <c r="F40" s="209"/>
      <c r="G40" s="209"/>
      <c r="H40" s="209"/>
      <c r="I40" s="209"/>
      <c r="J40" s="209"/>
      <c r="K40" s="209"/>
      <c r="L40" s="209"/>
      <c r="M40" s="209"/>
      <c r="N40" s="209"/>
      <c r="O40" s="209"/>
      <c r="P40" s="209"/>
      <c r="Q40" s="209"/>
      <c r="R40" s="209"/>
      <c r="S40" s="209"/>
      <c r="T40" s="210"/>
    </row>
  </sheetData>
  <mergeCells count="78">
    <mergeCell ref="A31:R31"/>
    <mergeCell ref="I6:J6"/>
    <mergeCell ref="K6:K7"/>
    <mergeCell ref="I8:J8"/>
    <mergeCell ref="I10:J25"/>
    <mergeCell ref="A22:C22"/>
    <mergeCell ref="A23:C23"/>
    <mergeCell ref="A27:B27"/>
    <mergeCell ref="A10:C10"/>
    <mergeCell ref="A11:C11"/>
    <mergeCell ref="A12:C12"/>
    <mergeCell ref="A18:C18"/>
    <mergeCell ref="A24:C24"/>
    <mergeCell ref="A25:C25"/>
    <mergeCell ref="A13:C13"/>
    <mergeCell ref="A14:C14"/>
    <mergeCell ref="A15:C15"/>
    <mergeCell ref="A16:C16"/>
    <mergeCell ref="A17:C17"/>
    <mergeCell ref="A19:C19"/>
    <mergeCell ref="A21:C21"/>
    <mergeCell ref="S8:T8"/>
    <mergeCell ref="L9:M9"/>
    <mergeCell ref="O9:P9"/>
    <mergeCell ref="G8:H8"/>
    <mergeCell ref="S9:S25"/>
    <mergeCell ref="T9:T25"/>
    <mergeCell ref="P10:P25"/>
    <mergeCell ref="Q9:Q25"/>
    <mergeCell ref="R9:R25"/>
    <mergeCell ref="L12:L25"/>
    <mergeCell ref="M12:M25"/>
    <mergeCell ref="N10:N25"/>
    <mergeCell ref="L8:P8"/>
    <mergeCell ref="G10:H25"/>
    <mergeCell ref="O10:O25"/>
    <mergeCell ref="A1:T1"/>
    <mergeCell ref="A2:T2"/>
    <mergeCell ref="A3:T3"/>
    <mergeCell ref="A5:B9"/>
    <mergeCell ref="C5:C7"/>
    <mergeCell ref="D5:R5"/>
    <mergeCell ref="S5:T7"/>
    <mergeCell ref="G6:H6"/>
    <mergeCell ref="L6:P6"/>
    <mergeCell ref="Q6:Q7"/>
    <mergeCell ref="R6:R7"/>
    <mergeCell ref="L7:M7"/>
    <mergeCell ref="O7:P7"/>
    <mergeCell ref="C8:C9"/>
    <mergeCell ref="D8:F8"/>
    <mergeCell ref="D6:F6"/>
    <mergeCell ref="T27:T28"/>
    <mergeCell ref="L26:M26"/>
    <mergeCell ref="A28:B28"/>
    <mergeCell ref="D28:H28"/>
    <mergeCell ref="O28:P28"/>
    <mergeCell ref="A26:C26"/>
    <mergeCell ref="D26:H26"/>
    <mergeCell ref="S27:S30"/>
    <mergeCell ref="L30:P30"/>
    <mergeCell ref="M29:P29"/>
    <mergeCell ref="A29:B29"/>
    <mergeCell ref="D29:H29"/>
    <mergeCell ref="A30:B30"/>
    <mergeCell ref="D27:H27"/>
    <mergeCell ref="D30:H30"/>
    <mergeCell ref="L36:M36"/>
    <mergeCell ref="N34:O34"/>
    <mergeCell ref="N35:O35"/>
    <mergeCell ref="N36:O36"/>
    <mergeCell ref="A39:T40"/>
    <mergeCell ref="P33:T36"/>
    <mergeCell ref="A33:K33"/>
    <mergeCell ref="N33:O33"/>
    <mergeCell ref="L33:M33"/>
    <mergeCell ref="L34:M34"/>
    <mergeCell ref="L35:M35"/>
  </mergeCells>
  <pageMargins left="0.7" right="0.59" top="0.75" bottom="0.75" header="0.31" footer="0.3"/>
  <pageSetup paperSize="9" scale="5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workbookViewId="0">
      <selection activeCell="P10" sqref="P10:P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10.140625" style="3" customWidth="1"/>
    <col min="8" max="8" width="10.28515625" style="3" customWidth="1"/>
    <col min="9" max="9" width="11.5703125" style="3" customWidth="1"/>
    <col min="10" max="10" width="11" style="3" customWidth="1"/>
    <col min="11" max="11" width="13.85546875" style="3" customWidth="1"/>
    <col min="12" max="12" width="11.140625" style="3" customWidth="1"/>
    <col min="13" max="13" width="12.42578125" style="3" customWidth="1"/>
    <col min="14" max="14" width="14.28515625" style="3" customWidth="1"/>
    <col min="15" max="15" width="11.7109375" style="3" customWidth="1"/>
    <col min="16" max="16" width="13.42578125" style="28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</row>
    <row r="2" spans="1:20" ht="27.75" customHeight="1" x14ac:dyDescent="0.3">
      <c r="A2" s="258" t="s">
        <v>66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</row>
    <row r="4" spans="1:20" ht="15.75" thickBot="1" x14ac:dyDescent="0.35">
      <c r="P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48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29.25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D8+L8+R8+Q8</f>
        <v>0</v>
      </c>
      <c r="D8" s="290">
        <f>D9+E9+F9</f>
        <v>0</v>
      </c>
      <c r="E8" s="291"/>
      <c r="F8" s="292"/>
      <c r="G8" s="302">
        <f>G9+H9</f>
        <v>0</v>
      </c>
      <c r="H8" s="297"/>
      <c r="I8" s="302">
        <f>I9+J9</f>
        <v>0</v>
      </c>
      <c r="J8" s="297"/>
      <c r="K8" s="140">
        <f>K9</f>
        <v>0</v>
      </c>
      <c r="L8" s="290">
        <f>L9+N9+O9</f>
        <v>0</v>
      </c>
      <c r="M8" s="291"/>
      <c r="N8" s="291"/>
      <c r="O8" s="291"/>
      <c r="P8" s="323"/>
      <c r="Q8" s="192">
        <f>Q28</f>
        <v>0</v>
      </c>
      <c r="R8" s="193">
        <f t="shared" ref="R8" si="0">SUM(R29:R30)</f>
        <v>0</v>
      </c>
      <c r="S8" s="296">
        <f>T31+S31</f>
        <v>0</v>
      </c>
      <c r="T8" s="297"/>
    </row>
    <row r="9" spans="1:20" ht="18.75" customHeight="1" x14ac:dyDescent="0.3">
      <c r="A9" s="262"/>
      <c r="B9" s="264"/>
      <c r="C9" s="289"/>
      <c r="D9" s="25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5"/>
      <c r="L9" s="298">
        <f>L11+M11</f>
        <v>0</v>
      </c>
      <c r="M9" s="299"/>
      <c r="N9" s="168">
        <f>N27+N28</f>
        <v>0</v>
      </c>
      <c r="O9" s="300">
        <f>O27</f>
        <v>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42"/>
      <c r="E10" s="26"/>
      <c r="F10" s="26"/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/>
      <c r="E11" s="49"/>
      <c r="F11" s="54"/>
      <c r="G11" s="214"/>
      <c r="H11" s="216"/>
      <c r="I11" s="214"/>
      <c r="J11" s="216"/>
      <c r="K11" s="163"/>
      <c r="L11" s="25">
        <f>L27+L28</f>
        <v>0</v>
      </c>
      <c r="M11" s="146">
        <f>M27+M28</f>
        <v>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/>
      <c r="E12" s="42"/>
      <c r="F12" s="26"/>
      <c r="G12" s="214"/>
      <c r="H12" s="216"/>
      <c r="I12" s="214"/>
      <c r="J12" s="216"/>
      <c r="K12" s="16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/>
      <c r="E13" s="50"/>
      <c r="F13" s="54"/>
      <c r="G13" s="214"/>
      <c r="H13" s="216"/>
      <c r="I13" s="214"/>
      <c r="J13" s="216"/>
      <c r="K13" s="16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42"/>
      <c r="E14" s="42"/>
      <c r="F14" s="42"/>
      <c r="G14" s="214"/>
      <c r="H14" s="216"/>
      <c r="I14" s="214"/>
      <c r="J14" s="216"/>
      <c r="K14" s="16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/>
      <c r="E15" s="42"/>
      <c r="F15" s="42"/>
      <c r="G15" s="214"/>
      <c r="H15" s="216"/>
      <c r="I15" s="214"/>
      <c r="J15" s="216"/>
      <c r="K15" s="16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/>
      <c r="E16" s="50"/>
      <c r="F16" s="162"/>
      <c r="G16" s="214"/>
      <c r="H16" s="216"/>
      <c r="I16" s="214"/>
      <c r="J16" s="216"/>
      <c r="K16" s="16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/>
      <c r="E17" s="50"/>
      <c r="F17" s="162"/>
      <c r="G17" s="214"/>
      <c r="H17" s="216"/>
      <c r="I17" s="214"/>
      <c r="J17" s="216"/>
      <c r="K17" s="16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/>
      <c r="E18" s="50"/>
      <c r="F18" s="162"/>
      <c r="G18" s="214"/>
      <c r="H18" s="216"/>
      <c r="I18" s="214"/>
      <c r="J18" s="216"/>
      <c r="K18" s="16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/>
      <c r="E19" s="50"/>
      <c r="F19" s="162"/>
      <c r="G19" s="214"/>
      <c r="H19" s="216"/>
      <c r="I19" s="214"/>
      <c r="J19" s="216"/>
      <c r="K19" s="16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65" t="s">
        <v>31</v>
      </c>
      <c r="B20" s="166"/>
      <c r="C20" s="167"/>
      <c r="D20" s="42"/>
      <c r="E20" s="50"/>
      <c r="F20" s="162"/>
      <c r="G20" s="214"/>
      <c r="H20" s="216"/>
      <c r="I20" s="214"/>
      <c r="J20" s="216"/>
      <c r="K20" s="16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/>
      <c r="E21" s="50"/>
      <c r="F21" s="162"/>
      <c r="G21" s="214"/>
      <c r="H21" s="216"/>
      <c r="I21" s="214"/>
      <c r="J21" s="216"/>
      <c r="K21" s="16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/>
      <c r="E22" s="50"/>
      <c r="F22" s="162"/>
      <c r="G22" s="214"/>
      <c r="H22" s="216"/>
      <c r="I22" s="214"/>
      <c r="J22" s="216"/>
      <c r="K22" s="16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/>
      <c r="E23" s="50"/>
      <c r="F23" s="162"/>
      <c r="G23" s="214"/>
      <c r="H23" s="216"/>
      <c r="I23" s="214"/>
      <c r="J23" s="216"/>
      <c r="K23" s="16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/>
      <c r="E24" s="50"/>
      <c r="F24" s="162"/>
      <c r="G24" s="214"/>
      <c r="H24" s="216"/>
      <c r="I24" s="214"/>
      <c r="J24" s="216"/>
      <c r="K24" s="16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/>
      <c r="E25" s="51"/>
      <c r="F25" s="162"/>
      <c r="G25" s="214"/>
      <c r="H25" s="216"/>
      <c r="I25" s="214"/>
      <c r="J25" s="216"/>
      <c r="K25" s="16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0</v>
      </c>
      <c r="D27" s="254"/>
      <c r="E27" s="235"/>
      <c r="F27" s="235"/>
      <c r="G27" s="235"/>
      <c r="H27" s="236"/>
      <c r="I27" s="170"/>
      <c r="J27" s="170"/>
      <c r="K27" s="170"/>
      <c r="L27" s="16"/>
      <c r="M27" s="30"/>
      <c r="N27" s="30"/>
      <c r="O27" s="4"/>
      <c r="P27" s="17"/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0</v>
      </c>
      <c r="D28" s="232"/>
      <c r="E28" s="233"/>
      <c r="F28" s="233"/>
      <c r="G28" s="233"/>
      <c r="H28" s="234"/>
      <c r="I28" s="170"/>
      <c r="J28" s="170"/>
      <c r="K28" s="170"/>
      <c r="L28" s="16"/>
      <c r="M28" s="30"/>
      <c r="N28" s="30"/>
      <c r="O28" s="235"/>
      <c r="P28" s="236"/>
      <c r="Q28" s="5"/>
      <c r="R28" s="45"/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0</v>
      </c>
      <c r="D29" s="254"/>
      <c r="E29" s="235"/>
      <c r="F29" s="235"/>
      <c r="G29" s="235"/>
      <c r="H29" s="236"/>
      <c r="I29" s="170"/>
      <c r="J29" s="170"/>
      <c r="K29" s="170"/>
      <c r="L29" s="5"/>
      <c r="M29" s="249"/>
      <c r="N29" s="250"/>
      <c r="O29" s="250"/>
      <c r="P29" s="251"/>
      <c r="Q29" s="5"/>
      <c r="R29" s="45"/>
      <c r="S29" s="244"/>
      <c r="T29" s="18"/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/>
      <c r="S30" s="245"/>
      <c r="T30" s="19"/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/>
      <c r="T31" s="36">
        <f>SUM(T29:T30)</f>
        <v>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152" t="s">
        <v>17</v>
      </c>
      <c r="M33" s="153"/>
      <c r="N33" s="152" t="s">
        <v>18</v>
      </c>
      <c r="O33" s="153"/>
      <c r="P33" s="211"/>
      <c r="Q33" s="212"/>
      <c r="R33" s="212"/>
      <c r="S33" s="212"/>
      <c r="T33" s="213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01"/>
      <c r="M34" s="202"/>
      <c r="N34" s="201"/>
      <c r="O34" s="202"/>
      <c r="P34" s="214"/>
      <c r="Q34" s="215"/>
      <c r="R34" s="215"/>
      <c r="S34" s="215"/>
      <c r="T34" s="216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01"/>
      <c r="M35" s="202"/>
      <c r="N35" s="201"/>
      <c r="O35" s="202"/>
      <c r="P35" s="214"/>
      <c r="Q35" s="215"/>
      <c r="R35" s="215"/>
      <c r="S35" s="215"/>
      <c r="T35" s="216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1"/>
      <c r="M36" s="202"/>
      <c r="N36" s="201"/>
      <c r="O36" s="202"/>
      <c r="P36" s="217"/>
      <c r="Q36" s="218"/>
      <c r="R36" s="218"/>
      <c r="S36" s="218"/>
      <c r="T36" s="219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27"/>
      <c r="Q39" s="7"/>
      <c r="S39" s="21"/>
    </row>
  </sheetData>
  <mergeCells count="75">
    <mergeCell ref="S8:T8"/>
    <mergeCell ref="T9:T25"/>
    <mergeCell ref="P10:P25"/>
    <mergeCell ref="S27:S30"/>
    <mergeCell ref="T27:T28"/>
    <mergeCell ref="O28:P28"/>
    <mergeCell ref="M29:P29"/>
    <mergeCell ref="L30:P30"/>
    <mergeCell ref="Q9:Q25"/>
    <mergeCell ref="R9:R25"/>
    <mergeCell ref="S9:S25"/>
    <mergeCell ref="P33:T36"/>
    <mergeCell ref="D26:H26"/>
    <mergeCell ref="L26:M26"/>
    <mergeCell ref="D27:H27"/>
    <mergeCell ref="D28:H28"/>
    <mergeCell ref="D29:H29"/>
    <mergeCell ref="D30:H30"/>
    <mergeCell ref="A33:K33"/>
    <mergeCell ref="L34:M34"/>
    <mergeCell ref="L35:M35"/>
    <mergeCell ref="L36:M36"/>
    <mergeCell ref="N34:O34"/>
    <mergeCell ref="N35:O35"/>
    <mergeCell ref="N36:O36"/>
    <mergeCell ref="A31:R31"/>
    <mergeCell ref="A27:B27"/>
    <mergeCell ref="A29:B29"/>
    <mergeCell ref="A28:B28"/>
    <mergeCell ref="A30:B30"/>
    <mergeCell ref="A26:C26"/>
    <mergeCell ref="A1:S1"/>
    <mergeCell ref="A2:S2"/>
    <mergeCell ref="A3:S3"/>
    <mergeCell ref="D6:F6"/>
    <mergeCell ref="G6:H6"/>
    <mergeCell ref="I6:J6"/>
    <mergeCell ref="K6:K7"/>
    <mergeCell ref="Q6:Q7"/>
    <mergeCell ref="L7:M7"/>
    <mergeCell ref="D5:R5"/>
    <mergeCell ref="S5:T7"/>
    <mergeCell ref="L6:P6"/>
    <mergeCell ref="R6:R7"/>
    <mergeCell ref="O7:P7"/>
    <mergeCell ref="G8:H8"/>
    <mergeCell ref="I8:J8"/>
    <mergeCell ref="L9:M9"/>
    <mergeCell ref="O9:P9"/>
    <mergeCell ref="L8:P8"/>
    <mergeCell ref="G10:H25"/>
    <mergeCell ref="I10:J25"/>
    <mergeCell ref="O10:O25"/>
    <mergeCell ref="L12:L25"/>
    <mergeCell ref="M12:M25"/>
    <mergeCell ref="N10:N25"/>
    <mergeCell ref="A13:C13"/>
    <mergeCell ref="A24:C24"/>
    <mergeCell ref="A25:C25"/>
    <mergeCell ref="A18:C18"/>
    <mergeCell ref="A19:C19"/>
    <mergeCell ref="A21:C21"/>
    <mergeCell ref="A22:C22"/>
    <mergeCell ref="A14:C14"/>
    <mergeCell ref="A15:C15"/>
    <mergeCell ref="A16:C16"/>
    <mergeCell ref="A17:C17"/>
    <mergeCell ref="A23:C23"/>
    <mergeCell ref="C8:C9"/>
    <mergeCell ref="A10:C10"/>
    <mergeCell ref="A11:C11"/>
    <mergeCell ref="A12:C12"/>
    <mergeCell ref="D8:F8"/>
    <mergeCell ref="A5:B9"/>
    <mergeCell ref="C5:C7"/>
  </mergeCells>
  <printOptions horizontalCentered="1"/>
  <pageMargins left="0" right="0" top="0" bottom="0" header="0.3" footer="0.3"/>
  <pageSetup paperSize="9" scale="62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zoomScale="89" zoomScaleNormal="89" workbookViewId="0">
      <selection activeCell="P10" sqref="P10:P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7" width="10" style="3" customWidth="1"/>
    <col min="8" max="8" width="10.7109375" style="3" customWidth="1"/>
    <col min="9" max="9" width="10.42578125" style="3" customWidth="1"/>
    <col min="10" max="10" width="11.5703125" style="3" customWidth="1"/>
    <col min="11" max="11" width="13.85546875" style="3" customWidth="1"/>
    <col min="12" max="12" width="10.7109375" style="3" customWidth="1"/>
    <col min="13" max="13" width="12.7109375" style="3" customWidth="1"/>
    <col min="14" max="14" width="13.140625" style="3" customWidth="1"/>
    <col min="15" max="15" width="12.140625" style="3" customWidth="1"/>
    <col min="16" max="16" width="13.42578125" style="28" customWidth="1"/>
    <col min="17" max="17" width="19.28515625" style="3" customWidth="1"/>
    <col min="18" max="18" width="17.85546875" style="3" customWidth="1"/>
    <col min="19" max="19" width="12.42578125" style="3" bestFit="1" customWidth="1"/>
    <col min="20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</row>
    <row r="2" spans="1:20" ht="27.75" customHeight="1" x14ac:dyDescent="0.3">
      <c r="A2" s="258" t="s">
        <v>67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</row>
    <row r="4" spans="1:20" ht="15.75" thickBot="1" x14ac:dyDescent="0.35">
      <c r="P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48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29.25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D8+L8+R8+Q8</f>
        <v>0</v>
      </c>
      <c r="D8" s="290">
        <f>D9+E9+F9</f>
        <v>0</v>
      </c>
      <c r="E8" s="291"/>
      <c r="F8" s="292"/>
      <c r="G8" s="302">
        <f>G9+H9</f>
        <v>0</v>
      </c>
      <c r="H8" s="297"/>
      <c r="I8" s="302">
        <f>I9+J9</f>
        <v>0</v>
      </c>
      <c r="J8" s="297"/>
      <c r="K8" s="140">
        <f>K9</f>
        <v>0</v>
      </c>
      <c r="L8" s="290">
        <f>L9+N9+O9</f>
        <v>0</v>
      </c>
      <c r="M8" s="291"/>
      <c r="N8" s="291"/>
      <c r="O8" s="291"/>
      <c r="P8" s="323"/>
      <c r="Q8" s="192">
        <f>Q28</f>
        <v>0</v>
      </c>
      <c r="R8" s="193">
        <f t="shared" ref="R8" si="0">SUM(R29:R30)</f>
        <v>0</v>
      </c>
      <c r="S8" s="296">
        <f>T31+S31</f>
        <v>0</v>
      </c>
      <c r="T8" s="297"/>
    </row>
    <row r="9" spans="1:20" ht="18.75" customHeight="1" x14ac:dyDescent="0.3">
      <c r="A9" s="262"/>
      <c r="B9" s="264"/>
      <c r="C9" s="289"/>
      <c r="D9" s="25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5"/>
      <c r="L9" s="298">
        <f>L11+M11</f>
        <v>0</v>
      </c>
      <c r="M9" s="299"/>
      <c r="N9" s="168">
        <f>N27+N28</f>
        <v>0</v>
      </c>
      <c r="O9" s="300">
        <f>O27</f>
        <v>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42"/>
      <c r="E10" s="26"/>
      <c r="F10" s="26"/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/>
      <c r="E11" s="49"/>
      <c r="F11" s="54"/>
      <c r="G11" s="214"/>
      <c r="H11" s="216"/>
      <c r="I11" s="214"/>
      <c r="J11" s="216"/>
      <c r="K11" s="163"/>
      <c r="L11" s="25">
        <f>L27+L28</f>
        <v>0</v>
      </c>
      <c r="M11" s="146">
        <f>M27+M28</f>
        <v>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/>
      <c r="E12" s="42"/>
      <c r="F12" s="26"/>
      <c r="G12" s="214"/>
      <c r="H12" s="216"/>
      <c r="I12" s="214"/>
      <c r="J12" s="216"/>
      <c r="K12" s="16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/>
      <c r="E13" s="50"/>
      <c r="F13" s="54"/>
      <c r="G13" s="214"/>
      <c r="H13" s="216"/>
      <c r="I13" s="214"/>
      <c r="J13" s="216"/>
      <c r="K13" s="16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42"/>
      <c r="E14" s="42"/>
      <c r="F14" s="42"/>
      <c r="G14" s="214"/>
      <c r="H14" s="216"/>
      <c r="I14" s="214"/>
      <c r="J14" s="216"/>
      <c r="K14" s="16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/>
      <c r="E15" s="42"/>
      <c r="F15" s="42"/>
      <c r="G15" s="214"/>
      <c r="H15" s="216"/>
      <c r="I15" s="214"/>
      <c r="J15" s="216"/>
      <c r="K15" s="16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/>
      <c r="E16" s="50"/>
      <c r="F16" s="162"/>
      <c r="G16" s="214"/>
      <c r="H16" s="216"/>
      <c r="I16" s="214"/>
      <c r="J16" s="216"/>
      <c r="K16" s="16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/>
      <c r="E17" s="50"/>
      <c r="F17" s="162"/>
      <c r="G17" s="214"/>
      <c r="H17" s="216"/>
      <c r="I17" s="214"/>
      <c r="J17" s="216"/>
      <c r="K17" s="16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/>
      <c r="E18" s="50"/>
      <c r="F18" s="162"/>
      <c r="G18" s="214"/>
      <c r="H18" s="216"/>
      <c r="I18" s="214"/>
      <c r="J18" s="216"/>
      <c r="K18" s="16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/>
      <c r="E19" s="50"/>
      <c r="F19" s="162"/>
      <c r="G19" s="214"/>
      <c r="H19" s="216"/>
      <c r="I19" s="214"/>
      <c r="J19" s="216"/>
      <c r="K19" s="16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65" t="s">
        <v>31</v>
      </c>
      <c r="B20" s="166"/>
      <c r="C20" s="167"/>
      <c r="D20" s="42"/>
      <c r="E20" s="50"/>
      <c r="F20" s="162"/>
      <c r="G20" s="214"/>
      <c r="H20" s="216"/>
      <c r="I20" s="214"/>
      <c r="J20" s="216"/>
      <c r="K20" s="16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/>
      <c r="E21" s="50"/>
      <c r="F21" s="162"/>
      <c r="G21" s="214"/>
      <c r="H21" s="216"/>
      <c r="I21" s="214"/>
      <c r="J21" s="216"/>
      <c r="K21" s="16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/>
      <c r="E22" s="50"/>
      <c r="F22" s="162"/>
      <c r="G22" s="214"/>
      <c r="H22" s="216"/>
      <c r="I22" s="214"/>
      <c r="J22" s="216"/>
      <c r="K22" s="16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/>
      <c r="E23" s="50"/>
      <c r="F23" s="162"/>
      <c r="G23" s="214"/>
      <c r="H23" s="216"/>
      <c r="I23" s="214"/>
      <c r="J23" s="216"/>
      <c r="K23" s="16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/>
      <c r="E24" s="50"/>
      <c r="F24" s="162"/>
      <c r="G24" s="214"/>
      <c r="H24" s="216"/>
      <c r="I24" s="214"/>
      <c r="J24" s="216"/>
      <c r="K24" s="16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/>
      <c r="E25" s="51"/>
      <c r="F25" s="162"/>
      <c r="G25" s="214"/>
      <c r="H25" s="216"/>
      <c r="I25" s="214"/>
      <c r="J25" s="216"/>
      <c r="K25" s="16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0</v>
      </c>
      <c r="D27" s="254"/>
      <c r="E27" s="235"/>
      <c r="F27" s="235"/>
      <c r="G27" s="235"/>
      <c r="H27" s="236"/>
      <c r="I27" s="170"/>
      <c r="J27" s="170"/>
      <c r="K27" s="170"/>
      <c r="L27" s="16"/>
      <c r="M27" s="30"/>
      <c r="N27" s="30"/>
      <c r="O27" s="4"/>
      <c r="P27" s="17"/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0</v>
      </c>
      <c r="D28" s="232"/>
      <c r="E28" s="233"/>
      <c r="F28" s="233"/>
      <c r="G28" s="233"/>
      <c r="H28" s="234"/>
      <c r="I28" s="170"/>
      <c r="J28" s="170"/>
      <c r="K28" s="170"/>
      <c r="L28" s="16"/>
      <c r="M28" s="30"/>
      <c r="N28" s="30"/>
      <c r="O28" s="235"/>
      <c r="P28" s="236"/>
      <c r="Q28" s="5"/>
      <c r="R28" s="45"/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0</v>
      </c>
      <c r="D29" s="254"/>
      <c r="E29" s="235"/>
      <c r="F29" s="235"/>
      <c r="G29" s="235"/>
      <c r="H29" s="236"/>
      <c r="I29" s="170"/>
      <c r="J29" s="170"/>
      <c r="K29" s="170"/>
      <c r="L29" s="5"/>
      <c r="M29" s="249"/>
      <c r="N29" s="250"/>
      <c r="O29" s="250"/>
      <c r="P29" s="251"/>
      <c r="Q29" s="5"/>
      <c r="R29" s="45"/>
      <c r="S29" s="244"/>
      <c r="T29" s="18"/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/>
      <c r="S30" s="245"/>
      <c r="T30" s="19"/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/>
      <c r="T31" s="36">
        <f>SUM(T29:T30)</f>
        <v>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152" t="s">
        <v>17</v>
      </c>
      <c r="M33" s="153"/>
      <c r="N33" s="152" t="s">
        <v>18</v>
      </c>
      <c r="O33" s="153"/>
      <c r="P33" s="211"/>
      <c r="Q33" s="212"/>
      <c r="R33" s="212"/>
      <c r="S33" s="212"/>
      <c r="T33" s="213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01"/>
      <c r="M34" s="202"/>
      <c r="N34" s="201"/>
      <c r="O34" s="202"/>
      <c r="P34" s="214"/>
      <c r="Q34" s="215"/>
      <c r="R34" s="215"/>
      <c r="S34" s="215"/>
      <c r="T34" s="216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01"/>
      <c r="M35" s="202"/>
      <c r="N35" s="201"/>
      <c r="O35" s="202"/>
      <c r="P35" s="214"/>
      <c r="Q35" s="215"/>
      <c r="R35" s="215"/>
      <c r="S35" s="215"/>
      <c r="T35" s="216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1"/>
      <c r="M36" s="202"/>
      <c r="N36" s="201"/>
      <c r="O36" s="202"/>
      <c r="P36" s="217"/>
      <c r="Q36" s="218"/>
      <c r="R36" s="218"/>
      <c r="S36" s="218"/>
      <c r="T36" s="219"/>
    </row>
  </sheetData>
  <mergeCells count="75">
    <mergeCell ref="A31:R31"/>
    <mergeCell ref="D30:H30"/>
    <mergeCell ref="P33:T36"/>
    <mergeCell ref="T9:T25"/>
    <mergeCell ref="P10:P25"/>
    <mergeCell ref="S27:S30"/>
    <mergeCell ref="T27:T28"/>
    <mergeCell ref="O28:P28"/>
    <mergeCell ref="M29:P29"/>
    <mergeCell ref="L30:P30"/>
    <mergeCell ref="L9:M9"/>
    <mergeCell ref="S9:S25"/>
    <mergeCell ref="O10:O25"/>
    <mergeCell ref="R9:R25"/>
    <mergeCell ref="Q9:Q25"/>
    <mergeCell ref="L26:M26"/>
    <mergeCell ref="A26:C26"/>
    <mergeCell ref="A27:B27"/>
    <mergeCell ref="D27:H27"/>
    <mergeCell ref="D28:H28"/>
    <mergeCell ref="D29:H29"/>
    <mergeCell ref="N10:N25"/>
    <mergeCell ref="L12:L25"/>
    <mergeCell ref="M12:M25"/>
    <mergeCell ref="O9:P9"/>
    <mergeCell ref="C5:C7"/>
    <mergeCell ref="G8:H8"/>
    <mergeCell ref="I8:J8"/>
    <mergeCell ref="D8:F8"/>
    <mergeCell ref="C8:C9"/>
    <mergeCell ref="D5:R5"/>
    <mergeCell ref="A16:C16"/>
    <mergeCell ref="A12:C12"/>
    <mergeCell ref="A10:C10"/>
    <mergeCell ref="A11:C11"/>
    <mergeCell ref="A13:C13"/>
    <mergeCell ref="A14:C14"/>
    <mergeCell ref="A1:S1"/>
    <mergeCell ref="A2:S2"/>
    <mergeCell ref="A3:S3"/>
    <mergeCell ref="D6:F6"/>
    <mergeCell ref="G6:H6"/>
    <mergeCell ref="I6:J6"/>
    <mergeCell ref="K6:K7"/>
    <mergeCell ref="Q6:Q7"/>
    <mergeCell ref="L7:M7"/>
    <mergeCell ref="A5:B9"/>
    <mergeCell ref="S5:T7"/>
    <mergeCell ref="L6:P6"/>
    <mergeCell ref="R6:R7"/>
    <mergeCell ref="O7:P7"/>
    <mergeCell ref="L8:P8"/>
    <mergeCell ref="S8:T8"/>
    <mergeCell ref="A25:C25"/>
    <mergeCell ref="A18:C18"/>
    <mergeCell ref="A19:C19"/>
    <mergeCell ref="A21:C21"/>
    <mergeCell ref="L34:M34"/>
    <mergeCell ref="G10:H25"/>
    <mergeCell ref="I10:J25"/>
    <mergeCell ref="A15:C15"/>
    <mergeCell ref="A17:C17"/>
    <mergeCell ref="A22:C22"/>
    <mergeCell ref="A23:C23"/>
    <mergeCell ref="A24:C24"/>
    <mergeCell ref="D26:H26"/>
    <mergeCell ref="A29:B29"/>
    <mergeCell ref="A28:B28"/>
    <mergeCell ref="A30:B30"/>
    <mergeCell ref="L36:M36"/>
    <mergeCell ref="N34:O34"/>
    <mergeCell ref="N35:O35"/>
    <mergeCell ref="N36:O36"/>
    <mergeCell ref="A33:K33"/>
    <mergeCell ref="L35:M35"/>
  </mergeCells>
  <printOptions horizontalCentered="1"/>
  <pageMargins left="0" right="0" top="0" bottom="0" header="0.3" footer="0.3"/>
  <pageSetup scale="5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topLeftCell="B16" workbookViewId="0">
      <selection activeCell="O10" sqref="O10:O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10.28515625" style="3" customWidth="1"/>
    <col min="8" max="8" width="10.5703125" style="3" customWidth="1"/>
    <col min="9" max="9" width="11.28515625" style="3" customWidth="1"/>
    <col min="10" max="10" width="11.85546875" style="3" customWidth="1"/>
    <col min="11" max="11" width="13.85546875" style="3" customWidth="1"/>
    <col min="12" max="12" width="10.7109375" style="3" customWidth="1"/>
    <col min="13" max="13" width="13.28515625" style="3" customWidth="1"/>
    <col min="14" max="14" width="13.5703125" style="3" customWidth="1"/>
    <col min="15" max="15" width="11.5703125" style="3" customWidth="1"/>
    <col min="16" max="16" width="12.85546875" style="28" customWidth="1"/>
    <col min="17" max="17" width="19.28515625" style="3" customWidth="1"/>
    <col min="18" max="18" width="16.7109375" style="3" customWidth="1"/>
    <col min="19" max="19" width="12.42578125" style="3" bestFit="1" customWidth="1"/>
    <col min="20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</row>
    <row r="2" spans="1:20" ht="27.75" customHeight="1" x14ac:dyDescent="0.3">
      <c r="A2" s="258" t="s">
        <v>68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</row>
    <row r="4" spans="1:20" ht="15.75" thickBot="1" x14ac:dyDescent="0.35">
      <c r="P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35.2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28.5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D8+L8+R8+Q8</f>
        <v>0</v>
      </c>
      <c r="D8" s="290">
        <f>D9+E9+F9</f>
        <v>0</v>
      </c>
      <c r="E8" s="291"/>
      <c r="F8" s="292"/>
      <c r="G8" s="302">
        <f>G9+H9</f>
        <v>0</v>
      </c>
      <c r="H8" s="297"/>
      <c r="I8" s="302">
        <f>I9+J9</f>
        <v>0</v>
      </c>
      <c r="J8" s="297"/>
      <c r="K8" s="140">
        <f>K9</f>
        <v>0</v>
      </c>
      <c r="L8" s="290">
        <f>L9+N9+O9</f>
        <v>0</v>
      </c>
      <c r="M8" s="291"/>
      <c r="N8" s="291"/>
      <c r="O8" s="291"/>
      <c r="P8" s="323"/>
      <c r="Q8" s="192">
        <f>Q28</f>
        <v>0</v>
      </c>
      <c r="R8" s="193">
        <f t="shared" ref="R8" si="0">SUM(R29:R30)</f>
        <v>0</v>
      </c>
      <c r="S8" s="296">
        <f>T31+S31</f>
        <v>0</v>
      </c>
      <c r="T8" s="297"/>
    </row>
    <row r="9" spans="1:20" ht="18.75" customHeight="1" x14ac:dyDescent="0.3">
      <c r="A9" s="262"/>
      <c r="B9" s="264"/>
      <c r="C9" s="289"/>
      <c r="D9" s="25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5"/>
      <c r="L9" s="298">
        <f>L11+M11</f>
        <v>0</v>
      </c>
      <c r="M9" s="299"/>
      <c r="N9" s="168">
        <f>N27+N28</f>
        <v>0</v>
      </c>
      <c r="O9" s="300">
        <f>O27</f>
        <v>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42"/>
      <c r="E10" s="26"/>
      <c r="F10" s="26"/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/>
      <c r="E11" s="49"/>
      <c r="F11" s="54"/>
      <c r="G11" s="214"/>
      <c r="H11" s="216"/>
      <c r="I11" s="214"/>
      <c r="J11" s="216"/>
      <c r="K11" s="163"/>
      <c r="L11" s="25">
        <f>L27+L28</f>
        <v>0</v>
      </c>
      <c r="M11" s="146">
        <f>M27+M28</f>
        <v>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/>
      <c r="E12" s="42"/>
      <c r="F12" s="26"/>
      <c r="G12" s="214"/>
      <c r="H12" s="216"/>
      <c r="I12" s="214"/>
      <c r="J12" s="216"/>
      <c r="K12" s="16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/>
      <c r="E13" s="50"/>
      <c r="F13" s="54"/>
      <c r="G13" s="214"/>
      <c r="H13" s="216"/>
      <c r="I13" s="214"/>
      <c r="J13" s="216"/>
      <c r="K13" s="16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42"/>
      <c r="E14" s="42"/>
      <c r="F14" s="42"/>
      <c r="G14" s="214"/>
      <c r="H14" s="216"/>
      <c r="I14" s="214"/>
      <c r="J14" s="216"/>
      <c r="K14" s="16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/>
      <c r="E15" s="42"/>
      <c r="F15" s="42"/>
      <c r="G15" s="214"/>
      <c r="H15" s="216"/>
      <c r="I15" s="214"/>
      <c r="J15" s="216"/>
      <c r="K15" s="16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/>
      <c r="E16" s="50"/>
      <c r="F16" s="162"/>
      <c r="G16" s="214"/>
      <c r="H16" s="216"/>
      <c r="I16" s="214"/>
      <c r="J16" s="216"/>
      <c r="K16" s="16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/>
      <c r="E17" s="50"/>
      <c r="F17" s="162"/>
      <c r="G17" s="214"/>
      <c r="H17" s="216"/>
      <c r="I17" s="214"/>
      <c r="J17" s="216"/>
      <c r="K17" s="16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/>
      <c r="E18" s="50"/>
      <c r="F18" s="162"/>
      <c r="G18" s="214"/>
      <c r="H18" s="216"/>
      <c r="I18" s="214"/>
      <c r="J18" s="216"/>
      <c r="K18" s="16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/>
      <c r="E19" s="50"/>
      <c r="F19" s="162"/>
      <c r="G19" s="214"/>
      <c r="H19" s="216"/>
      <c r="I19" s="214"/>
      <c r="J19" s="216"/>
      <c r="K19" s="16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65" t="s">
        <v>31</v>
      </c>
      <c r="B20" s="166"/>
      <c r="C20" s="167"/>
      <c r="D20" s="42"/>
      <c r="E20" s="50"/>
      <c r="F20" s="162"/>
      <c r="G20" s="214"/>
      <c r="H20" s="216"/>
      <c r="I20" s="214"/>
      <c r="J20" s="216"/>
      <c r="K20" s="16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/>
      <c r="E21" s="50"/>
      <c r="F21" s="162"/>
      <c r="G21" s="214"/>
      <c r="H21" s="216"/>
      <c r="I21" s="214"/>
      <c r="J21" s="216"/>
      <c r="K21" s="16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/>
      <c r="E22" s="50"/>
      <c r="F22" s="162"/>
      <c r="G22" s="214"/>
      <c r="H22" s="216"/>
      <c r="I22" s="214"/>
      <c r="J22" s="216"/>
      <c r="K22" s="16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/>
      <c r="E23" s="50"/>
      <c r="F23" s="162"/>
      <c r="G23" s="214"/>
      <c r="H23" s="216"/>
      <c r="I23" s="214"/>
      <c r="J23" s="216"/>
      <c r="K23" s="16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/>
      <c r="E24" s="50"/>
      <c r="F24" s="162"/>
      <c r="G24" s="214"/>
      <c r="H24" s="216"/>
      <c r="I24" s="214"/>
      <c r="J24" s="216"/>
      <c r="K24" s="16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/>
      <c r="E25" s="51"/>
      <c r="F25" s="162"/>
      <c r="G25" s="214"/>
      <c r="H25" s="216"/>
      <c r="I25" s="214"/>
      <c r="J25" s="216"/>
      <c r="K25" s="16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0</v>
      </c>
      <c r="D27" s="254"/>
      <c r="E27" s="235"/>
      <c r="F27" s="235"/>
      <c r="G27" s="235"/>
      <c r="H27" s="236"/>
      <c r="I27" s="170"/>
      <c r="J27" s="170"/>
      <c r="K27" s="170"/>
      <c r="L27" s="16"/>
      <c r="M27" s="30"/>
      <c r="N27" s="30"/>
      <c r="O27" s="4"/>
      <c r="P27" s="17"/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0</v>
      </c>
      <c r="D28" s="232"/>
      <c r="E28" s="233"/>
      <c r="F28" s="233"/>
      <c r="G28" s="233"/>
      <c r="H28" s="234"/>
      <c r="I28" s="170"/>
      <c r="J28" s="170"/>
      <c r="K28" s="170"/>
      <c r="L28" s="16"/>
      <c r="M28" s="30"/>
      <c r="N28" s="30"/>
      <c r="O28" s="235"/>
      <c r="P28" s="236"/>
      <c r="Q28" s="5"/>
      <c r="R28" s="45"/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0</v>
      </c>
      <c r="D29" s="254"/>
      <c r="E29" s="235"/>
      <c r="F29" s="235"/>
      <c r="G29" s="235"/>
      <c r="H29" s="236"/>
      <c r="I29" s="170"/>
      <c r="J29" s="170"/>
      <c r="K29" s="170"/>
      <c r="L29" s="5"/>
      <c r="M29" s="249"/>
      <c r="N29" s="250"/>
      <c r="O29" s="250"/>
      <c r="P29" s="251"/>
      <c r="Q29" s="5"/>
      <c r="R29" s="45"/>
      <c r="S29" s="244"/>
      <c r="T29" s="18"/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/>
      <c r="S30" s="245"/>
      <c r="T30" s="19"/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/>
      <c r="T31" s="36">
        <f>SUM(T29:T30)</f>
        <v>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152" t="s">
        <v>17</v>
      </c>
      <c r="M33" s="153"/>
      <c r="N33" s="152" t="s">
        <v>18</v>
      </c>
      <c r="O33" s="153"/>
      <c r="P33" s="211"/>
      <c r="Q33" s="212"/>
      <c r="R33" s="212"/>
      <c r="S33" s="212"/>
      <c r="T33" s="213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148"/>
      <c r="M34" s="149"/>
      <c r="N34" s="148"/>
      <c r="O34" s="149"/>
      <c r="P34" s="214"/>
      <c r="Q34" s="215"/>
      <c r="R34" s="215"/>
      <c r="S34" s="215"/>
      <c r="T34" s="216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148"/>
      <c r="M35" s="149"/>
      <c r="N35" s="148"/>
      <c r="O35" s="149"/>
      <c r="P35" s="214"/>
      <c r="Q35" s="215"/>
      <c r="R35" s="215"/>
      <c r="S35" s="215"/>
      <c r="T35" s="216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150"/>
      <c r="M36" s="151"/>
      <c r="N36" s="150"/>
      <c r="O36" s="151"/>
      <c r="P36" s="217"/>
      <c r="Q36" s="218"/>
      <c r="R36" s="218"/>
      <c r="S36" s="218"/>
      <c r="T36" s="219"/>
    </row>
    <row r="39" spans="1:20" x14ac:dyDescent="0.3">
      <c r="A39" s="21"/>
      <c r="B39" s="21"/>
      <c r="C39" s="21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7"/>
      <c r="S39" s="21"/>
    </row>
  </sheetData>
  <mergeCells count="69">
    <mergeCell ref="S8:T8"/>
    <mergeCell ref="A31:R31"/>
    <mergeCell ref="P33:T36"/>
    <mergeCell ref="T9:T25"/>
    <mergeCell ref="P10:P25"/>
    <mergeCell ref="S27:S30"/>
    <mergeCell ref="T27:T28"/>
    <mergeCell ref="O28:P28"/>
    <mergeCell ref="M29:P29"/>
    <mergeCell ref="L30:P30"/>
    <mergeCell ref="L12:L25"/>
    <mergeCell ref="M12:M25"/>
    <mergeCell ref="D26:H26"/>
    <mergeCell ref="L26:M26"/>
    <mergeCell ref="D27:H27"/>
    <mergeCell ref="D28:H28"/>
    <mergeCell ref="A1:S1"/>
    <mergeCell ref="A2:S2"/>
    <mergeCell ref="A3:S3"/>
    <mergeCell ref="D6:F6"/>
    <mergeCell ref="G6:H6"/>
    <mergeCell ref="I6:J6"/>
    <mergeCell ref="K6:K7"/>
    <mergeCell ref="Q6:Q7"/>
    <mergeCell ref="L7:M7"/>
    <mergeCell ref="A5:B9"/>
    <mergeCell ref="C5:C7"/>
    <mergeCell ref="C8:C9"/>
    <mergeCell ref="D8:F8"/>
    <mergeCell ref="G8:H8"/>
    <mergeCell ref="S5:T7"/>
    <mergeCell ref="L6:P6"/>
    <mergeCell ref="I8:J8"/>
    <mergeCell ref="L9:M9"/>
    <mergeCell ref="D5:R5"/>
    <mergeCell ref="O9:P9"/>
    <mergeCell ref="N10:N25"/>
    <mergeCell ref="Q9:Q25"/>
    <mergeCell ref="R9:R25"/>
    <mergeCell ref="R6:R7"/>
    <mergeCell ref="O7:P7"/>
    <mergeCell ref="L8:P8"/>
    <mergeCell ref="S9:S25"/>
    <mergeCell ref="O10:O25"/>
    <mergeCell ref="A19:C19"/>
    <mergeCell ref="A29:B29"/>
    <mergeCell ref="A26:C26"/>
    <mergeCell ref="A27:B27"/>
    <mergeCell ref="A28:B28"/>
    <mergeCell ref="A21:C21"/>
    <mergeCell ref="G10:H25"/>
    <mergeCell ref="I10:J25"/>
    <mergeCell ref="D29:H29"/>
    <mergeCell ref="A33:K33"/>
    <mergeCell ref="A30:B30"/>
    <mergeCell ref="A10:C10"/>
    <mergeCell ref="A22:C22"/>
    <mergeCell ref="A23:C23"/>
    <mergeCell ref="A24:C24"/>
    <mergeCell ref="A25:C25"/>
    <mergeCell ref="A11:C11"/>
    <mergeCell ref="A12:C12"/>
    <mergeCell ref="A13:C13"/>
    <mergeCell ref="A14:C14"/>
    <mergeCell ref="A15:C15"/>
    <mergeCell ref="A16:C16"/>
    <mergeCell ref="A17:C17"/>
    <mergeCell ref="A18:C18"/>
    <mergeCell ref="D30:H30"/>
  </mergeCells>
  <printOptions horizontalCentered="1"/>
  <pageMargins left="0" right="0" top="0" bottom="0" header="0.3" footer="0.3"/>
  <pageSetup scale="5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45"/>
  <sheetViews>
    <sheetView topLeftCell="C13" workbookViewId="0">
      <selection activeCell="S31" sqref="S31:T31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1.42578125" style="3" customWidth="1"/>
    <col min="5" max="5" width="9.7109375" style="3" customWidth="1"/>
    <col min="6" max="6" width="9.42578125" style="3" customWidth="1"/>
    <col min="7" max="7" width="11.140625" style="3" customWidth="1"/>
    <col min="8" max="8" width="9.28515625" style="3" customWidth="1"/>
    <col min="9" max="9" width="10.42578125" style="3" customWidth="1"/>
    <col min="10" max="10" width="10.85546875" style="3" customWidth="1"/>
    <col min="11" max="11" width="13.85546875" style="3" customWidth="1"/>
    <col min="12" max="12" width="10.42578125" style="3" customWidth="1"/>
    <col min="13" max="13" width="10.7109375" style="3" customWidth="1"/>
    <col min="14" max="14" width="13.140625" style="3" customWidth="1"/>
    <col min="15" max="15" width="12.140625" style="3" customWidth="1"/>
    <col min="16" max="16" width="10.42578125" style="3" customWidth="1"/>
    <col min="17" max="17" width="16.140625" style="28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</row>
    <row r="2" spans="1:20" ht="27.75" customHeight="1" x14ac:dyDescent="0.3">
      <c r="A2" s="258" t="s">
        <v>69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</row>
    <row r="4" spans="1:20" ht="15.75" thickBot="1" x14ac:dyDescent="0.35">
      <c r="Q4" s="3"/>
    </row>
    <row r="5" spans="1:20" ht="22.5" customHeight="1" thickBot="1" x14ac:dyDescent="0.35">
      <c r="A5" s="260" t="s">
        <v>6</v>
      </c>
      <c r="B5" s="261"/>
      <c r="C5" s="265" t="s">
        <v>20</v>
      </c>
      <c r="D5" s="332" t="s">
        <v>7</v>
      </c>
      <c r="E5" s="333"/>
      <c r="F5" s="333"/>
      <c r="G5" s="333"/>
      <c r="H5" s="333"/>
      <c r="I5" s="333"/>
      <c r="J5" s="333"/>
      <c r="K5" s="333"/>
      <c r="L5" s="333"/>
      <c r="M5" s="333"/>
      <c r="N5" s="333"/>
      <c r="O5" s="333"/>
      <c r="P5" s="333"/>
      <c r="Q5" s="333"/>
      <c r="R5" s="334"/>
      <c r="S5" s="271" t="s">
        <v>24</v>
      </c>
      <c r="T5" s="272"/>
    </row>
    <row r="6" spans="1:20" ht="36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93" t="s">
        <v>13</v>
      </c>
      <c r="M6" s="294"/>
      <c r="N6" s="294"/>
      <c r="O6" s="294"/>
      <c r="P6" s="335"/>
      <c r="Q6" s="282" t="s">
        <v>12</v>
      </c>
      <c r="R6" s="278" t="s">
        <v>14</v>
      </c>
      <c r="S6" s="273"/>
      <c r="T6" s="274"/>
    </row>
    <row r="7" spans="1:20" ht="32.25" customHeight="1" thickBot="1" x14ac:dyDescent="0.35">
      <c r="A7" s="262"/>
      <c r="B7" s="263"/>
      <c r="C7" s="267"/>
      <c r="D7" s="185" t="s">
        <v>50</v>
      </c>
      <c r="E7" s="186" t="s">
        <v>51</v>
      </c>
      <c r="F7" s="186" t="s">
        <v>52</v>
      </c>
      <c r="G7" s="186" t="s">
        <v>23</v>
      </c>
      <c r="H7" s="187" t="s">
        <v>22</v>
      </c>
      <c r="I7" s="186" t="s">
        <v>23</v>
      </c>
      <c r="J7" s="187" t="s">
        <v>42</v>
      </c>
      <c r="K7" s="318"/>
      <c r="L7" s="285" t="s">
        <v>0</v>
      </c>
      <c r="M7" s="286"/>
      <c r="N7" s="180" t="s">
        <v>76</v>
      </c>
      <c r="O7" s="336" t="s">
        <v>1</v>
      </c>
      <c r="P7" s="33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'Մ-01'!C8:C9+'Մ-02'!C8:C9+'Մ-03'!C8:C9</f>
        <v>17790</v>
      </c>
      <c r="D8" s="290">
        <f>D9+E9+F9</f>
        <v>5289</v>
      </c>
      <c r="E8" s="291"/>
      <c r="F8" s="292"/>
      <c r="G8" s="302">
        <f>G9+H9</f>
        <v>89</v>
      </c>
      <c r="H8" s="297"/>
      <c r="I8" s="302">
        <f>I9+J9</f>
        <v>16</v>
      </c>
      <c r="J8" s="297"/>
      <c r="K8" s="66">
        <f>K9</f>
        <v>5</v>
      </c>
      <c r="L8" s="290">
        <f>L9+N9+O9</f>
        <v>4753</v>
      </c>
      <c r="M8" s="291"/>
      <c r="N8" s="291"/>
      <c r="O8" s="291"/>
      <c r="P8" s="323"/>
      <c r="Q8" s="192">
        <f>Q28</f>
        <v>7638</v>
      </c>
      <c r="R8" s="193">
        <f t="shared" ref="R8" si="0">SUM(R29:R30)</f>
        <v>110</v>
      </c>
      <c r="S8" s="296">
        <f>T31+S31</f>
        <v>4827</v>
      </c>
      <c r="T8" s="297"/>
    </row>
    <row r="9" spans="1:20" ht="18.75" customHeight="1" x14ac:dyDescent="0.3">
      <c r="A9" s="262"/>
      <c r="B9" s="264"/>
      <c r="C9" s="289"/>
      <c r="D9" s="25">
        <f>'Մ-01'!D9+'Մ-02'!D9+'Մ-03'!D9</f>
        <v>5030</v>
      </c>
      <c r="E9" s="25">
        <f>'Մ-01'!E9+'Մ-02'!E9+'Մ-03'!E9</f>
        <v>62</v>
      </c>
      <c r="F9" s="25">
        <f>'Մ-01'!F9+'Մ-02'!F9+'Մ-03'!F9</f>
        <v>197</v>
      </c>
      <c r="G9" s="39">
        <f>'Մ-01'!G9+'Մ-02'!G9+'Մ-03'!G9</f>
        <v>54</v>
      </c>
      <c r="H9" s="39">
        <f>'Մ-01'!H9+'Մ-02'!H9+'Մ-03'!H9</f>
        <v>35</v>
      </c>
      <c r="I9" s="40">
        <f>'Մ-01'!I9+'Մ-02'!I9+'Մ-03'!I9</f>
        <v>5</v>
      </c>
      <c r="J9" s="40">
        <f>'Մ-01'!J9+'Մ-02'!J9+'Մ-03'!J9</f>
        <v>11</v>
      </c>
      <c r="K9" s="40">
        <f>'Մ-01'!K9+'Մ-02'!K9+'Մ-03'!K9</f>
        <v>5</v>
      </c>
      <c r="L9" s="298">
        <f>L11+M11</f>
        <v>2158</v>
      </c>
      <c r="M9" s="299"/>
      <c r="N9" s="168">
        <f>N27+N28</f>
        <v>8</v>
      </c>
      <c r="O9" s="300">
        <f>O27</f>
        <v>2587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38">
        <f>'Մ-01'!D10+'Մ-02'!D10+'Մ-03'!D10</f>
        <v>39</v>
      </c>
      <c r="E10" s="38">
        <f>'Մ-01'!E10+'Մ-02'!E10+'Մ-03'!E10</f>
        <v>50</v>
      </c>
      <c r="F10" s="38">
        <f>'Մ-01'!F10+'Մ-02'!F10+'Մ-03'!F10</f>
        <v>119</v>
      </c>
      <c r="G10" s="310"/>
      <c r="H10" s="311"/>
      <c r="I10" s="310"/>
      <c r="J10" s="311"/>
      <c r="K10" s="56"/>
      <c r="L10" s="10" t="s">
        <v>25</v>
      </c>
      <c r="M10" s="20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38">
        <f>'Մ-01'!D11+'Մ-02'!D11+'Մ-03'!D11</f>
        <v>89</v>
      </c>
      <c r="E11" s="49"/>
      <c r="F11" s="54"/>
      <c r="G11" s="214"/>
      <c r="H11" s="216"/>
      <c r="I11" s="214"/>
      <c r="J11" s="216"/>
      <c r="K11" s="73"/>
      <c r="L11" s="25">
        <f>L27+L28</f>
        <v>2088</v>
      </c>
      <c r="M11" s="15">
        <f>M27+M28</f>
        <v>70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38">
        <f>'Մ-01'!D12+'Մ-02'!D12+'Մ-03'!D12</f>
        <v>6</v>
      </c>
      <c r="E12" s="38">
        <f>'Մ-01'!E12+'Մ-02'!E12+'Մ-03'!E12</f>
        <v>10</v>
      </c>
      <c r="F12" s="38">
        <f>'Մ-01'!F12+'Մ-02'!F12+'Մ-03'!F12</f>
        <v>46</v>
      </c>
      <c r="G12" s="214"/>
      <c r="H12" s="216"/>
      <c r="I12" s="214"/>
      <c r="J12" s="216"/>
      <c r="K12" s="7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38">
        <f>'Մ-01'!D13+'Մ-02'!D13+'Մ-03'!D13</f>
        <v>17</v>
      </c>
      <c r="E13" s="50"/>
      <c r="F13" s="54"/>
      <c r="G13" s="214"/>
      <c r="H13" s="216"/>
      <c r="I13" s="214"/>
      <c r="J13" s="216"/>
      <c r="K13" s="7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38">
        <f>'Մ-01'!D14+'Մ-02'!D14+'Մ-03'!D14</f>
        <v>3</v>
      </c>
      <c r="E14" s="38">
        <f>'Մ-01'!E14+'Մ-02'!E14+'Մ-03'!E14</f>
        <v>2</v>
      </c>
      <c r="F14" s="38">
        <f>'Մ-01'!F14+'Մ-02'!F14+'Մ-03'!F14</f>
        <v>32</v>
      </c>
      <c r="G14" s="214"/>
      <c r="H14" s="216"/>
      <c r="I14" s="214"/>
      <c r="J14" s="216"/>
      <c r="K14" s="7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38">
        <f>'Մ-01'!D15+'Մ-02'!D15+'Մ-03'!D15</f>
        <v>9</v>
      </c>
      <c r="E15" s="38">
        <f>'Մ-01'!E15+'Մ-02'!E15+'Մ-03'!E15</f>
        <v>0</v>
      </c>
      <c r="F15" s="38">
        <f>'Մ-01'!F15+'Մ-02'!F15+'Մ-03'!F15</f>
        <v>0</v>
      </c>
      <c r="G15" s="214"/>
      <c r="H15" s="216"/>
      <c r="I15" s="214"/>
      <c r="J15" s="216"/>
      <c r="K15" s="7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38">
        <f>'Մ-01'!D16+'Մ-02'!D16+'Մ-03'!D16</f>
        <v>12</v>
      </c>
      <c r="E16" s="50"/>
      <c r="F16" s="67"/>
      <c r="G16" s="214"/>
      <c r="H16" s="216"/>
      <c r="I16" s="214"/>
      <c r="J16" s="216"/>
      <c r="K16" s="7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38">
        <f>'Մ-01'!D17+'Մ-02'!D17+'Մ-03'!D17</f>
        <v>5</v>
      </c>
      <c r="E17" s="50"/>
      <c r="F17" s="67"/>
      <c r="G17" s="214"/>
      <c r="H17" s="216"/>
      <c r="I17" s="214"/>
      <c r="J17" s="216"/>
      <c r="K17" s="7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38">
        <f>'Մ-01'!D18+'Մ-02'!D18+'Մ-03'!D18</f>
        <v>81</v>
      </c>
      <c r="E18" s="50"/>
      <c r="F18" s="67"/>
      <c r="G18" s="214"/>
      <c r="H18" s="216"/>
      <c r="I18" s="214"/>
      <c r="J18" s="216"/>
      <c r="K18" s="7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38">
        <f>'Մ-01'!D19+'Մ-02'!D19+'Մ-03'!D19</f>
        <v>216</v>
      </c>
      <c r="E19" s="50"/>
      <c r="F19" s="67"/>
      <c r="G19" s="214"/>
      <c r="H19" s="216"/>
      <c r="I19" s="214"/>
      <c r="J19" s="216"/>
      <c r="K19" s="7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69" t="s">
        <v>31</v>
      </c>
      <c r="B20" s="70"/>
      <c r="C20" s="71"/>
      <c r="D20" s="38">
        <f>'Մ-01'!D20+'Մ-02'!D20+'Մ-03'!D20</f>
        <v>1176</v>
      </c>
      <c r="E20" s="50"/>
      <c r="F20" s="67"/>
      <c r="G20" s="214"/>
      <c r="H20" s="216"/>
      <c r="I20" s="214"/>
      <c r="J20" s="216"/>
      <c r="K20" s="7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x14ac:dyDescent="0.3">
      <c r="A21" s="312" t="s">
        <v>32</v>
      </c>
      <c r="B21" s="313"/>
      <c r="C21" s="330"/>
      <c r="D21" s="38">
        <f>'Մ-01'!D21+'Մ-02'!D21+'Մ-03'!D21</f>
        <v>1088</v>
      </c>
      <c r="E21" s="50"/>
      <c r="F21" s="67"/>
      <c r="G21" s="214"/>
      <c r="H21" s="216"/>
      <c r="I21" s="214"/>
      <c r="J21" s="216"/>
      <c r="K21" s="7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30"/>
      <c r="D22" s="38">
        <f>'Մ-01'!D22+'Մ-02'!D22+'Մ-03'!D22</f>
        <v>474</v>
      </c>
      <c r="E22" s="50"/>
      <c r="F22" s="67"/>
      <c r="G22" s="214"/>
      <c r="H22" s="216"/>
      <c r="I22" s="214"/>
      <c r="J22" s="216"/>
      <c r="K22" s="7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30"/>
      <c r="D23" s="38">
        <f>'Մ-01'!D23+'Մ-02'!D23+'Մ-03'!D23</f>
        <v>181</v>
      </c>
      <c r="E23" s="50"/>
      <c r="F23" s="67"/>
      <c r="G23" s="214"/>
      <c r="H23" s="216"/>
      <c r="I23" s="214"/>
      <c r="J23" s="216"/>
      <c r="K23" s="7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30"/>
      <c r="D24" s="38">
        <f>'Մ-01'!D24+'Մ-02'!D24+'Մ-03'!D24</f>
        <v>1633</v>
      </c>
      <c r="E24" s="50"/>
      <c r="F24" s="67"/>
      <c r="G24" s="214"/>
      <c r="H24" s="216"/>
      <c r="I24" s="214"/>
      <c r="J24" s="216"/>
      <c r="K24" s="7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30"/>
      <c r="D25" s="38">
        <f>'Մ-01'!D25+'Մ-02'!D25+'Մ-03'!D25</f>
        <v>1</v>
      </c>
      <c r="E25" s="51"/>
      <c r="F25" s="67"/>
      <c r="G25" s="214"/>
      <c r="H25" s="216"/>
      <c r="I25" s="214"/>
      <c r="J25" s="216"/>
      <c r="K25" s="7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76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3217</v>
      </c>
      <c r="D27" s="254"/>
      <c r="E27" s="235"/>
      <c r="F27" s="235"/>
      <c r="G27" s="235"/>
      <c r="H27" s="236"/>
      <c r="I27" s="63"/>
      <c r="J27" s="63"/>
      <c r="K27" s="63"/>
      <c r="L27" s="38">
        <f>'Մ-01'!L27+'Մ-02'!L27+'Մ-03'!L27</f>
        <v>461</v>
      </c>
      <c r="M27" s="38">
        <f>'Մ-01'!M27+'Մ-02'!M27+'Մ-03'!M27</f>
        <v>9</v>
      </c>
      <c r="N27" s="38">
        <f>'Մ-01'!N27+'Մ-02'!N27+'Մ-03'!N27</f>
        <v>0</v>
      </c>
      <c r="O27" s="38">
        <f>'Մ-01'!O27+'Մ-02'!O27+'Մ-03'!O27</f>
        <v>2587</v>
      </c>
      <c r="P27" s="38">
        <f>'Մ-01'!P27+'Մ-02'!P27+'Մ-03'!P27</f>
        <v>630</v>
      </c>
      <c r="Q27" s="48"/>
      <c r="R27" s="125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L28+M28+Q28+G8+E9+D11+D13+D16</f>
        <v>9595</v>
      </c>
      <c r="D28" s="232"/>
      <c r="E28" s="233"/>
      <c r="F28" s="233"/>
      <c r="G28" s="233"/>
      <c r="H28" s="234"/>
      <c r="I28" s="63"/>
      <c r="J28" s="63"/>
      <c r="K28" s="63"/>
      <c r="L28" s="38">
        <f>'Մ-01'!L28+'Մ-02'!L28+'Մ-03'!L28</f>
        <v>1627</v>
      </c>
      <c r="M28" s="38">
        <f>'Մ-01'!M28+'Մ-02'!M28+'Մ-03'!M28</f>
        <v>61</v>
      </c>
      <c r="N28" s="38">
        <f>'Մ-01'!N28+'Մ-02'!N28+'Մ-03'!N28</f>
        <v>8</v>
      </c>
      <c r="O28" s="331"/>
      <c r="P28" s="234"/>
      <c r="Q28" s="38">
        <f>'Մ-01'!Q28+'Մ-02'!Q28+'Մ-03'!Q28</f>
        <v>7638</v>
      </c>
      <c r="R28" s="38">
        <f>'Մ-01'!R28+'Մ-02'!R28+'Մ-03'!R28</f>
        <v>110</v>
      </c>
      <c r="S28" s="244"/>
      <c r="T28" s="227"/>
    </row>
    <row r="29" spans="1:20" ht="26.25" customHeight="1" x14ac:dyDescent="0.3">
      <c r="A29" s="252" t="s">
        <v>8</v>
      </c>
      <c r="B29" s="253"/>
      <c r="C29" s="9">
        <f>L29+Q29+R29</f>
        <v>891</v>
      </c>
      <c r="D29" s="254"/>
      <c r="E29" s="235"/>
      <c r="F29" s="235"/>
      <c r="G29" s="235"/>
      <c r="H29" s="236"/>
      <c r="I29" s="63"/>
      <c r="J29" s="63"/>
      <c r="K29" s="63"/>
      <c r="L29" s="38">
        <f>'Մ-01'!L29+'Մ-02'!L29+'Մ-03'!L29</f>
        <v>92</v>
      </c>
      <c r="M29" s="249"/>
      <c r="N29" s="250"/>
      <c r="O29" s="250"/>
      <c r="P29" s="251"/>
      <c r="Q29" s="38">
        <f>'Մ-01'!Q29+'Մ-02'!Q29+'Մ-03'!Q29</f>
        <v>757</v>
      </c>
      <c r="R29" s="38">
        <f>'Մ-01'!R29+'Մ-02'!R29+'Մ-03'!R29</f>
        <v>42</v>
      </c>
      <c r="S29" s="244"/>
      <c r="T29" s="40">
        <f>'Մ-01'!T29+'Մ-02'!T29+'Մ-03'!T29</f>
        <v>540</v>
      </c>
    </row>
    <row r="30" spans="1:20" ht="34.5" customHeight="1" thickBot="1" x14ac:dyDescent="0.35">
      <c r="A30" s="230" t="s">
        <v>9</v>
      </c>
      <c r="B30" s="231"/>
      <c r="C30" s="9"/>
      <c r="D30" s="254"/>
      <c r="E30" s="235"/>
      <c r="F30" s="235"/>
      <c r="G30" s="235"/>
      <c r="H30" s="236"/>
      <c r="I30" s="58"/>
      <c r="J30" s="58"/>
      <c r="K30" s="58"/>
      <c r="L30" s="246"/>
      <c r="M30" s="247"/>
      <c r="N30" s="247"/>
      <c r="O30" s="247"/>
      <c r="P30" s="248"/>
      <c r="Q30" s="64"/>
      <c r="R30" s="38">
        <f>'Մ-01'!R30+'Մ-02'!R30+'Մ-03'!R30</f>
        <v>68</v>
      </c>
      <c r="S30" s="245"/>
      <c r="T30" s="40">
        <f>'Մ-01'!T30+'Մ-02'!T30+'Մ-03'!T30</f>
        <v>752</v>
      </c>
    </row>
    <row r="31" spans="1:20" ht="22.15" customHeight="1" x14ac:dyDescent="0.3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164"/>
      <c r="O31" s="64"/>
      <c r="P31" s="64"/>
      <c r="Q31" s="64"/>
      <c r="R31" s="65"/>
      <c r="S31" s="40">
        <f>'Մ-01'!S31+'Մ-02'!S31+'Մ-03'!S31</f>
        <v>3535</v>
      </c>
      <c r="T31" s="40">
        <f>'Մ-01'!T31+'Մ-02'!T31+'Մ-03'!T31</f>
        <v>1292</v>
      </c>
    </row>
    <row r="32" spans="1:20" ht="12" customHeight="1" thickBot="1" x14ac:dyDescent="0.35">
      <c r="A32" s="8"/>
      <c r="B32" s="29"/>
      <c r="C32" s="29"/>
      <c r="D32" s="41"/>
      <c r="E32" s="41"/>
      <c r="F32" s="41"/>
      <c r="G32" s="41"/>
      <c r="H32" s="41"/>
      <c r="I32" s="37"/>
      <c r="J32" s="37"/>
      <c r="K32" s="29"/>
      <c r="L32" s="29"/>
      <c r="M32" s="29"/>
      <c r="N32" s="29"/>
      <c r="O32" s="29"/>
      <c r="P32" s="29"/>
      <c r="Q32" s="119"/>
      <c r="R32" s="77"/>
      <c r="S32" s="77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329" t="s">
        <v>17</v>
      </c>
      <c r="M33" s="329"/>
      <c r="N33" s="329" t="s">
        <v>18</v>
      </c>
      <c r="O33" s="329"/>
      <c r="P33" s="182"/>
      <c r="Q33" s="182"/>
      <c r="R33" s="73"/>
      <c r="S33" s="73"/>
      <c r="T33" s="72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28">
        <f>'Մ-01'!L34:M34+'Մ-02'!L34:M34+'Մ-03'!L34:M34</f>
        <v>1</v>
      </c>
      <c r="M34" s="328"/>
      <c r="N34" s="328">
        <f>'Մ-01'!N34:O34+'Մ-02'!N34:O34+'Մ-03'!N34:O34</f>
        <v>1</v>
      </c>
      <c r="O34" s="328"/>
      <c r="P34" s="182"/>
      <c r="Q34" s="182"/>
      <c r="R34" s="73"/>
      <c r="S34" s="73"/>
      <c r="T34" s="68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28">
        <f>'Մ-01'!L35:M35+'Մ-02'!L35:M35+'Մ-03'!L35:M35</f>
        <v>9</v>
      </c>
      <c r="M35" s="328"/>
      <c r="N35" s="328">
        <f>'Մ-01'!N35:O35+'Մ-02'!N35:O35+'Մ-03'!N35:O35</f>
        <v>13</v>
      </c>
      <c r="O35" s="328"/>
      <c r="P35" s="182"/>
      <c r="Q35" s="182"/>
      <c r="R35" s="73"/>
      <c r="S35" s="73"/>
      <c r="T35" s="68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328">
        <f>'Մ-01'!L36:M36+'Մ-02'!L36:M36+'Մ-03'!L36:M36</f>
        <v>0</v>
      </c>
      <c r="M36" s="328"/>
      <c r="N36" s="328">
        <f>'Մ-01'!N36:O36+'Մ-02'!N36:O36+'Մ-03'!N36:O36</f>
        <v>0</v>
      </c>
      <c r="O36" s="328"/>
      <c r="P36" s="183"/>
      <c r="Q36" s="183"/>
      <c r="R36" s="74"/>
      <c r="S36" s="74"/>
      <c r="T36" s="75"/>
    </row>
    <row r="38" spans="1:20" x14ac:dyDescent="0.3">
      <c r="A38" s="21"/>
      <c r="B38" s="21"/>
      <c r="C38" s="21"/>
      <c r="Q38" s="27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5">
    <mergeCell ref="N34:O34"/>
    <mergeCell ref="N35:O35"/>
    <mergeCell ref="N36:O36"/>
    <mergeCell ref="I6:J6"/>
    <mergeCell ref="K6:K7"/>
    <mergeCell ref="I8:J8"/>
    <mergeCell ref="I10:J25"/>
    <mergeCell ref="L26:M26"/>
    <mergeCell ref="D6:F6"/>
    <mergeCell ref="D8:F8"/>
    <mergeCell ref="G10:H25"/>
    <mergeCell ref="D26:H26"/>
    <mergeCell ref="N33:O33"/>
    <mergeCell ref="S8:T8"/>
    <mergeCell ref="L9:M9"/>
    <mergeCell ref="O9:P9"/>
    <mergeCell ref="T9:T25"/>
    <mergeCell ref="N10:N25"/>
    <mergeCell ref="P10:P25"/>
    <mergeCell ref="Q9:Q25"/>
    <mergeCell ref="R9:R25"/>
    <mergeCell ref="S9:S25"/>
    <mergeCell ref="L12:L25"/>
    <mergeCell ref="M12:M25"/>
    <mergeCell ref="O10:O25"/>
    <mergeCell ref="A1:T1"/>
    <mergeCell ref="A2:T2"/>
    <mergeCell ref="A3:T3"/>
    <mergeCell ref="A5:B9"/>
    <mergeCell ref="C5:C7"/>
    <mergeCell ref="D5:R5"/>
    <mergeCell ref="S5:T7"/>
    <mergeCell ref="G6:H6"/>
    <mergeCell ref="L6:P6"/>
    <mergeCell ref="Q6:Q7"/>
    <mergeCell ref="R6:R7"/>
    <mergeCell ref="L7:M7"/>
    <mergeCell ref="O7:P7"/>
    <mergeCell ref="C8:C9"/>
    <mergeCell ref="G8:H8"/>
    <mergeCell ref="L8:P8"/>
    <mergeCell ref="A21:C21"/>
    <mergeCell ref="A22:C22"/>
    <mergeCell ref="A23:C23"/>
    <mergeCell ref="A25:C25"/>
    <mergeCell ref="T27:T28"/>
    <mergeCell ref="A27:B27"/>
    <mergeCell ref="S27:S30"/>
    <mergeCell ref="D30:H30"/>
    <mergeCell ref="L30:P30"/>
    <mergeCell ref="A28:B28"/>
    <mergeCell ref="D28:H28"/>
    <mergeCell ref="O28:P28"/>
    <mergeCell ref="A29:B29"/>
    <mergeCell ref="D29:H29"/>
    <mergeCell ref="M29:P29"/>
    <mergeCell ref="A24:C24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A26:C26"/>
    <mergeCell ref="A30:B30"/>
    <mergeCell ref="L34:M34"/>
    <mergeCell ref="L35:M35"/>
    <mergeCell ref="L36:M36"/>
    <mergeCell ref="L33:M33"/>
    <mergeCell ref="A33:K33"/>
    <mergeCell ref="D27:H27"/>
  </mergeCells>
  <printOptions horizontalCentered="1"/>
  <pageMargins left="0" right="0" top="0" bottom="0" header="0.3" footer="0.3"/>
  <pageSetup paperSize="9" scale="6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45"/>
  <sheetViews>
    <sheetView topLeftCell="C1" workbookViewId="0">
      <selection activeCell="Q26" sqref="Q26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2" style="3" customWidth="1"/>
    <col min="5" max="5" width="9.7109375" style="3" customWidth="1"/>
    <col min="6" max="6" width="9.42578125" style="3" customWidth="1"/>
    <col min="7" max="7" width="10.28515625" style="3" customWidth="1"/>
    <col min="8" max="8" width="9.85546875" style="3" customWidth="1"/>
    <col min="9" max="9" width="10.42578125" style="3" customWidth="1"/>
    <col min="10" max="10" width="11.140625" style="3" customWidth="1"/>
    <col min="11" max="11" width="13.85546875" style="3" customWidth="1"/>
    <col min="12" max="12" width="10.7109375" style="3" customWidth="1"/>
    <col min="13" max="13" width="10.42578125" style="3" customWidth="1"/>
    <col min="14" max="14" width="13.140625" style="3" customWidth="1"/>
    <col min="15" max="15" width="11.85546875" style="3" customWidth="1"/>
    <col min="16" max="16" width="11.140625" style="3" customWidth="1"/>
    <col min="17" max="17" width="16.140625" style="28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</row>
    <row r="2" spans="1:20" ht="27.75" customHeight="1" x14ac:dyDescent="0.3">
      <c r="A2" s="258" t="s">
        <v>70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</row>
    <row r="4" spans="1:20" ht="15.75" thickBot="1" x14ac:dyDescent="0.35">
      <c r="Q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36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42.75" customHeight="1" thickBot="1" x14ac:dyDescent="0.35">
      <c r="A7" s="262"/>
      <c r="B7" s="263"/>
      <c r="C7" s="267"/>
      <c r="D7" s="185" t="s">
        <v>50</v>
      </c>
      <c r="E7" s="186" t="s">
        <v>51</v>
      </c>
      <c r="F7" s="186" t="s">
        <v>52</v>
      </c>
      <c r="G7" s="186" t="s">
        <v>23</v>
      </c>
      <c r="H7" s="187" t="s">
        <v>22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D8+L8+Q8+R8</f>
        <v>6158</v>
      </c>
      <c r="D8" s="290">
        <f>D9+E9+F9</f>
        <v>1863</v>
      </c>
      <c r="E8" s="291"/>
      <c r="F8" s="292"/>
      <c r="G8" s="302">
        <f>G9+H9</f>
        <v>29</v>
      </c>
      <c r="H8" s="297"/>
      <c r="I8" s="302">
        <f>I9+J9</f>
        <v>1</v>
      </c>
      <c r="J8" s="297"/>
      <c r="K8" s="81">
        <f>K9</f>
        <v>0</v>
      </c>
      <c r="L8" s="307">
        <f>L9+N9+O9</f>
        <v>1533</v>
      </c>
      <c r="M8" s="308"/>
      <c r="N8" s="308"/>
      <c r="O8" s="308"/>
      <c r="P8" s="309"/>
      <c r="Q8" s="192">
        <f>'Մ-04'!Q8+'Մ-05'!Q8+'06'!Q8</f>
        <v>2719</v>
      </c>
      <c r="R8" s="192">
        <f>'Մ-04'!R8+'Մ-05'!R8+'06'!R8</f>
        <v>43</v>
      </c>
      <c r="S8" s="296">
        <f>T31+S31</f>
        <v>1593</v>
      </c>
      <c r="T8" s="297"/>
    </row>
    <row r="9" spans="1:20" ht="18.75" customHeight="1" x14ac:dyDescent="0.3">
      <c r="A9" s="262"/>
      <c r="B9" s="264"/>
      <c r="C9" s="289"/>
      <c r="D9" s="25">
        <f>SUM(D10:D25)</f>
        <v>1821</v>
      </c>
      <c r="E9" s="15">
        <f>E10+E12+E14+E15</f>
        <v>14</v>
      </c>
      <c r="F9" s="15">
        <f>F10+F12+F14+F15</f>
        <v>28</v>
      </c>
      <c r="G9" s="39">
        <f>'Մ-04'!G9+'Մ-05'!G9+'06'!G9</f>
        <v>15</v>
      </c>
      <c r="H9" s="39">
        <f>'Մ-04'!H9+'Մ-05'!H9+'06'!H9</f>
        <v>14</v>
      </c>
      <c r="I9" s="39">
        <f>'Մ-04'!I9+'Մ-05'!I9+'06'!I9</f>
        <v>1</v>
      </c>
      <c r="J9" s="39">
        <f>'Մ-04'!J9+'Մ-05'!J9+'06'!J9</f>
        <v>0</v>
      </c>
      <c r="K9" s="39">
        <f>'Մ-04'!K9+'Մ-05'!K9+'06'!K9</f>
        <v>0</v>
      </c>
      <c r="L9" s="298">
        <f>L11+M11</f>
        <v>628</v>
      </c>
      <c r="M9" s="299"/>
      <c r="N9" s="168">
        <f>N27+N28</f>
        <v>1</v>
      </c>
      <c r="O9" s="300">
        <f>O27</f>
        <v>904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38">
        <f>'Մ-04'!D10+'Մ-05'!D10+'06'!D11</f>
        <v>17</v>
      </c>
      <c r="E10" s="38">
        <f>'Մ-04'!E10+'Մ-05'!E10+'06'!E11</f>
        <v>12</v>
      </c>
      <c r="F10" s="38">
        <f>'Մ-04'!F10+'Մ-05'!F10+'06'!F11</f>
        <v>23</v>
      </c>
      <c r="G10" s="310"/>
      <c r="H10" s="311"/>
      <c r="I10" s="310"/>
      <c r="J10" s="311"/>
      <c r="K10" s="56"/>
      <c r="L10" s="10" t="s">
        <v>25</v>
      </c>
      <c r="M10" s="20" t="s">
        <v>26</v>
      </c>
      <c r="N10" s="92"/>
      <c r="O10" s="92"/>
      <c r="P10" s="93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38">
        <f>'Մ-04'!D11+'Մ-05'!D11+'06'!D12</f>
        <v>30</v>
      </c>
      <c r="E11" s="49"/>
      <c r="F11" s="54"/>
      <c r="G11" s="214"/>
      <c r="H11" s="216"/>
      <c r="I11" s="214"/>
      <c r="J11" s="216"/>
      <c r="K11" s="88"/>
      <c r="L11" s="39">
        <f>'Մ-04'!L11+'Մ-05'!L11+'06'!L11</f>
        <v>605</v>
      </c>
      <c r="M11" s="39">
        <f>'Մ-04'!M11+'Մ-05'!M11+'06'!M11</f>
        <v>23</v>
      </c>
      <c r="N11" s="94"/>
      <c r="O11" s="94"/>
      <c r="P11" s="95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38">
        <f>'Մ-04'!D12+'Մ-05'!D12+'06'!D13</f>
        <v>1</v>
      </c>
      <c r="E12" s="38">
        <f>'Մ-04'!E12+'Մ-05'!E12+'06'!E13</f>
        <v>0</v>
      </c>
      <c r="F12" s="38">
        <f>'Մ-04'!F12+'Մ-05'!F12+'06'!F13</f>
        <v>0</v>
      </c>
      <c r="G12" s="214"/>
      <c r="H12" s="216"/>
      <c r="I12" s="214"/>
      <c r="J12" s="216"/>
      <c r="K12" s="88"/>
      <c r="L12" s="243"/>
      <c r="M12" s="304"/>
      <c r="N12" s="94"/>
      <c r="O12" s="94"/>
      <c r="P12" s="95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38">
        <f>'Մ-04'!D13+'Մ-05'!D13+'06'!D14</f>
        <v>1</v>
      </c>
      <c r="E13" s="50"/>
      <c r="F13" s="54"/>
      <c r="G13" s="214"/>
      <c r="H13" s="216"/>
      <c r="I13" s="214"/>
      <c r="J13" s="216"/>
      <c r="K13" s="88"/>
      <c r="L13" s="244"/>
      <c r="M13" s="305"/>
      <c r="N13" s="94"/>
      <c r="O13" s="94"/>
      <c r="P13" s="95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38">
        <f>'Մ-04'!D14+'Մ-05'!D14+'06'!D15</f>
        <v>0</v>
      </c>
      <c r="E14" s="38">
        <f>'Մ-04'!E14+'Մ-05'!E14+'06'!E15</f>
        <v>0</v>
      </c>
      <c r="F14" s="38">
        <f>'Մ-04'!F14+'Մ-05'!F14+'06'!F15</f>
        <v>0</v>
      </c>
      <c r="G14" s="214"/>
      <c r="H14" s="216"/>
      <c r="I14" s="214"/>
      <c r="J14" s="216"/>
      <c r="K14" s="88"/>
      <c r="L14" s="244"/>
      <c r="M14" s="305"/>
      <c r="N14" s="94"/>
      <c r="O14" s="94"/>
      <c r="P14" s="95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38">
        <f>'Մ-04'!D15+'Մ-05'!D15+'06'!D16</f>
        <v>1</v>
      </c>
      <c r="E15" s="38">
        <f>'Մ-04'!E15+'Մ-05'!E15+'06'!E16</f>
        <v>2</v>
      </c>
      <c r="F15" s="38">
        <f>'Մ-04'!F15+'Մ-05'!F15+'06'!F16</f>
        <v>5</v>
      </c>
      <c r="G15" s="214"/>
      <c r="H15" s="216"/>
      <c r="I15" s="214"/>
      <c r="J15" s="216"/>
      <c r="K15" s="88"/>
      <c r="L15" s="244"/>
      <c r="M15" s="305"/>
      <c r="N15" s="94"/>
      <c r="O15" s="94"/>
      <c r="P15" s="95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38">
        <f>'Մ-04'!D16+'Մ-05'!D16+'06'!D17</f>
        <v>4</v>
      </c>
      <c r="E16" s="50"/>
      <c r="F16" s="82"/>
      <c r="G16" s="214"/>
      <c r="H16" s="216"/>
      <c r="I16" s="214"/>
      <c r="J16" s="216"/>
      <c r="K16" s="88"/>
      <c r="L16" s="244"/>
      <c r="M16" s="305"/>
      <c r="N16" s="94"/>
      <c r="O16" s="94"/>
      <c r="P16" s="95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38">
        <f>'Մ-04'!D17+'Մ-05'!D17+'06'!D18</f>
        <v>4</v>
      </c>
      <c r="E17" s="50"/>
      <c r="F17" s="82"/>
      <c r="G17" s="214"/>
      <c r="H17" s="216"/>
      <c r="I17" s="214"/>
      <c r="J17" s="216"/>
      <c r="K17" s="88"/>
      <c r="L17" s="244"/>
      <c r="M17" s="305"/>
      <c r="N17" s="94"/>
      <c r="O17" s="94"/>
      <c r="P17" s="95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38">
        <f>'Մ-04'!D18+'Մ-05'!D18+'06'!D19</f>
        <v>24</v>
      </c>
      <c r="E18" s="50"/>
      <c r="F18" s="82"/>
      <c r="G18" s="214"/>
      <c r="H18" s="216"/>
      <c r="I18" s="214"/>
      <c r="J18" s="216"/>
      <c r="K18" s="88"/>
      <c r="L18" s="244"/>
      <c r="M18" s="305"/>
      <c r="N18" s="94"/>
      <c r="O18" s="94"/>
      <c r="P18" s="95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38">
        <f>'Մ-04'!D19+'Մ-05'!D19+'06'!D20</f>
        <v>66</v>
      </c>
      <c r="E19" s="50"/>
      <c r="F19" s="82"/>
      <c r="G19" s="214"/>
      <c r="H19" s="216"/>
      <c r="I19" s="214"/>
      <c r="J19" s="216"/>
      <c r="K19" s="88"/>
      <c r="L19" s="244"/>
      <c r="M19" s="305"/>
      <c r="N19" s="94"/>
      <c r="O19" s="94"/>
      <c r="P19" s="95"/>
      <c r="Q19" s="244"/>
      <c r="R19" s="303"/>
      <c r="S19" s="244"/>
      <c r="T19" s="303"/>
    </row>
    <row r="20" spans="1:20" ht="15.75" customHeight="1" x14ac:dyDescent="0.3">
      <c r="A20" s="84" t="s">
        <v>31</v>
      </c>
      <c r="B20" s="85"/>
      <c r="C20" s="86"/>
      <c r="D20" s="38">
        <f>'Մ-04'!D20+'Մ-05'!D20+'06'!D21</f>
        <v>379</v>
      </c>
      <c r="E20" s="50"/>
      <c r="F20" s="82"/>
      <c r="G20" s="214"/>
      <c r="H20" s="216"/>
      <c r="I20" s="214"/>
      <c r="J20" s="216"/>
      <c r="K20" s="88"/>
      <c r="L20" s="244"/>
      <c r="M20" s="305"/>
      <c r="N20" s="94"/>
      <c r="O20" s="94"/>
      <c r="P20" s="95"/>
      <c r="Q20" s="244"/>
      <c r="R20" s="303"/>
      <c r="S20" s="244"/>
      <c r="T20" s="303"/>
    </row>
    <row r="21" spans="1:20" ht="15.75" customHeight="1" x14ac:dyDescent="0.3">
      <c r="A21" s="312" t="s">
        <v>32</v>
      </c>
      <c r="B21" s="313"/>
      <c r="C21" s="330"/>
      <c r="D21" s="38">
        <f>'Մ-04'!D21+'Մ-05'!D21+'06'!D22</f>
        <v>391</v>
      </c>
      <c r="E21" s="50"/>
      <c r="F21" s="82"/>
      <c r="G21" s="214"/>
      <c r="H21" s="216"/>
      <c r="I21" s="214"/>
      <c r="J21" s="216"/>
      <c r="K21" s="88"/>
      <c r="L21" s="244"/>
      <c r="M21" s="305"/>
      <c r="N21" s="94"/>
      <c r="O21" s="94"/>
      <c r="P21" s="95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30"/>
      <c r="D22" s="38">
        <f>'Մ-04'!D22+'Մ-05'!D22+'06'!D23</f>
        <v>180</v>
      </c>
      <c r="E22" s="50"/>
      <c r="F22" s="82"/>
      <c r="G22" s="214"/>
      <c r="H22" s="216"/>
      <c r="I22" s="214"/>
      <c r="J22" s="216"/>
      <c r="K22" s="88"/>
      <c r="L22" s="244"/>
      <c r="M22" s="305"/>
      <c r="N22" s="94"/>
      <c r="O22" s="94"/>
      <c r="P22" s="95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30"/>
      <c r="D23" s="38">
        <f>'Մ-04'!D23+'Մ-05'!D23+'06'!D24</f>
        <v>69</v>
      </c>
      <c r="E23" s="50"/>
      <c r="F23" s="82"/>
      <c r="G23" s="214"/>
      <c r="H23" s="216"/>
      <c r="I23" s="214"/>
      <c r="J23" s="216"/>
      <c r="K23" s="88"/>
      <c r="L23" s="244"/>
      <c r="M23" s="305"/>
      <c r="N23" s="94"/>
      <c r="O23" s="94"/>
      <c r="P23" s="95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30"/>
      <c r="D24" s="38">
        <f>'Մ-04'!D24+'Մ-05'!D24+'06'!D25</f>
        <v>651</v>
      </c>
      <c r="E24" s="50"/>
      <c r="F24" s="82"/>
      <c r="G24" s="214"/>
      <c r="H24" s="216"/>
      <c r="I24" s="214"/>
      <c r="J24" s="216"/>
      <c r="K24" s="88"/>
      <c r="L24" s="244"/>
      <c r="M24" s="305"/>
      <c r="N24" s="94"/>
      <c r="O24" s="94"/>
      <c r="P24" s="95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30"/>
      <c r="D25" s="38">
        <f>'Մ-04'!D25+'Մ-05'!D25+'06'!D26</f>
        <v>3</v>
      </c>
      <c r="E25" s="51"/>
      <c r="F25" s="82"/>
      <c r="G25" s="214"/>
      <c r="H25" s="216"/>
      <c r="I25" s="214"/>
      <c r="J25" s="216"/>
      <c r="K25" s="88"/>
      <c r="L25" s="245"/>
      <c r="M25" s="306"/>
      <c r="N25" s="96"/>
      <c r="O25" s="96"/>
      <c r="P25" s="9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91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1140</v>
      </c>
      <c r="D27" s="254"/>
      <c r="E27" s="235"/>
      <c r="F27" s="235"/>
      <c r="G27" s="235"/>
      <c r="H27" s="236"/>
      <c r="I27" s="78"/>
      <c r="J27" s="78"/>
      <c r="K27" s="78"/>
      <c r="L27" s="38">
        <f>'Մ-04'!L27+'Մ-05'!L27+'06'!L27</f>
        <v>148</v>
      </c>
      <c r="M27" s="38">
        <f>'Մ-04'!M27+'Մ-05'!M27+'06'!M27</f>
        <v>2</v>
      </c>
      <c r="N27" s="38">
        <f>'Մ-04'!N27+'Մ-05'!N27+'06'!N27</f>
        <v>0</v>
      </c>
      <c r="O27" s="38">
        <f>'Մ-04'!O27+'Մ-05'!O27+'06'!O27</f>
        <v>904</v>
      </c>
      <c r="P27" s="38">
        <f>'Մ-04'!P27+'Մ-05'!P27+'06'!P27</f>
        <v>236</v>
      </c>
      <c r="Q27" s="48"/>
      <c r="R27" s="125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L28+M28+Q28+G8+E9+D11+D13+D16</f>
        <v>3275</v>
      </c>
      <c r="D28" s="232"/>
      <c r="E28" s="233"/>
      <c r="F28" s="233"/>
      <c r="G28" s="233"/>
      <c r="H28" s="234"/>
      <c r="I28" s="78"/>
      <c r="J28" s="78"/>
      <c r="K28" s="78"/>
      <c r="L28" s="38">
        <f>'Մ-04'!L28+'Մ-05'!L28+'06'!L28</f>
        <v>457</v>
      </c>
      <c r="M28" s="38">
        <f>'Մ-04'!M28+'Մ-05'!M28+'06'!M28</f>
        <v>21</v>
      </c>
      <c r="N28" s="38">
        <f>'Մ-04'!N28+'Մ-05'!N28+'06'!N28</f>
        <v>1</v>
      </c>
      <c r="O28" s="235"/>
      <c r="P28" s="236"/>
      <c r="Q28" s="38">
        <f>'Մ-04'!Q28+'Մ-05'!Q28+'06'!Q28</f>
        <v>2719</v>
      </c>
      <c r="R28" s="38">
        <f>'Մ-04'!R28+'Մ-05'!R28+'06'!R28</f>
        <v>43</v>
      </c>
      <c r="S28" s="244"/>
      <c r="T28" s="227"/>
    </row>
    <row r="29" spans="1:20" ht="26.25" customHeight="1" x14ac:dyDescent="0.3">
      <c r="A29" s="252" t="s">
        <v>8</v>
      </c>
      <c r="B29" s="253"/>
      <c r="C29" s="9">
        <f>L29+Q29+R29</f>
        <v>233</v>
      </c>
      <c r="D29" s="254"/>
      <c r="E29" s="235"/>
      <c r="F29" s="235"/>
      <c r="G29" s="235"/>
      <c r="H29" s="236"/>
      <c r="I29" s="78"/>
      <c r="J29" s="78"/>
      <c r="K29" s="78"/>
      <c r="L29" s="38">
        <f>'Մ-04'!L29+'Մ-05'!L29+'06'!L29</f>
        <v>25</v>
      </c>
      <c r="M29" s="249"/>
      <c r="N29" s="250"/>
      <c r="O29" s="250"/>
      <c r="P29" s="251"/>
      <c r="Q29" s="38">
        <f>'Մ-04'!Q29+'Մ-05'!Q29+'06'!Q29</f>
        <v>189</v>
      </c>
      <c r="R29" s="38">
        <f>'Մ-04'!R29+'Մ-05'!R29+'06'!R29</f>
        <v>19</v>
      </c>
      <c r="S29" s="244"/>
      <c r="T29" s="40">
        <f>'Մ-04'!T29+'Մ-05'!T29+'06'!T29</f>
        <v>177</v>
      </c>
    </row>
    <row r="30" spans="1:20" ht="34.5" customHeight="1" thickBot="1" x14ac:dyDescent="0.35">
      <c r="A30" s="230" t="s">
        <v>9</v>
      </c>
      <c r="B30" s="231"/>
      <c r="C30" s="9"/>
      <c r="D30" s="254"/>
      <c r="E30" s="235"/>
      <c r="F30" s="235"/>
      <c r="G30" s="235"/>
      <c r="H30" s="236"/>
      <c r="I30" s="58"/>
      <c r="J30" s="58"/>
      <c r="K30" s="58"/>
      <c r="L30" s="341"/>
      <c r="M30" s="342"/>
      <c r="N30" s="342"/>
      <c r="O30" s="342"/>
      <c r="P30" s="343"/>
      <c r="Q30" s="79"/>
      <c r="R30" s="38">
        <f>'Մ-04'!R30+'Մ-05'!R30+'06'!R30</f>
        <v>24</v>
      </c>
      <c r="S30" s="245"/>
      <c r="T30" s="40">
        <f>'Մ-04'!T30+'Մ-05'!T30+'06'!T30</f>
        <v>313</v>
      </c>
    </row>
    <row r="31" spans="1:20" ht="22.15" customHeight="1" x14ac:dyDescent="0.3">
      <c r="A31" s="79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164"/>
      <c r="O31" s="79"/>
      <c r="P31" s="79"/>
      <c r="Q31" s="79"/>
      <c r="R31" s="80"/>
      <c r="S31" s="40">
        <f>'Մ-04'!S31+'Մ-05'!S31+'06'!S31</f>
        <v>1103</v>
      </c>
      <c r="T31" s="40">
        <f>T29+T30</f>
        <v>490</v>
      </c>
    </row>
    <row r="32" spans="1:20" ht="12" customHeight="1" thickBot="1" x14ac:dyDescent="0.35">
      <c r="A32" s="8"/>
      <c r="B32" s="29"/>
      <c r="C32" s="29"/>
      <c r="D32" s="41"/>
      <c r="E32" s="41"/>
      <c r="F32" s="41"/>
      <c r="G32" s="41"/>
      <c r="H32" s="41"/>
      <c r="I32" s="37"/>
      <c r="J32" s="37"/>
      <c r="K32" s="29"/>
      <c r="L32" s="29"/>
      <c r="M32" s="29"/>
      <c r="N32" s="29"/>
      <c r="O32" s="29"/>
      <c r="P32" s="29"/>
      <c r="Q32" s="77"/>
      <c r="R32" s="77"/>
      <c r="S32" s="77"/>
      <c r="T32" s="6"/>
    </row>
    <row r="33" spans="1:20" ht="30" customHeight="1" x14ac:dyDescent="0.3">
      <c r="A33" s="338" t="s">
        <v>16</v>
      </c>
      <c r="B33" s="339"/>
      <c r="C33" s="339"/>
      <c r="D33" s="339"/>
      <c r="E33" s="339"/>
      <c r="F33" s="339"/>
      <c r="G33" s="339"/>
      <c r="H33" s="339"/>
      <c r="I33" s="339"/>
      <c r="J33" s="339"/>
      <c r="K33" s="340"/>
      <c r="L33" s="329" t="s">
        <v>17</v>
      </c>
      <c r="M33" s="329"/>
      <c r="N33" s="329" t="s">
        <v>18</v>
      </c>
      <c r="O33" s="329"/>
      <c r="P33" s="182"/>
      <c r="Q33" s="88"/>
      <c r="R33" s="88"/>
      <c r="S33" s="88"/>
      <c r="T33" s="87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28">
        <f>'Մ-04'!L34:M34+'Մ-05'!L34:M34+'06'!L34:M34</f>
        <v>0</v>
      </c>
      <c r="M34" s="328"/>
      <c r="N34" s="328">
        <f>'Մ-04'!N34:O34+'Մ-05'!N34:O34+'06'!N34:O34</f>
        <v>0</v>
      </c>
      <c r="O34" s="328"/>
      <c r="P34" s="182"/>
      <c r="Q34" s="88"/>
      <c r="R34" s="88"/>
      <c r="S34" s="88"/>
      <c r="T34" s="83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28">
        <f>'Մ-04'!L35:M35+'Մ-05'!L35:M35+'06'!L35:M35</f>
        <v>3</v>
      </c>
      <c r="M35" s="328"/>
      <c r="N35" s="328">
        <f>'Մ-04'!N35:O35+'Մ-05'!N35:O35+'06'!N35:O35</f>
        <v>5</v>
      </c>
      <c r="O35" s="328"/>
      <c r="P35" s="182"/>
      <c r="Q35" s="88"/>
      <c r="R35" s="88"/>
      <c r="S35" s="88"/>
      <c r="T35" s="83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328">
        <f>'Մ-04'!L36:M36+'Մ-05'!L36:M36+'06'!L36:M36</f>
        <v>0</v>
      </c>
      <c r="M36" s="328"/>
      <c r="N36" s="328">
        <f>'Մ-04'!N36:O36+'Մ-05'!N36:O36+'06'!N36:O36</f>
        <v>0</v>
      </c>
      <c r="O36" s="328"/>
      <c r="P36" s="182"/>
      <c r="Q36" s="88"/>
      <c r="R36" s="89"/>
      <c r="S36" s="89"/>
      <c r="T36" s="90"/>
    </row>
    <row r="38" spans="1:20" x14ac:dyDescent="0.3">
      <c r="A38" s="21"/>
      <c r="B38" s="21"/>
      <c r="C38" s="21"/>
      <c r="Q38" s="27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2">
    <mergeCell ref="T27:T28"/>
    <mergeCell ref="D28:H28"/>
    <mergeCell ref="O28:P28"/>
    <mergeCell ref="Q9:Q25"/>
    <mergeCell ref="R9:R25"/>
    <mergeCell ref="L12:L25"/>
    <mergeCell ref="S27:S30"/>
    <mergeCell ref="M29:P29"/>
    <mergeCell ref="T9:T25"/>
    <mergeCell ref="S9:S25"/>
    <mergeCell ref="L9:M9"/>
    <mergeCell ref="O9:P9"/>
    <mergeCell ref="D30:H30"/>
    <mergeCell ref="D29:H29"/>
    <mergeCell ref="L26:M26"/>
    <mergeCell ref="L30:P30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Q6:Q7"/>
    <mergeCell ref="C5:C7"/>
    <mergeCell ref="A5:B9"/>
    <mergeCell ref="C8:C9"/>
    <mergeCell ref="S8:T8"/>
    <mergeCell ref="L8:P8"/>
    <mergeCell ref="I10:J25"/>
    <mergeCell ref="M12:M25"/>
    <mergeCell ref="D8:F8"/>
    <mergeCell ref="G8:H8"/>
    <mergeCell ref="I8:J8"/>
    <mergeCell ref="A10:C10"/>
    <mergeCell ref="A11:C11"/>
    <mergeCell ref="A16:C16"/>
    <mergeCell ref="A22:C22"/>
    <mergeCell ref="A23:C23"/>
    <mergeCell ref="A24:C24"/>
    <mergeCell ref="A25:C25"/>
    <mergeCell ref="G10:H25"/>
    <mergeCell ref="A12:C12"/>
    <mergeCell ref="A13:C13"/>
    <mergeCell ref="A14:C14"/>
    <mergeCell ref="A19:C19"/>
    <mergeCell ref="A21:C21"/>
    <mergeCell ref="A15:C15"/>
    <mergeCell ref="A17:C17"/>
    <mergeCell ref="A18:C18"/>
    <mergeCell ref="A30:B30"/>
    <mergeCell ref="A27:B27"/>
    <mergeCell ref="A28:B28"/>
    <mergeCell ref="A29:B29"/>
    <mergeCell ref="D26:H26"/>
    <mergeCell ref="A26:C26"/>
    <mergeCell ref="D27:H27"/>
    <mergeCell ref="A33:K33"/>
    <mergeCell ref="L36:M36"/>
    <mergeCell ref="N36:O36"/>
    <mergeCell ref="L33:M33"/>
    <mergeCell ref="N33:O33"/>
    <mergeCell ref="L34:M34"/>
    <mergeCell ref="N34:O34"/>
    <mergeCell ref="L35:M35"/>
    <mergeCell ref="N35:O35"/>
  </mergeCells>
  <printOptions horizontalCentered="1"/>
  <pageMargins left="0" right="0" top="0" bottom="0" header="0.3" footer="0.3"/>
  <pageSetup scale="6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45"/>
  <sheetViews>
    <sheetView workbookViewId="0">
      <selection activeCell="C8" sqref="C8:C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2.140625" style="3" customWidth="1"/>
    <col min="5" max="5" width="9.7109375" style="3" customWidth="1"/>
    <col min="6" max="6" width="9.42578125" style="3" customWidth="1"/>
    <col min="7" max="7" width="10.5703125" style="3" customWidth="1"/>
    <col min="8" max="8" width="10" style="3" customWidth="1"/>
    <col min="9" max="9" width="11" style="3" customWidth="1"/>
    <col min="10" max="10" width="10.710937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3.28515625" style="3" customWidth="1"/>
    <col min="15" max="15" width="12" style="3" customWidth="1"/>
    <col min="16" max="16" width="10.42578125" style="3" customWidth="1"/>
    <col min="17" max="17" width="16.140625" style="28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</row>
    <row r="2" spans="1:20" ht="27.75" customHeight="1" x14ac:dyDescent="0.3">
      <c r="A2" s="258" t="s">
        <v>71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</row>
    <row r="4" spans="1:20" ht="15.75" thickBot="1" x14ac:dyDescent="0.35">
      <c r="Q4" s="3"/>
    </row>
    <row r="5" spans="1:20" ht="22.5" customHeight="1" thickBot="1" x14ac:dyDescent="0.35">
      <c r="A5" s="260" t="s">
        <v>6</v>
      </c>
      <c r="B5" s="261"/>
      <c r="C5" s="265" t="s">
        <v>20</v>
      </c>
      <c r="D5" s="332" t="s">
        <v>7</v>
      </c>
      <c r="E5" s="333"/>
      <c r="F5" s="333"/>
      <c r="G5" s="333"/>
      <c r="H5" s="333"/>
      <c r="I5" s="333"/>
      <c r="J5" s="333"/>
      <c r="K5" s="333"/>
      <c r="L5" s="333"/>
      <c r="M5" s="333"/>
      <c r="N5" s="333"/>
      <c r="O5" s="333"/>
      <c r="P5" s="333"/>
      <c r="Q5" s="333"/>
      <c r="R5" s="334"/>
      <c r="S5" s="271" t="s">
        <v>24</v>
      </c>
      <c r="T5" s="272"/>
    </row>
    <row r="6" spans="1:20" ht="36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93" t="s">
        <v>13</v>
      </c>
      <c r="M6" s="294"/>
      <c r="N6" s="294"/>
      <c r="O6" s="294"/>
      <c r="P6" s="335"/>
      <c r="Q6" s="282" t="s">
        <v>12</v>
      </c>
      <c r="R6" s="278" t="s">
        <v>14</v>
      </c>
      <c r="S6" s="273"/>
      <c r="T6" s="274"/>
    </row>
    <row r="7" spans="1:20" ht="32.25" customHeight="1" thickBot="1" x14ac:dyDescent="0.35">
      <c r="A7" s="262"/>
      <c r="B7" s="263"/>
      <c r="C7" s="267"/>
      <c r="D7" s="185" t="s">
        <v>50</v>
      </c>
      <c r="E7" s="186" t="s">
        <v>51</v>
      </c>
      <c r="F7" s="186" t="s">
        <v>52</v>
      </c>
      <c r="G7" s="186" t="s">
        <v>23</v>
      </c>
      <c r="H7" s="187" t="s">
        <v>22</v>
      </c>
      <c r="I7" s="186" t="s">
        <v>23</v>
      </c>
      <c r="J7" s="187" t="s">
        <v>42</v>
      </c>
      <c r="K7" s="318"/>
      <c r="L7" s="285" t="s">
        <v>0</v>
      </c>
      <c r="M7" s="286"/>
      <c r="N7" s="180" t="s">
        <v>76</v>
      </c>
      <c r="O7" s="336" t="s">
        <v>1</v>
      </c>
      <c r="P7" s="33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D8+L8+Q8+R8</f>
        <v>0</v>
      </c>
      <c r="D8" s="290">
        <f>'Մ-07'!D8:F8+'Մ-08'!D8:F8+'Մ-09'!D8:F8</f>
        <v>0</v>
      </c>
      <c r="E8" s="291"/>
      <c r="F8" s="292"/>
      <c r="G8" s="302">
        <f>G9+H9</f>
        <v>0</v>
      </c>
      <c r="H8" s="297"/>
      <c r="I8" s="302">
        <f>I9+J9</f>
        <v>0</v>
      </c>
      <c r="J8" s="297"/>
      <c r="K8" s="126">
        <f>K9</f>
        <v>0</v>
      </c>
      <c r="L8" s="290">
        <f>L9+N9+O9</f>
        <v>0</v>
      </c>
      <c r="M8" s="291"/>
      <c r="N8" s="291"/>
      <c r="O8" s="291"/>
      <c r="P8" s="323"/>
      <c r="Q8" s="192">
        <f>Q28</f>
        <v>0</v>
      </c>
      <c r="R8" s="193">
        <f t="shared" ref="R8" si="0">SUM(R29:R30)</f>
        <v>0</v>
      </c>
      <c r="S8" s="296">
        <f>T31+S31</f>
        <v>0</v>
      </c>
      <c r="T8" s="297"/>
    </row>
    <row r="9" spans="1:20" ht="18.75" customHeight="1" x14ac:dyDescent="0.3">
      <c r="A9" s="262"/>
      <c r="B9" s="264"/>
      <c r="C9" s="289"/>
      <c r="D9" s="25">
        <f>SUM(D10:D25)</f>
        <v>0</v>
      </c>
      <c r="E9" s="15">
        <f>E10+E12+E14+E15</f>
        <v>0</v>
      </c>
      <c r="F9" s="15">
        <f>F10+F12+F14+F15</f>
        <v>0</v>
      </c>
      <c r="G9" s="39">
        <f>'Մ-07'!G9+'Մ-08'!G9+'Մ-09'!G9</f>
        <v>0</v>
      </c>
      <c r="H9" s="39">
        <f>'Մ-07'!H9+'Մ-08'!H9+'Մ-09'!H9</f>
        <v>0</v>
      </c>
      <c r="I9" s="39">
        <f>'Մ-07'!I9+'Մ-08'!I9+'Մ-09'!I9</f>
        <v>0</v>
      </c>
      <c r="J9" s="39">
        <f>'Մ-07'!J9+'Մ-08'!J9+'Մ-09'!J9</f>
        <v>0</v>
      </c>
      <c r="K9" s="39">
        <f>'Մ-07'!K9+'Մ-08'!K9+'Մ-09'!K9</f>
        <v>0</v>
      </c>
      <c r="L9" s="344">
        <f>L11+M11</f>
        <v>0</v>
      </c>
      <c r="M9" s="345"/>
      <c r="N9" s="184"/>
      <c r="O9" s="300">
        <f>O27</f>
        <v>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38">
        <f>'Մ-07'!D10+'Մ-08'!D10+'Մ-09'!D10</f>
        <v>0</v>
      </c>
      <c r="E10" s="38">
        <f>'Մ-07'!E10+'Մ-08'!E10+'Մ-09'!E10</f>
        <v>0</v>
      </c>
      <c r="F10" s="38">
        <f>'Մ-07'!F10+'Մ-08'!F10+'Մ-09'!F10</f>
        <v>0</v>
      </c>
      <c r="G10" s="310"/>
      <c r="H10" s="311"/>
      <c r="I10" s="310"/>
      <c r="J10" s="311"/>
      <c r="K10" s="56"/>
      <c r="L10" s="10" t="s">
        <v>25</v>
      </c>
      <c r="M10" s="20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38">
        <f>'Մ-07'!D11+'Մ-08'!D11+'Մ-09'!D11</f>
        <v>0</v>
      </c>
      <c r="E11" s="49"/>
      <c r="F11" s="54"/>
      <c r="G11" s="214"/>
      <c r="H11" s="216"/>
      <c r="I11" s="214"/>
      <c r="J11" s="216"/>
      <c r="K11" s="124"/>
      <c r="L11" s="25">
        <f>L27+L28</f>
        <v>0</v>
      </c>
      <c r="M11" s="15">
        <f>M27+M28</f>
        <v>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38">
        <f>'Մ-07'!D12+'Մ-08'!D12+'Մ-09'!D12</f>
        <v>0</v>
      </c>
      <c r="E12" s="38">
        <f>'Մ-07'!E12+'Մ-08'!E12+'Մ-09'!E12</f>
        <v>0</v>
      </c>
      <c r="F12" s="38">
        <f>'Մ-07'!F12+'Մ-08'!F12+'Մ-09'!F12</f>
        <v>0</v>
      </c>
      <c r="G12" s="214"/>
      <c r="H12" s="216"/>
      <c r="I12" s="214"/>
      <c r="J12" s="216"/>
      <c r="K12" s="124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38">
        <f>'Մ-07'!D13+'Մ-08'!D13+'Մ-09'!D13</f>
        <v>0</v>
      </c>
      <c r="E13" s="50"/>
      <c r="F13" s="54"/>
      <c r="G13" s="214"/>
      <c r="H13" s="216"/>
      <c r="I13" s="214"/>
      <c r="J13" s="216"/>
      <c r="K13" s="124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38">
        <f>'Մ-07'!D14+'Մ-08'!D14+'Մ-09'!D14</f>
        <v>0</v>
      </c>
      <c r="E14" s="38">
        <f>'Մ-07'!E14+'Մ-08'!E14+'Մ-09'!E14</f>
        <v>0</v>
      </c>
      <c r="F14" s="38">
        <f>'Մ-07'!F14+'Մ-08'!F14+'Մ-09'!F14</f>
        <v>0</v>
      </c>
      <c r="G14" s="214"/>
      <c r="H14" s="216"/>
      <c r="I14" s="214"/>
      <c r="J14" s="216"/>
      <c r="K14" s="124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38">
        <f>'Մ-07'!D15+'Մ-08'!D15+'Մ-09'!D15</f>
        <v>0</v>
      </c>
      <c r="E15" s="38">
        <f>'Մ-07'!E15+'Մ-08'!E15+'Մ-09'!E15</f>
        <v>0</v>
      </c>
      <c r="F15" s="38">
        <f>'Մ-07'!F15+'Մ-08'!F15+'Մ-09'!F15</f>
        <v>0</v>
      </c>
      <c r="G15" s="214"/>
      <c r="H15" s="216"/>
      <c r="I15" s="214"/>
      <c r="J15" s="216"/>
      <c r="K15" s="124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38">
        <f>'Մ-07'!D16+'Մ-08'!D16+'Մ-09'!D16</f>
        <v>0</v>
      </c>
      <c r="E16" s="50"/>
      <c r="F16" s="120"/>
      <c r="G16" s="214"/>
      <c r="H16" s="216"/>
      <c r="I16" s="214"/>
      <c r="J16" s="216"/>
      <c r="K16" s="124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38">
        <f>'Մ-07'!D17+'Մ-08'!D17+'Մ-09'!D17</f>
        <v>0</v>
      </c>
      <c r="E17" s="50"/>
      <c r="F17" s="120"/>
      <c r="G17" s="214"/>
      <c r="H17" s="216"/>
      <c r="I17" s="214"/>
      <c r="J17" s="216"/>
      <c r="K17" s="124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38">
        <f>'Մ-07'!D18+'Մ-08'!D18+'Մ-09'!D18</f>
        <v>0</v>
      </c>
      <c r="E18" s="50"/>
      <c r="F18" s="120"/>
      <c r="G18" s="214"/>
      <c r="H18" s="216"/>
      <c r="I18" s="214"/>
      <c r="J18" s="216"/>
      <c r="K18" s="124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38">
        <f>'Մ-07'!D19+'Մ-08'!D19+'Մ-09'!D19</f>
        <v>0</v>
      </c>
      <c r="E19" s="50"/>
      <c r="F19" s="120"/>
      <c r="G19" s="214"/>
      <c r="H19" s="216"/>
      <c r="I19" s="214"/>
      <c r="J19" s="216"/>
      <c r="K19" s="124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21" t="s">
        <v>31</v>
      </c>
      <c r="B20" s="122"/>
      <c r="C20" s="123"/>
      <c r="D20" s="38">
        <f>'Մ-07'!D20+'Մ-08'!D20+'Մ-09'!D20</f>
        <v>0</v>
      </c>
      <c r="E20" s="50"/>
      <c r="F20" s="120"/>
      <c r="G20" s="214"/>
      <c r="H20" s="216"/>
      <c r="I20" s="214"/>
      <c r="J20" s="216"/>
      <c r="K20" s="124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x14ac:dyDescent="0.3">
      <c r="A21" s="312" t="s">
        <v>32</v>
      </c>
      <c r="B21" s="313"/>
      <c r="C21" s="330"/>
      <c r="D21" s="38">
        <f>'Մ-07'!D21+'Մ-08'!D21+'Մ-09'!D21</f>
        <v>0</v>
      </c>
      <c r="E21" s="50"/>
      <c r="F21" s="120"/>
      <c r="G21" s="214"/>
      <c r="H21" s="216"/>
      <c r="I21" s="214"/>
      <c r="J21" s="216"/>
      <c r="K21" s="124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30"/>
      <c r="D22" s="38">
        <f>'Մ-07'!D22+'Մ-08'!D22+'Մ-09'!D22</f>
        <v>0</v>
      </c>
      <c r="E22" s="50"/>
      <c r="F22" s="120"/>
      <c r="G22" s="214"/>
      <c r="H22" s="216"/>
      <c r="I22" s="214"/>
      <c r="J22" s="216"/>
      <c r="K22" s="124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30"/>
      <c r="D23" s="38">
        <f>'Մ-07'!D23+'Մ-08'!D23+'Մ-09'!D23</f>
        <v>0</v>
      </c>
      <c r="E23" s="50"/>
      <c r="F23" s="120"/>
      <c r="G23" s="214"/>
      <c r="H23" s="216"/>
      <c r="I23" s="214"/>
      <c r="J23" s="216"/>
      <c r="K23" s="124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30"/>
      <c r="D24" s="38">
        <f>'Մ-07'!D24+'Մ-08'!D24+'Մ-09'!D24</f>
        <v>0</v>
      </c>
      <c r="E24" s="50"/>
      <c r="F24" s="120"/>
      <c r="G24" s="214"/>
      <c r="H24" s="216"/>
      <c r="I24" s="214"/>
      <c r="J24" s="216"/>
      <c r="K24" s="124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30"/>
      <c r="D25" s="38">
        <f>'Մ-07'!D25+'Մ-08'!D25+'Մ-09'!D25</f>
        <v>0</v>
      </c>
      <c r="E25" s="51"/>
      <c r="F25" s="120"/>
      <c r="G25" s="214"/>
      <c r="H25" s="216"/>
      <c r="I25" s="214"/>
      <c r="J25" s="216"/>
      <c r="K25" s="124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77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0</v>
      </c>
      <c r="D27" s="254"/>
      <c r="E27" s="235"/>
      <c r="F27" s="235"/>
      <c r="G27" s="235"/>
      <c r="H27" s="236"/>
      <c r="I27" s="127"/>
      <c r="J27" s="127"/>
      <c r="K27" s="127"/>
      <c r="L27" s="38">
        <f>'Մ-07'!L27+'Մ-08'!L27+'Մ-09'!L27</f>
        <v>0</v>
      </c>
      <c r="M27" s="38">
        <f>'Մ-07'!M27+'Մ-08'!M27+'Մ-09'!M27</f>
        <v>0</v>
      </c>
      <c r="N27" s="38">
        <f>'Մ-07'!N27+'Մ-08'!N27+'Մ-09'!N27</f>
        <v>0</v>
      </c>
      <c r="O27" s="38">
        <f>'Մ-07'!O27+'Մ-08'!O27+'Մ-09'!O27</f>
        <v>0</v>
      </c>
      <c r="P27" s="38">
        <f>'Մ-07'!P27+'Մ-08'!P27+'Մ-09'!P27</f>
        <v>0</v>
      </c>
      <c r="Q27" s="48"/>
      <c r="R27" s="125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L28+M28+Q28+R28+E9+F9+G8+I8+K8</f>
        <v>0</v>
      </c>
      <c r="D28" s="232"/>
      <c r="E28" s="233"/>
      <c r="F28" s="233"/>
      <c r="G28" s="233"/>
      <c r="H28" s="234"/>
      <c r="I28" s="127"/>
      <c r="J28" s="127"/>
      <c r="K28" s="127"/>
      <c r="L28" s="38">
        <f>'Մ-07'!L28+'Մ-08'!L28+'Մ-09'!L28</f>
        <v>0</v>
      </c>
      <c r="M28" s="38">
        <f>'Մ-07'!M28+'Մ-08'!M28+'Մ-09'!M28</f>
        <v>0</v>
      </c>
      <c r="N28" s="38">
        <f>'Մ-07'!N28+'Մ-08'!N28+'Մ-09'!N28</f>
        <v>0</v>
      </c>
      <c r="O28" s="331"/>
      <c r="P28" s="234"/>
      <c r="Q28" s="38">
        <f>'Մ-07'!P28+'Մ-08'!P28+'Մ-09'!P28</f>
        <v>0</v>
      </c>
      <c r="R28" s="38">
        <f>'Մ-07'!Q28+'Մ-08'!Q28+'Մ-09'!Q28</f>
        <v>0</v>
      </c>
      <c r="S28" s="244"/>
      <c r="T28" s="227"/>
    </row>
    <row r="29" spans="1:20" ht="26.25" customHeight="1" x14ac:dyDescent="0.3">
      <c r="A29" s="252" t="s">
        <v>8</v>
      </c>
      <c r="B29" s="253"/>
      <c r="C29" s="9">
        <f>L29+Q29+R29</f>
        <v>0</v>
      </c>
      <c r="D29" s="254"/>
      <c r="E29" s="235"/>
      <c r="F29" s="235"/>
      <c r="G29" s="235"/>
      <c r="H29" s="236"/>
      <c r="I29" s="127"/>
      <c r="J29" s="127"/>
      <c r="K29" s="127"/>
      <c r="L29" s="38">
        <f>'Մ-07'!L29+'Մ-08'!L29+'Մ-09'!L29</f>
        <v>0</v>
      </c>
      <c r="M29" s="249"/>
      <c r="N29" s="250"/>
      <c r="O29" s="250"/>
      <c r="P29" s="251"/>
      <c r="Q29" s="38">
        <f>'Մ-07'!P29+'Մ-08'!P29+'Մ-09'!P29</f>
        <v>0</v>
      </c>
      <c r="R29" s="38">
        <f>'Մ-07'!Q29+'Մ-08'!Q29+'Մ-09'!Q29</f>
        <v>0</v>
      </c>
      <c r="S29" s="244"/>
      <c r="T29" s="40">
        <f>'Մ-07'!S29+'Մ-08'!S29+'Մ-09'!S29</f>
        <v>0</v>
      </c>
    </row>
    <row r="30" spans="1:20" ht="34.5" customHeight="1" thickBot="1" x14ac:dyDescent="0.35">
      <c r="A30" s="230" t="s">
        <v>9</v>
      </c>
      <c r="B30" s="231"/>
      <c r="C30" s="9"/>
      <c r="D30" s="254"/>
      <c r="E30" s="235"/>
      <c r="F30" s="235"/>
      <c r="G30" s="235"/>
      <c r="H30" s="236"/>
      <c r="I30" s="58"/>
      <c r="J30" s="58"/>
      <c r="K30" s="58"/>
      <c r="L30" s="246"/>
      <c r="M30" s="247"/>
      <c r="N30" s="247"/>
      <c r="O30" s="247"/>
      <c r="P30" s="248"/>
      <c r="Q30" s="128"/>
      <c r="R30" s="38">
        <f>'Մ-07'!Q30+'Մ-08'!Q30+'Մ-09'!Q30</f>
        <v>0</v>
      </c>
      <c r="S30" s="245"/>
      <c r="T30" s="40">
        <f>'Մ-07'!S30+'Մ-08'!S30+'Մ-09'!S30</f>
        <v>0</v>
      </c>
    </row>
    <row r="31" spans="1:20" ht="22.15" customHeight="1" x14ac:dyDescent="0.3">
      <c r="A31" s="128"/>
      <c r="B31" s="128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79"/>
      <c r="O31" s="128"/>
      <c r="P31" s="128"/>
      <c r="Q31" s="128"/>
      <c r="R31" s="129"/>
      <c r="S31" s="40">
        <f>'Մ-07'!R31+'Մ-08'!R31+'Մ-09'!R31</f>
        <v>0</v>
      </c>
      <c r="T31" s="40">
        <f>T29+T30</f>
        <v>0</v>
      </c>
    </row>
    <row r="32" spans="1:20" ht="12" customHeight="1" thickBot="1" x14ac:dyDescent="0.35">
      <c r="A32" s="8"/>
      <c r="B32" s="29"/>
      <c r="C32" s="29"/>
      <c r="D32" s="41"/>
      <c r="E32" s="41"/>
      <c r="F32" s="41"/>
      <c r="G32" s="41"/>
      <c r="H32" s="41"/>
      <c r="I32" s="37"/>
      <c r="J32" s="37"/>
      <c r="K32" s="29"/>
      <c r="L32" s="29"/>
      <c r="M32" s="29"/>
      <c r="N32" s="29"/>
      <c r="O32" s="29"/>
      <c r="P32" s="29"/>
      <c r="Q32" s="119"/>
      <c r="R32" s="119"/>
      <c r="S32" s="119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329" t="s">
        <v>17</v>
      </c>
      <c r="M33" s="329"/>
      <c r="N33" s="329" t="s">
        <v>18</v>
      </c>
      <c r="O33" s="329"/>
      <c r="P33" s="182"/>
      <c r="Q33" s="182"/>
      <c r="R33" s="56"/>
      <c r="S33" s="56"/>
      <c r="T33" s="130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28">
        <f>'Մ-07'!L34:M34+'Մ-08'!L34:M34+'Մ-09'!L34:M34</f>
        <v>0</v>
      </c>
      <c r="M34" s="328"/>
      <c r="N34" s="328">
        <f>'Մ-07'!N34:O34+'Մ-08'!N34:O34+'Մ-09'!N34:O34</f>
        <v>0</v>
      </c>
      <c r="O34" s="328"/>
      <c r="P34" s="182"/>
      <c r="Q34" s="182"/>
      <c r="R34" s="124"/>
      <c r="S34" s="124"/>
      <c r="T34" s="131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28">
        <f>'Մ-07'!L35:M35+'Մ-08'!L35:M35+'Մ-09'!L35:M35</f>
        <v>0</v>
      </c>
      <c r="M35" s="328"/>
      <c r="N35" s="328">
        <f>'Մ-07'!N35:O35+'Մ-08'!N35:O35+'Մ-09'!N35:O35</f>
        <v>0</v>
      </c>
      <c r="O35" s="328"/>
      <c r="P35" s="182"/>
      <c r="Q35" s="182"/>
      <c r="R35" s="124"/>
      <c r="S35" s="124"/>
      <c r="T35" s="131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328">
        <f>'Մ-07'!L36:M36+'Մ-08'!L36:M36+'Մ-09'!L36:M36</f>
        <v>0</v>
      </c>
      <c r="M36" s="328"/>
      <c r="N36" s="328">
        <f>'Մ-07'!N36:O36+'Մ-08'!N36:O36+'Մ-09'!N36:O36</f>
        <v>0</v>
      </c>
      <c r="O36" s="328"/>
      <c r="P36" s="182"/>
      <c r="Q36" s="182"/>
      <c r="R36" s="132"/>
      <c r="S36" s="132"/>
      <c r="T36" s="133"/>
    </row>
    <row r="38" spans="1:20" x14ac:dyDescent="0.3">
      <c r="A38" s="21"/>
      <c r="B38" s="21"/>
      <c r="C38" s="21"/>
      <c r="Q38" s="27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5">
    <mergeCell ref="A28:B28"/>
    <mergeCell ref="D29:H29"/>
    <mergeCell ref="M29:P29"/>
    <mergeCell ref="L33:M33"/>
    <mergeCell ref="N33:O33"/>
    <mergeCell ref="A33:K33"/>
    <mergeCell ref="L34:M34"/>
    <mergeCell ref="N34:O34"/>
    <mergeCell ref="L35:M35"/>
    <mergeCell ref="N35:O35"/>
    <mergeCell ref="L36:M36"/>
    <mergeCell ref="N36:O36"/>
    <mergeCell ref="A14:C14"/>
    <mergeCell ref="A15:C15"/>
    <mergeCell ref="A16:C16"/>
    <mergeCell ref="A17:C17"/>
    <mergeCell ref="A18:C18"/>
    <mergeCell ref="G8:H8"/>
    <mergeCell ref="I8:J8"/>
    <mergeCell ref="Q9:Q25"/>
    <mergeCell ref="L12:L25"/>
    <mergeCell ref="A10:C10"/>
    <mergeCell ref="A11:C11"/>
    <mergeCell ref="A12:C12"/>
    <mergeCell ref="A13:C13"/>
    <mergeCell ref="A22:C22"/>
    <mergeCell ref="L8:P8"/>
    <mergeCell ref="G10:H25"/>
    <mergeCell ref="I10:J25"/>
    <mergeCell ref="A19:C19"/>
    <mergeCell ref="A21:C21"/>
    <mergeCell ref="C8:C9"/>
    <mergeCell ref="D8:F8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A5:B9"/>
    <mergeCell ref="C5:C7"/>
    <mergeCell ref="Q6:Q7"/>
    <mergeCell ref="S8:T8"/>
    <mergeCell ref="L9:M9"/>
    <mergeCell ref="O9:P9"/>
    <mergeCell ref="T9:T25"/>
    <mergeCell ref="O10:O25"/>
    <mergeCell ref="R9:R25"/>
    <mergeCell ref="S9:S25"/>
    <mergeCell ref="P10:P25"/>
    <mergeCell ref="M12:M25"/>
    <mergeCell ref="N10:N25"/>
    <mergeCell ref="A23:C23"/>
    <mergeCell ref="A24:C24"/>
    <mergeCell ref="A25:C25"/>
    <mergeCell ref="T27:T28"/>
    <mergeCell ref="D28:H28"/>
    <mergeCell ref="O28:P28"/>
    <mergeCell ref="D27:H27"/>
    <mergeCell ref="S27:S30"/>
    <mergeCell ref="D30:H30"/>
    <mergeCell ref="L30:P30"/>
    <mergeCell ref="A29:B29"/>
    <mergeCell ref="A27:B27"/>
    <mergeCell ref="A30:B30"/>
    <mergeCell ref="A26:C26"/>
    <mergeCell ref="D26:H26"/>
    <mergeCell ref="L26:M26"/>
  </mergeCells>
  <pageMargins left="0" right="0" top="0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45"/>
  <sheetViews>
    <sheetView workbookViewId="0">
      <selection activeCell="I10" sqref="I10:J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1.42578125" style="3" customWidth="1"/>
    <col min="5" max="5" width="9.7109375" style="3" customWidth="1"/>
    <col min="6" max="6" width="9.42578125" style="3" customWidth="1"/>
    <col min="7" max="7" width="10.85546875" style="3" customWidth="1"/>
    <col min="8" max="9" width="10.28515625" style="3" customWidth="1"/>
    <col min="10" max="10" width="10.85546875" style="3" customWidth="1"/>
    <col min="11" max="11" width="13.85546875" style="3" customWidth="1"/>
    <col min="12" max="12" width="10.7109375" style="3" customWidth="1"/>
    <col min="13" max="13" width="9.5703125" style="3" customWidth="1"/>
    <col min="14" max="14" width="13" style="3" customWidth="1"/>
    <col min="15" max="15" width="11.7109375" style="3" customWidth="1"/>
    <col min="16" max="16" width="10.42578125" style="3" customWidth="1"/>
    <col min="17" max="17" width="16.140625" style="28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</row>
    <row r="2" spans="1:20" ht="27.75" customHeight="1" x14ac:dyDescent="0.3">
      <c r="A2" s="258" t="s">
        <v>72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</row>
    <row r="4" spans="1:20" ht="15.75" thickBot="1" x14ac:dyDescent="0.35">
      <c r="Q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36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37.5" customHeight="1" thickBot="1" x14ac:dyDescent="0.35">
      <c r="A7" s="262"/>
      <c r="B7" s="263"/>
      <c r="C7" s="267"/>
      <c r="D7" s="185" t="s">
        <v>50</v>
      </c>
      <c r="E7" s="186" t="s">
        <v>51</v>
      </c>
      <c r="F7" s="186" t="s">
        <v>52</v>
      </c>
      <c r="G7" s="186" t="s">
        <v>23</v>
      </c>
      <c r="H7" s="187" t="s">
        <v>22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D8+L8+Q8+R8</f>
        <v>0</v>
      </c>
      <c r="D8" s="290">
        <f>'Մ-10'!D8:F8+'Մ-11'!D8:F8+'Մ-12'!D8:F8</f>
        <v>0</v>
      </c>
      <c r="E8" s="291"/>
      <c r="F8" s="292"/>
      <c r="G8" s="302">
        <f>G9+H9</f>
        <v>0</v>
      </c>
      <c r="H8" s="297"/>
      <c r="I8" s="302">
        <f>I9+J9</f>
        <v>0</v>
      </c>
      <c r="J8" s="297"/>
      <c r="K8" s="101">
        <f>K9</f>
        <v>0</v>
      </c>
      <c r="L8" s="290">
        <f>L9+N9+O9</f>
        <v>0</v>
      </c>
      <c r="M8" s="291"/>
      <c r="N8" s="291"/>
      <c r="O8" s="291"/>
      <c r="P8" s="323"/>
      <c r="Q8" s="192">
        <f>'Մ-10'!P8+'Մ-11'!P8+'Մ-12'!P8</f>
        <v>0</v>
      </c>
      <c r="R8" s="192">
        <f>'Մ-10'!Q8+'Մ-11'!Q8+'Մ-12'!Q8</f>
        <v>0</v>
      </c>
      <c r="S8" s="296">
        <f>'Մ-10'!R8:S8+'Մ-11'!R8:S8+'Մ-12'!R8:S8</f>
        <v>0</v>
      </c>
      <c r="T8" s="297"/>
    </row>
    <row r="9" spans="1:20" ht="18.75" customHeight="1" x14ac:dyDescent="0.3">
      <c r="A9" s="262"/>
      <c r="B9" s="264"/>
      <c r="C9" s="289"/>
      <c r="D9" s="25">
        <f>'Մ-10'!D9+'Մ-11'!D9+'Մ-12'!D9</f>
        <v>0</v>
      </c>
      <c r="E9" s="25">
        <f>'Մ-10'!E9+'Մ-11'!E9+'Մ-12'!E9</f>
        <v>0</v>
      </c>
      <c r="F9" s="25">
        <f>'Մ-10'!F9+'Մ-11'!F9+'Մ-12'!F9</f>
        <v>0</v>
      </c>
      <c r="G9" s="188">
        <f>'Մ-10'!G9+'Մ-11'!G9+'Մ-12'!G9</f>
        <v>0</v>
      </c>
      <c r="H9" s="188">
        <f>'Մ-10'!H9+'Մ-11'!H9+'Մ-12'!H9</f>
        <v>0</v>
      </c>
      <c r="I9" s="188">
        <f>'Մ-10'!I9+'Մ-11'!I9+'Մ-12'!I9</f>
        <v>0</v>
      </c>
      <c r="J9" s="188">
        <f>'Մ-10'!J9+'Մ-11'!J9+'Մ-12'!J9</f>
        <v>0</v>
      </c>
      <c r="K9" s="188">
        <f>'Մ-10'!K9+'Մ-11'!K9+'Մ-12'!K9</f>
        <v>0</v>
      </c>
      <c r="L9" s="344">
        <f>'Մ-10'!L9:M9+'Մ-11'!L9:M9+'Մ-12'!L9:M9</f>
        <v>0</v>
      </c>
      <c r="M9" s="345"/>
      <c r="N9" s="184">
        <f>N27+N28</f>
        <v>0</v>
      </c>
      <c r="O9" s="344">
        <f>'Մ-10'!N9:O9+'Մ-11'!N9:O9+'Մ-12'!N9:O9</f>
        <v>0</v>
      </c>
      <c r="P9" s="345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188">
        <f>'Մ-10'!D10+'Մ-11'!D10+'Մ-12'!D10</f>
        <v>0</v>
      </c>
      <c r="E10" s="188">
        <f>'Մ-10'!E10+'Մ-11'!E10+'Մ-12'!E10</f>
        <v>0</v>
      </c>
      <c r="F10" s="188">
        <f>'Մ-10'!F10+'Մ-11'!F10+'Մ-12'!F10</f>
        <v>0</v>
      </c>
      <c r="G10" s="310"/>
      <c r="H10" s="311"/>
      <c r="I10" s="310"/>
      <c r="J10" s="311"/>
      <c r="K10" s="56"/>
      <c r="L10" s="10" t="s">
        <v>25</v>
      </c>
      <c r="M10" s="20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188">
        <f>'Մ-10'!D11+'Մ-11'!D11+'Մ-12'!D11</f>
        <v>0</v>
      </c>
      <c r="E11" s="189"/>
      <c r="F11" s="191"/>
      <c r="G11" s="214"/>
      <c r="H11" s="216"/>
      <c r="I11" s="214"/>
      <c r="J11" s="216"/>
      <c r="K11" s="109"/>
      <c r="L11" s="25">
        <f>'Մ-10'!L11+'Մ-11'!L11+'Մ-12'!L11</f>
        <v>0</v>
      </c>
      <c r="M11" s="25">
        <f>'Մ-10'!M11+'Մ-11'!M11+'Մ-12'!M11</f>
        <v>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188">
        <f>'Մ-10'!D12+'Մ-11'!D12+'Մ-12'!D12</f>
        <v>0</v>
      </c>
      <c r="E12" s="188">
        <f>'Մ-10'!E12+'Մ-11'!E12+'Մ-12'!E12</f>
        <v>0</v>
      </c>
      <c r="F12" s="188">
        <f>'Մ-10'!F12+'Մ-11'!F12+'Մ-12'!F12</f>
        <v>0</v>
      </c>
      <c r="G12" s="214"/>
      <c r="H12" s="216"/>
      <c r="I12" s="214"/>
      <c r="J12" s="216"/>
      <c r="K12" s="109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188">
        <f>'Մ-10'!D13+'Մ-11'!D13+'Մ-12'!D13</f>
        <v>0</v>
      </c>
      <c r="E13" s="190"/>
      <c r="F13" s="191"/>
      <c r="G13" s="214"/>
      <c r="H13" s="216"/>
      <c r="I13" s="214"/>
      <c r="J13" s="216"/>
      <c r="K13" s="109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188">
        <f>'Մ-10'!D14+'Մ-11'!D14+'Մ-12'!D14</f>
        <v>0</v>
      </c>
      <c r="E14" s="188">
        <f>'Մ-10'!E14+'Մ-11'!E14+'Մ-12'!E14</f>
        <v>0</v>
      </c>
      <c r="F14" s="188">
        <f>'Մ-10'!F14+'Մ-11'!F14+'Մ-12'!F14</f>
        <v>0</v>
      </c>
      <c r="G14" s="214"/>
      <c r="H14" s="216"/>
      <c r="I14" s="214"/>
      <c r="J14" s="216"/>
      <c r="K14" s="109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188">
        <f>'Մ-10'!D15+'Մ-11'!D15+'Մ-12'!D15</f>
        <v>0</v>
      </c>
      <c r="E15" s="188">
        <f>'Մ-10'!E15+'Մ-11'!E15+'Մ-12'!E15</f>
        <v>0</v>
      </c>
      <c r="F15" s="188">
        <f>'Մ-10'!F15+'Մ-11'!F15+'Մ-12'!F15</f>
        <v>0</v>
      </c>
      <c r="G15" s="214"/>
      <c r="H15" s="216"/>
      <c r="I15" s="214"/>
      <c r="J15" s="216"/>
      <c r="K15" s="109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188">
        <f>'Մ-10'!D16+'Մ-11'!D16+'Մ-12'!D16</f>
        <v>0</v>
      </c>
      <c r="E16" s="50"/>
      <c r="F16" s="102"/>
      <c r="G16" s="214"/>
      <c r="H16" s="216"/>
      <c r="I16" s="214"/>
      <c r="J16" s="216"/>
      <c r="K16" s="109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188">
        <f>'Մ-10'!D17+'Մ-11'!D17+'Մ-12'!D17</f>
        <v>0</v>
      </c>
      <c r="E17" s="50"/>
      <c r="F17" s="102"/>
      <c r="G17" s="214"/>
      <c r="H17" s="216"/>
      <c r="I17" s="214"/>
      <c r="J17" s="216"/>
      <c r="K17" s="109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188">
        <f>'Մ-10'!D18+'Մ-11'!D18+'Մ-12'!D18</f>
        <v>0</v>
      </c>
      <c r="E18" s="50"/>
      <c r="F18" s="102"/>
      <c r="G18" s="214"/>
      <c r="H18" s="216"/>
      <c r="I18" s="214"/>
      <c r="J18" s="216"/>
      <c r="K18" s="109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188">
        <f>'Մ-10'!D19+'Մ-11'!D19+'Մ-12'!D19</f>
        <v>0</v>
      </c>
      <c r="E19" s="50"/>
      <c r="F19" s="102"/>
      <c r="G19" s="214"/>
      <c r="H19" s="216"/>
      <c r="I19" s="214"/>
      <c r="J19" s="216"/>
      <c r="K19" s="109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04" t="s">
        <v>31</v>
      </c>
      <c r="B20" s="105"/>
      <c r="C20" s="106"/>
      <c r="D20" s="188">
        <f>'Մ-10'!D20+'Մ-11'!D20+'Մ-12'!D20</f>
        <v>0</v>
      </c>
      <c r="E20" s="50"/>
      <c r="F20" s="102"/>
      <c r="G20" s="214"/>
      <c r="H20" s="216"/>
      <c r="I20" s="214"/>
      <c r="J20" s="216"/>
      <c r="K20" s="109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x14ac:dyDescent="0.3">
      <c r="A21" s="312" t="s">
        <v>32</v>
      </c>
      <c r="B21" s="313"/>
      <c r="C21" s="330"/>
      <c r="D21" s="188">
        <f>'Մ-10'!D21+'Մ-11'!D21+'Մ-12'!D21</f>
        <v>0</v>
      </c>
      <c r="E21" s="50"/>
      <c r="F21" s="102"/>
      <c r="G21" s="214"/>
      <c r="H21" s="216"/>
      <c r="I21" s="214"/>
      <c r="J21" s="216"/>
      <c r="K21" s="109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30"/>
      <c r="D22" s="188">
        <f>'Մ-10'!D22+'Մ-11'!D22+'Մ-12'!D22</f>
        <v>0</v>
      </c>
      <c r="E22" s="50"/>
      <c r="F22" s="102"/>
      <c r="G22" s="214"/>
      <c r="H22" s="216"/>
      <c r="I22" s="214"/>
      <c r="J22" s="216"/>
      <c r="K22" s="109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30"/>
      <c r="D23" s="188">
        <f>'Մ-10'!D23+'Մ-11'!D23+'Մ-12'!D23</f>
        <v>0</v>
      </c>
      <c r="E23" s="50"/>
      <c r="F23" s="102"/>
      <c r="G23" s="214"/>
      <c r="H23" s="216"/>
      <c r="I23" s="214"/>
      <c r="J23" s="216"/>
      <c r="K23" s="109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30"/>
      <c r="D24" s="188">
        <f>'Մ-10'!D24+'Մ-11'!D24+'Մ-12'!D24</f>
        <v>0</v>
      </c>
      <c r="E24" s="50"/>
      <c r="F24" s="102"/>
      <c r="G24" s="214"/>
      <c r="H24" s="216"/>
      <c r="I24" s="214"/>
      <c r="J24" s="216"/>
      <c r="K24" s="109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30"/>
      <c r="D25" s="188">
        <f>'Մ-10'!D25+'Մ-11'!D25+'Մ-12'!D25</f>
        <v>0</v>
      </c>
      <c r="E25" s="51"/>
      <c r="F25" s="102"/>
      <c r="G25" s="214"/>
      <c r="H25" s="216"/>
      <c r="I25" s="214"/>
      <c r="J25" s="216"/>
      <c r="K25" s="109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77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0</v>
      </c>
      <c r="D27" s="254"/>
      <c r="E27" s="235"/>
      <c r="F27" s="235"/>
      <c r="G27" s="235"/>
      <c r="H27" s="236"/>
      <c r="I27" s="98"/>
      <c r="J27" s="98"/>
      <c r="K27" s="98"/>
      <c r="L27" s="38">
        <f>'Մ-10'!L27+'Մ-11'!L27+'Մ-12'!L27</f>
        <v>0</v>
      </c>
      <c r="M27" s="38">
        <f>'Մ-10'!M27+'Մ-11'!M27+'Մ-12'!M27</f>
        <v>0</v>
      </c>
      <c r="N27" s="38">
        <f>'Մ-10'!N27+'Մ-11'!N27+'Մ-12'!N27</f>
        <v>0</v>
      </c>
      <c r="O27" s="38">
        <f>'Մ-10'!O27+'Մ-11'!O27+'Մ-12'!O27</f>
        <v>0</v>
      </c>
      <c r="P27" s="38">
        <f>'Մ-10'!P27+'Մ-11'!P27+'Մ-12'!P27</f>
        <v>0</v>
      </c>
      <c r="Q27" s="48"/>
      <c r="R27" s="125"/>
      <c r="S27" s="243"/>
      <c r="T27" s="226"/>
    </row>
    <row r="28" spans="1:20" ht="49.5" customHeight="1" x14ac:dyDescent="0.3">
      <c r="A28" s="230" t="s">
        <v>41</v>
      </c>
      <c r="B28" s="231"/>
      <c r="C28" s="9">
        <f>'Մ-10'!C28+'Մ-11'!C28+'Մ-12'!C28</f>
        <v>0</v>
      </c>
      <c r="D28" s="232"/>
      <c r="E28" s="233"/>
      <c r="F28" s="233"/>
      <c r="G28" s="233"/>
      <c r="H28" s="234"/>
      <c r="I28" s="98"/>
      <c r="J28" s="98"/>
      <c r="K28" s="98"/>
      <c r="L28" s="38">
        <f>'Մ-10'!L28+'Մ-11'!L28+'Մ-12'!L28</f>
        <v>0</v>
      </c>
      <c r="M28" s="38">
        <f>'Մ-10'!M28+'Մ-11'!M28+'Մ-12'!M28</f>
        <v>0</v>
      </c>
      <c r="N28" s="38">
        <f>'Մ-10'!N28+'Մ-11'!N28+'Մ-12'!N28</f>
        <v>0</v>
      </c>
      <c r="O28" s="235"/>
      <c r="P28" s="236"/>
      <c r="Q28" s="38">
        <f>'Մ-10'!P28+'Մ-11'!P28+'Մ-12'!P28</f>
        <v>0</v>
      </c>
      <c r="R28" s="38">
        <f>'Մ-10'!Q28+'Մ-11'!Q28+'Մ-12'!Q28</f>
        <v>0</v>
      </c>
      <c r="S28" s="244"/>
      <c r="T28" s="227"/>
    </row>
    <row r="29" spans="1:20" ht="26.25" customHeight="1" x14ac:dyDescent="0.3">
      <c r="A29" s="252" t="s">
        <v>8</v>
      </c>
      <c r="B29" s="253"/>
      <c r="C29" s="9">
        <f>'Մ-10'!C29+'Մ-11'!C29+'Մ-12'!C29</f>
        <v>0</v>
      </c>
      <c r="D29" s="254"/>
      <c r="E29" s="235"/>
      <c r="F29" s="235"/>
      <c r="G29" s="235"/>
      <c r="H29" s="236"/>
      <c r="I29" s="98"/>
      <c r="J29" s="98"/>
      <c r="K29" s="98"/>
      <c r="L29" s="38">
        <f>'Մ-10'!L29+'Մ-11'!L29+'Մ-12'!L29</f>
        <v>0</v>
      </c>
      <c r="M29" s="249"/>
      <c r="N29" s="250"/>
      <c r="O29" s="250"/>
      <c r="P29" s="251"/>
      <c r="Q29" s="38">
        <f>'Մ-10'!P29+'Մ-11'!P29+'Մ-12'!P29</f>
        <v>0</v>
      </c>
      <c r="R29" s="38">
        <f>'Մ-10'!Q29+'Մ-11'!Q29+'Մ-12'!Q29</f>
        <v>0</v>
      </c>
      <c r="S29" s="244"/>
      <c r="T29" s="40">
        <f>'Մ-10'!S29+'Մ-11'!S29+'Մ-12'!S29</f>
        <v>0</v>
      </c>
    </row>
    <row r="30" spans="1:20" ht="34.5" customHeight="1" thickBot="1" x14ac:dyDescent="0.35">
      <c r="A30" s="230" t="s">
        <v>9</v>
      </c>
      <c r="B30" s="231"/>
      <c r="C30" s="9"/>
      <c r="D30" s="254"/>
      <c r="E30" s="235"/>
      <c r="F30" s="235"/>
      <c r="G30" s="235"/>
      <c r="H30" s="236"/>
      <c r="I30" s="58"/>
      <c r="J30" s="58"/>
      <c r="K30" s="58"/>
      <c r="L30" s="341"/>
      <c r="M30" s="342"/>
      <c r="N30" s="342"/>
      <c r="O30" s="342"/>
      <c r="P30" s="343"/>
      <c r="Q30" s="99"/>
      <c r="R30" s="38">
        <f>'Մ-10'!Q30+'Մ-11'!Q30+'Մ-12'!Q30</f>
        <v>0</v>
      </c>
      <c r="S30" s="245"/>
      <c r="T30" s="40">
        <f>'Մ-10'!S30+'Մ-11'!S30+'Մ-12'!S30</f>
        <v>0</v>
      </c>
    </row>
    <row r="31" spans="1:20" ht="22.15" customHeight="1" x14ac:dyDescent="0.3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179"/>
      <c r="O31" s="99"/>
      <c r="P31" s="99"/>
      <c r="Q31" s="99"/>
      <c r="R31" s="100"/>
      <c r="S31" s="40">
        <f>'Մ-10'!R31+'Մ-11'!R31+'Մ-12'!R31</f>
        <v>0</v>
      </c>
      <c r="T31" s="40">
        <f>'Մ-10'!S31+'Մ-11'!S31+'Մ-12'!S31</f>
        <v>0</v>
      </c>
    </row>
    <row r="32" spans="1:20" ht="12" customHeight="1" thickBot="1" x14ac:dyDescent="0.35">
      <c r="A32" s="8"/>
      <c r="B32" s="29"/>
      <c r="C32" s="29"/>
      <c r="D32" s="41"/>
      <c r="E32" s="41"/>
      <c r="F32" s="41"/>
      <c r="G32" s="41"/>
      <c r="H32" s="41"/>
      <c r="I32" s="37"/>
      <c r="J32" s="37"/>
      <c r="K32" s="29"/>
      <c r="L32" s="29"/>
      <c r="M32" s="29"/>
      <c r="N32" s="29"/>
      <c r="O32" s="29"/>
      <c r="P32" s="29"/>
      <c r="Q32" s="119"/>
      <c r="R32" s="119"/>
      <c r="S32" s="119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329" t="s">
        <v>17</v>
      </c>
      <c r="M33" s="329"/>
      <c r="N33" s="329" t="s">
        <v>18</v>
      </c>
      <c r="O33" s="329"/>
      <c r="P33" s="182"/>
      <c r="Q33" s="182"/>
      <c r="R33" s="182"/>
      <c r="S33" s="134"/>
      <c r="T33" s="134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28">
        <f>'Մ-10'!L34:M34+'Մ-11'!L34:M34+'Մ-12'!M34</f>
        <v>0</v>
      </c>
      <c r="M34" s="328"/>
      <c r="N34" s="328">
        <f>'Մ-10'!N34:O34+'Մ-11'!N34:O34+'Մ-12'!O34</f>
        <v>0</v>
      </c>
      <c r="O34" s="328"/>
      <c r="P34" s="182"/>
      <c r="Q34" s="182"/>
      <c r="R34" s="182"/>
      <c r="S34" s="134"/>
      <c r="T34" s="134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28">
        <f>'Մ-10'!L35:M35+'Մ-11'!L35:M35+'Մ-12'!M35</f>
        <v>0</v>
      </c>
      <c r="M35" s="328"/>
      <c r="N35" s="328">
        <f>'Մ-10'!N35:O35+'Մ-11'!N35:O35+'Մ-12'!O35</f>
        <v>0</v>
      </c>
      <c r="O35" s="328"/>
      <c r="P35" s="182"/>
      <c r="Q35" s="182"/>
      <c r="R35" s="182"/>
      <c r="S35" s="134"/>
      <c r="T35" s="134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328">
        <f>'Մ-10'!L36:M36+'Մ-11'!L36:M36+'Մ-12'!M36</f>
        <v>0</v>
      </c>
      <c r="M36" s="328"/>
      <c r="N36" s="328">
        <f>'Մ-10'!N36:O36+'Մ-11'!N36:O36+'Մ-12'!O36</f>
        <v>0</v>
      </c>
      <c r="O36" s="328"/>
      <c r="P36" s="182"/>
      <c r="Q36" s="182"/>
      <c r="R36" s="182"/>
      <c r="S36" s="134"/>
      <c r="T36" s="134"/>
    </row>
    <row r="37" spans="1:20" x14ac:dyDescent="0.3">
      <c r="O37" s="21"/>
      <c r="P37" s="21"/>
      <c r="Q37" s="21"/>
      <c r="R37" s="21"/>
      <c r="S37" s="21"/>
      <c r="T37" s="21"/>
    </row>
    <row r="38" spans="1:20" x14ac:dyDescent="0.3">
      <c r="A38" s="21"/>
      <c r="B38" s="21"/>
      <c r="C38" s="21"/>
      <c r="Q38" s="27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5">
    <mergeCell ref="C8:C9"/>
    <mergeCell ref="A10:C10"/>
    <mergeCell ref="A11:C11"/>
    <mergeCell ref="A16:C16"/>
    <mergeCell ref="A27:B27"/>
    <mergeCell ref="A12:C12"/>
    <mergeCell ref="A13:C13"/>
    <mergeCell ref="A30:B30"/>
    <mergeCell ref="A29:B29"/>
    <mergeCell ref="A14:C14"/>
    <mergeCell ref="A15:C15"/>
    <mergeCell ref="A28:B28"/>
    <mergeCell ref="A17:C17"/>
    <mergeCell ref="A18:C18"/>
    <mergeCell ref="A19:C19"/>
    <mergeCell ref="A21:C21"/>
    <mergeCell ref="A22:C22"/>
    <mergeCell ref="A23:C23"/>
    <mergeCell ref="A24:C24"/>
    <mergeCell ref="A25:C25"/>
    <mergeCell ref="A26:C26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A5:B9"/>
    <mergeCell ref="C5:C7"/>
    <mergeCell ref="Q6:Q7"/>
    <mergeCell ref="D8:F8"/>
    <mergeCell ref="G8:H8"/>
    <mergeCell ref="I8:J8"/>
    <mergeCell ref="L8:P8"/>
    <mergeCell ref="S8:T8"/>
    <mergeCell ref="T9:T25"/>
    <mergeCell ref="G10:H25"/>
    <mergeCell ref="I10:J25"/>
    <mergeCell ref="P10:P25"/>
    <mergeCell ref="M12:M25"/>
    <mergeCell ref="L12:L25"/>
    <mergeCell ref="O10:O25"/>
    <mergeCell ref="Q9:Q25"/>
    <mergeCell ref="R9:R25"/>
    <mergeCell ref="S9:S25"/>
    <mergeCell ref="L9:M9"/>
    <mergeCell ref="O9:P9"/>
    <mergeCell ref="N10:N25"/>
    <mergeCell ref="D26:H26"/>
    <mergeCell ref="L26:M26"/>
    <mergeCell ref="D27:H27"/>
    <mergeCell ref="S27:S30"/>
    <mergeCell ref="D30:H30"/>
    <mergeCell ref="L30:P30"/>
    <mergeCell ref="T27:T28"/>
    <mergeCell ref="D28:H28"/>
    <mergeCell ref="O28:P28"/>
    <mergeCell ref="D29:H29"/>
    <mergeCell ref="M29:P29"/>
    <mergeCell ref="L35:M35"/>
    <mergeCell ref="N35:O35"/>
    <mergeCell ref="L36:M36"/>
    <mergeCell ref="N36:O36"/>
    <mergeCell ref="A33:K33"/>
    <mergeCell ref="L33:M33"/>
    <mergeCell ref="N33:O33"/>
    <mergeCell ref="L34:M34"/>
    <mergeCell ref="N34:O34"/>
  </mergeCells>
  <printOptions horizontalCentered="1"/>
  <pageMargins left="0" right="0" top="0" bottom="0" header="0.3" footer="0.3"/>
  <pageSetup scale="6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T45"/>
  <sheetViews>
    <sheetView workbookViewId="0">
      <selection activeCell="F22" sqref="F2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42578125" style="3" customWidth="1"/>
    <col min="13" max="13" width="9.42578125" style="3" customWidth="1"/>
    <col min="14" max="14" width="13" style="3" customWidth="1"/>
    <col min="15" max="15" width="11.42578125" style="3" customWidth="1"/>
    <col min="16" max="16" width="10.42578125" style="3" customWidth="1"/>
    <col min="17" max="17" width="16.140625" style="28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</row>
    <row r="2" spans="1:20" ht="27.75" customHeight="1" x14ac:dyDescent="0.3">
      <c r="A2" s="258" t="s">
        <v>73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</row>
    <row r="4" spans="1:20" ht="15.75" thickBot="1" x14ac:dyDescent="0.35">
      <c r="Q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36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38.25" customHeight="1" thickBot="1" x14ac:dyDescent="0.35">
      <c r="A7" s="262"/>
      <c r="B7" s="263"/>
      <c r="C7" s="267"/>
      <c r="D7" s="32" t="s">
        <v>50</v>
      </c>
      <c r="E7" s="31" t="s">
        <v>51</v>
      </c>
      <c r="F7" s="31" t="s">
        <v>52</v>
      </c>
      <c r="G7" s="31" t="s">
        <v>23</v>
      </c>
      <c r="H7" s="33" t="s">
        <v>22</v>
      </c>
      <c r="I7" s="31" t="s">
        <v>23</v>
      </c>
      <c r="J7" s="33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'Մ-1-ին Եռ.'!C8:C9+'Մ-2-րդ Եռ.'!C8:C9</f>
        <v>23948</v>
      </c>
      <c r="D8" s="290">
        <f>'Մ-1-ին Եռ.'!D8:F8+'Մ-2-րդ Եռ.'!D8:F8</f>
        <v>7152</v>
      </c>
      <c r="E8" s="291"/>
      <c r="F8" s="292"/>
      <c r="G8" s="302">
        <f>'Մ-1-ին Եռ.'!G8:H8+'Մ-2-րդ Եռ.'!G8:H8</f>
        <v>118</v>
      </c>
      <c r="H8" s="297"/>
      <c r="I8" s="302">
        <f>'Մ-1-ին Եռ.'!I8:J8+'Մ-2-րդ Եռ.'!I8:J8</f>
        <v>17</v>
      </c>
      <c r="J8" s="297"/>
      <c r="K8" s="101">
        <f>'Մ-1-ին Եռ.'!K8+'Մ-2-րդ Եռ.'!K8</f>
        <v>5</v>
      </c>
      <c r="L8" s="307">
        <f>'Մ-1-ին Եռ.'!L8:P8+'Մ-2-րդ Եռ.'!L8:P8</f>
        <v>6286</v>
      </c>
      <c r="M8" s="308"/>
      <c r="N8" s="308"/>
      <c r="O8" s="308"/>
      <c r="P8" s="309"/>
      <c r="Q8" s="192">
        <f>'Մ-1-ին Եռ.'!Q8+'Մ-2-րդ Եռ.'!Q8</f>
        <v>10357</v>
      </c>
      <c r="R8" s="193">
        <f>'Մ-1-ին Եռ.'!R8+'Մ-2-րդ Եռ.'!R8</f>
        <v>153</v>
      </c>
      <c r="S8" s="296">
        <f>'Մ-1-ին Եռ.'!S8:T8+'Մ-2-րդ Եռ.'!S8:T8</f>
        <v>6420</v>
      </c>
      <c r="T8" s="297"/>
    </row>
    <row r="9" spans="1:20" ht="20.25" customHeight="1" x14ac:dyDescent="0.3">
      <c r="A9" s="262"/>
      <c r="B9" s="264"/>
      <c r="C9" s="289"/>
      <c r="D9" s="25">
        <f>SUM(D10:D25)</f>
        <v>6851</v>
      </c>
      <c r="E9" s="15">
        <f>E10+E12+E14+E15</f>
        <v>76</v>
      </c>
      <c r="F9" s="15">
        <f>F10+F12+F14+F15</f>
        <v>225</v>
      </c>
      <c r="G9" s="39">
        <f>'Մ-1-ին Եռ.'!G9+'Մ-2-րդ Եռ.'!G9</f>
        <v>69</v>
      </c>
      <c r="H9" s="39">
        <f>'Մ-1-ին Եռ.'!H9+'Մ-2-րդ Եռ.'!H9</f>
        <v>49</v>
      </c>
      <c r="I9" s="39">
        <f>'Մ-1-ին Եռ.'!I9+'Մ-2-րդ Եռ.'!I9</f>
        <v>6</v>
      </c>
      <c r="J9" s="39">
        <f>'Մ-1-ին Եռ.'!J9+'Մ-2-րդ Եռ.'!J9</f>
        <v>11</v>
      </c>
      <c r="K9" s="39">
        <f>'Մ-1-ին Եռ.'!K9+'Մ-2-րդ Եռ.'!K9</f>
        <v>5</v>
      </c>
      <c r="L9" s="298">
        <f>L11+M11</f>
        <v>2786</v>
      </c>
      <c r="M9" s="299"/>
      <c r="N9" s="181">
        <f>N27+N28</f>
        <v>9</v>
      </c>
      <c r="O9" s="300">
        <f>O27</f>
        <v>3491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38">
        <f>'Մ-1-ին Եռ.'!D10+'Մ-2-րդ Եռ.'!D10</f>
        <v>56</v>
      </c>
      <c r="E10" s="38">
        <f>'Մ-1-ին Եռ.'!E10+'Մ-2-րդ Եռ.'!E10</f>
        <v>62</v>
      </c>
      <c r="F10" s="38">
        <f>'Մ-1-ին Եռ.'!F10+'Մ-2-րդ Եռ.'!F10</f>
        <v>142</v>
      </c>
      <c r="G10" s="310"/>
      <c r="H10" s="311"/>
      <c r="I10" s="310"/>
      <c r="J10" s="311"/>
      <c r="K10" s="56"/>
      <c r="L10" s="10" t="s">
        <v>25</v>
      </c>
      <c r="M10" s="20" t="s">
        <v>26</v>
      </c>
      <c r="N10" s="346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38">
        <f>'Մ-1-ին Եռ.'!D11+'Մ-2-րդ Եռ.'!D11</f>
        <v>119</v>
      </c>
      <c r="E11" s="49"/>
      <c r="F11" s="54"/>
      <c r="G11" s="214"/>
      <c r="H11" s="216"/>
      <c r="I11" s="214"/>
      <c r="J11" s="216"/>
      <c r="K11" s="109"/>
      <c r="L11" s="25">
        <f>L27+L28</f>
        <v>2693</v>
      </c>
      <c r="M11" s="15">
        <f>M27+M28</f>
        <v>93</v>
      </c>
      <c r="N11" s="347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38">
        <f>'Մ-1-ին Եռ.'!D12+'Մ-2-րդ Եռ.'!D12</f>
        <v>7</v>
      </c>
      <c r="E12" s="38">
        <f>'Մ-1-ին Եռ.'!E12+'Մ-2-րդ Եռ.'!E12</f>
        <v>10</v>
      </c>
      <c r="F12" s="38">
        <f>'Մ-1-ին Եռ.'!F12+'Մ-2-րդ Եռ.'!F12</f>
        <v>46</v>
      </c>
      <c r="G12" s="214"/>
      <c r="H12" s="216"/>
      <c r="I12" s="214"/>
      <c r="J12" s="216"/>
      <c r="K12" s="109"/>
      <c r="L12" s="243"/>
      <c r="M12" s="304"/>
      <c r="N12" s="347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38">
        <f>'Մ-1-ին Եռ.'!D13+'Մ-2-րդ Եռ.'!D13</f>
        <v>18</v>
      </c>
      <c r="E13" s="50"/>
      <c r="F13" s="54"/>
      <c r="G13" s="214"/>
      <c r="H13" s="216"/>
      <c r="I13" s="214"/>
      <c r="J13" s="216"/>
      <c r="K13" s="109"/>
      <c r="L13" s="244"/>
      <c r="M13" s="305"/>
      <c r="N13" s="347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38">
        <f>'Մ-1-ին Եռ.'!D14+'Մ-2-րդ Եռ.'!D14</f>
        <v>3</v>
      </c>
      <c r="E14" s="38">
        <f>'Մ-1-ին Եռ.'!E14+'Մ-2-րդ Եռ.'!E14</f>
        <v>2</v>
      </c>
      <c r="F14" s="38">
        <f>'Մ-1-ին Եռ.'!F14+'Մ-2-րդ Եռ.'!F14</f>
        <v>32</v>
      </c>
      <c r="G14" s="214"/>
      <c r="H14" s="216"/>
      <c r="I14" s="214"/>
      <c r="J14" s="216"/>
      <c r="K14" s="109"/>
      <c r="L14" s="244"/>
      <c r="M14" s="305"/>
      <c r="N14" s="347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38">
        <f>'Մ-1-ին Եռ.'!D15+'Մ-2-րդ Եռ.'!D15</f>
        <v>10</v>
      </c>
      <c r="E15" s="38">
        <f>'Մ-1-ին Եռ.'!E15+'Մ-2-րդ Եռ.'!E15</f>
        <v>2</v>
      </c>
      <c r="F15" s="38">
        <f>'Մ-1-ին Եռ.'!F15+'Մ-2-րդ Եռ.'!F15</f>
        <v>5</v>
      </c>
      <c r="G15" s="214"/>
      <c r="H15" s="216"/>
      <c r="I15" s="214"/>
      <c r="J15" s="216"/>
      <c r="K15" s="109"/>
      <c r="L15" s="244"/>
      <c r="M15" s="305"/>
      <c r="N15" s="347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38">
        <f>'Մ-1-ին Եռ.'!D16+'Մ-2-րդ Եռ.'!D16</f>
        <v>16</v>
      </c>
      <c r="E16" s="50"/>
      <c r="F16" s="102"/>
      <c r="G16" s="214"/>
      <c r="H16" s="216"/>
      <c r="I16" s="214"/>
      <c r="J16" s="216"/>
      <c r="K16" s="109"/>
      <c r="L16" s="244"/>
      <c r="M16" s="305"/>
      <c r="N16" s="347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38">
        <f>'Մ-1-ին Եռ.'!D17+'Մ-2-րդ Եռ.'!D17</f>
        <v>9</v>
      </c>
      <c r="E17" s="50"/>
      <c r="F17" s="102"/>
      <c r="G17" s="214"/>
      <c r="H17" s="216"/>
      <c r="I17" s="214"/>
      <c r="J17" s="216"/>
      <c r="K17" s="109"/>
      <c r="L17" s="244"/>
      <c r="M17" s="305"/>
      <c r="N17" s="347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38">
        <f>'Մ-1-ին Եռ.'!D18+'Մ-2-րդ Եռ.'!D18</f>
        <v>105</v>
      </c>
      <c r="E18" s="50"/>
      <c r="F18" s="102"/>
      <c r="G18" s="214"/>
      <c r="H18" s="216"/>
      <c r="I18" s="214"/>
      <c r="J18" s="216"/>
      <c r="K18" s="109"/>
      <c r="L18" s="244"/>
      <c r="M18" s="305"/>
      <c r="N18" s="347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38">
        <f>'Մ-1-ին Եռ.'!D19+'Մ-2-րդ Եռ.'!D19</f>
        <v>282</v>
      </c>
      <c r="E19" s="50"/>
      <c r="F19" s="102"/>
      <c r="G19" s="214"/>
      <c r="H19" s="216"/>
      <c r="I19" s="214"/>
      <c r="J19" s="216"/>
      <c r="K19" s="109"/>
      <c r="L19" s="244"/>
      <c r="M19" s="305"/>
      <c r="N19" s="347"/>
      <c r="O19" s="305"/>
      <c r="P19" s="303"/>
      <c r="Q19" s="244"/>
      <c r="R19" s="303"/>
      <c r="S19" s="244"/>
      <c r="T19" s="303"/>
    </row>
    <row r="20" spans="1:20" ht="15.75" customHeight="1" x14ac:dyDescent="0.3">
      <c r="A20" s="104" t="s">
        <v>31</v>
      </c>
      <c r="B20" s="105"/>
      <c r="C20" s="106"/>
      <c r="D20" s="38">
        <f>'Մ-1-ին Եռ.'!D20+'Մ-2-րդ Եռ.'!D20</f>
        <v>1555</v>
      </c>
      <c r="E20" s="50"/>
      <c r="F20" s="102"/>
      <c r="G20" s="214"/>
      <c r="H20" s="216"/>
      <c r="I20" s="214"/>
      <c r="J20" s="216"/>
      <c r="K20" s="109"/>
      <c r="L20" s="244"/>
      <c r="M20" s="305"/>
      <c r="N20" s="347"/>
      <c r="O20" s="305"/>
      <c r="P20" s="303"/>
      <c r="Q20" s="244"/>
      <c r="R20" s="303"/>
      <c r="S20" s="244"/>
      <c r="T20" s="303"/>
    </row>
    <row r="21" spans="1:20" ht="15.75" customHeight="1" x14ac:dyDescent="0.3">
      <c r="A21" s="312" t="s">
        <v>32</v>
      </c>
      <c r="B21" s="313"/>
      <c r="C21" s="330"/>
      <c r="D21" s="38">
        <f>'Մ-1-ին Եռ.'!D21+'Մ-2-րդ Եռ.'!D21</f>
        <v>1479</v>
      </c>
      <c r="E21" s="50"/>
      <c r="F21" s="102"/>
      <c r="G21" s="214"/>
      <c r="H21" s="216"/>
      <c r="I21" s="214"/>
      <c r="J21" s="216"/>
      <c r="K21" s="109"/>
      <c r="L21" s="244"/>
      <c r="M21" s="305"/>
      <c r="N21" s="347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30"/>
      <c r="D22" s="38">
        <f>'Մ-1-ին Եռ.'!D22+'Մ-2-րդ Եռ.'!D22</f>
        <v>654</v>
      </c>
      <c r="E22" s="50"/>
      <c r="F22" s="102"/>
      <c r="G22" s="214"/>
      <c r="H22" s="216"/>
      <c r="I22" s="214"/>
      <c r="J22" s="216"/>
      <c r="K22" s="109"/>
      <c r="L22" s="244"/>
      <c r="M22" s="305"/>
      <c r="N22" s="347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30"/>
      <c r="D23" s="38">
        <f>'Մ-1-ին Եռ.'!D23+'Մ-2-րդ Եռ.'!D23</f>
        <v>250</v>
      </c>
      <c r="E23" s="50"/>
      <c r="F23" s="102"/>
      <c r="G23" s="214"/>
      <c r="H23" s="216"/>
      <c r="I23" s="214"/>
      <c r="J23" s="216"/>
      <c r="K23" s="109"/>
      <c r="L23" s="244"/>
      <c r="M23" s="305"/>
      <c r="N23" s="347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30"/>
      <c r="D24" s="38">
        <f>'Մ-1-ին Եռ.'!D24+'Մ-2-րդ Եռ.'!D24</f>
        <v>2284</v>
      </c>
      <c r="E24" s="50"/>
      <c r="F24" s="102"/>
      <c r="G24" s="214"/>
      <c r="H24" s="216"/>
      <c r="I24" s="214"/>
      <c r="J24" s="216"/>
      <c r="K24" s="109"/>
      <c r="L24" s="244"/>
      <c r="M24" s="305"/>
      <c r="N24" s="347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30"/>
      <c r="D25" s="38">
        <f>'Մ-1-ին Եռ.'!D25+'Մ-2-րդ Եռ.'!D25</f>
        <v>4</v>
      </c>
      <c r="E25" s="51"/>
      <c r="F25" s="102"/>
      <c r="G25" s="214"/>
      <c r="H25" s="216"/>
      <c r="I25" s="214"/>
      <c r="J25" s="216"/>
      <c r="K25" s="109"/>
      <c r="L25" s="245"/>
      <c r="M25" s="306"/>
      <c r="N25" s="348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4357</v>
      </c>
      <c r="D27" s="254"/>
      <c r="E27" s="235"/>
      <c r="F27" s="235"/>
      <c r="G27" s="235"/>
      <c r="H27" s="236"/>
      <c r="I27" s="98"/>
      <c r="J27" s="98"/>
      <c r="K27" s="98"/>
      <c r="L27" s="38">
        <f>'Մ-1-ին Եռ.'!L27+'Մ-2-րդ Եռ.'!L27</f>
        <v>609</v>
      </c>
      <c r="M27" s="38">
        <f>'Մ-1-ին Եռ.'!M27+'Մ-2-րդ Եռ.'!M27</f>
        <v>11</v>
      </c>
      <c r="N27" s="38">
        <f>'Մ-1-ին Եռ.'!N27+'Մ-2-րդ Եռ.'!N27</f>
        <v>0</v>
      </c>
      <c r="O27" s="38">
        <f>'Մ-1-ին Եռ.'!O27+'Մ-2-րդ Եռ.'!O27</f>
        <v>3491</v>
      </c>
      <c r="P27" s="38">
        <f>'Մ-1-ին Եռ.'!P27+'Մ-2-րդ Եռ.'!P27</f>
        <v>866</v>
      </c>
      <c r="Q27" s="48"/>
      <c r="R27" s="125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L28+M28+Q28+G8+E9+D11+D13+D16</f>
        <v>12870</v>
      </c>
      <c r="D28" s="232"/>
      <c r="E28" s="233"/>
      <c r="F28" s="233"/>
      <c r="G28" s="233"/>
      <c r="H28" s="234"/>
      <c r="I28" s="98"/>
      <c r="J28" s="98"/>
      <c r="K28" s="98"/>
      <c r="L28" s="38">
        <f>'Մ-1-ին Եռ.'!L28+'Մ-2-րդ Եռ.'!L28</f>
        <v>2084</v>
      </c>
      <c r="M28" s="38">
        <f>'Մ-1-ին Եռ.'!M28+'Մ-2-րդ Եռ.'!M28</f>
        <v>82</v>
      </c>
      <c r="N28" s="38">
        <f>'Մ-1-ին Եռ.'!N28+'Մ-2-րդ Եռ.'!N28</f>
        <v>9</v>
      </c>
      <c r="O28" s="235"/>
      <c r="P28" s="236"/>
      <c r="Q28" s="38">
        <f>'Մ-1-ին Եռ.'!Q28+'Մ-2-րդ Եռ.'!Q28</f>
        <v>10357</v>
      </c>
      <c r="R28" s="38">
        <f>'Մ-1-ին Եռ.'!R28+'Մ-2-րդ Եռ.'!R28</f>
        <v>153</v>
      </c>
      <c r="S28" s="244"/>
      <c r="T28" s="227"/>
    </row>
    <row r="29" spans="1:20" ht="26.25" customHeight="1" x14ac:dyDescent="0.3">
      <c r="A29" s="252" t="s">
        <v>8</v>
      </c>
      <c r="B29" s="253"/>
      <c r="C29" s="9">
        <f>L29+Q29+R29</f>
        <v>1124</v>
      </c>
      <c r="D29" s="254"/>
      <c r="E29" s="235"/>
      <c r="F29" s="235"/>
      <c r="G29" s="235"/>
      <c r="H29" s="236"/>
      <c r="I29" s="98"/>
      <c r="J29" s="98"/>
      <c r="K29" s="98"/>
      <c r="L29" s="38">
        <f>'Մ-1-ին Եռ.'!L29+'Մ-2-րդ Եռ.'!L29</f>
        <v>117</v>
      </c>
      <c r="M29" s="249"/>
      <c r="N29" s="250"/>
      <c r="O29" s="250"/>
      <c r="P29" s="251"/>
      <c r="Q29" s="38">
        <f>'Մ-1-ին Եռ.'!Q29+'Մ-2-րդ Եռ.'!Q29</f>
        <v>946</v>
      </c>
      <c r="R29" s="38">
        <f>'Մ-1-ին Եռ.'!R29+'Մ-2-րդ Եռ.'!R29</f>
        <v>61</v>
      </c>
      <c r="S29" s="244"/>
      <c r="T29" s="40">
        <f>'Մ-1-ին Եռ.'!T29+'Մ-2-րդ Եռ.'!T29</f>
        <v>717</v>
      </c>
    </row>
    <row r="30" spans="1:20" ht="34.5" customHeight="1" thickBot="1" x14ac:dyDescent="0.35">
      <c r="A30" s="230" t="s">
        <v>9</v>
      </c>
      <c r="B30" s="231"/>
      <c r="C30" s="9"/>
      <c r="D30" s="254"/>
      <c r="E30" s="235"/>
      <c r="F30" s="235"/>
      <c r="G30" s="235"/>
      <c r="H30" s="236"/>
      <c r="I30" s="58"/>
      <c r="J30" s="58"/>
      <c r="K30" s="58"/>
      <c r="L30" s="341"/>
      <c r="M30" s="342"/>
      <c r="N30" s="342"/>
      <c r="O30" s="342"/>
      <c r="P30" s="343"/>
      <c r="Q30" s="99"/>
      <c r="R30" s="38">
        <f>'Մ-1-ին Եռ.'!R30+'Մ-2-րդ Եռ.'!R30</f>
        <v>92</v>
      </c>
      <c r="S30" s="245"/>
      <c r="T30" s="40">
        <f>'Մ-1-ին Եռ.'!T30+'Մ-2-րդ Եռ.'!T30</f>
        <v>1065</v>
      </c>
    </row>
    <row r="31" spans="1:20" ht="22.15" customHeight="1" x14ac:dyDescent="0.3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164"/>
      <c r="O31" s="99"/>
      <c r="P31" s="99"/>
      <c r="Q31" s="99"/>
      <c r="R31" s="100"/>
      <c r="S31" s="40">
        <f>'Մ-1-ին Եռ.'!S31+'Մ-2-րդ Եռ.'!S31</f>
        <v>4638</v>
      </c>
      <c r="T31" s="40">
        <f>'Մ-1-ին Եռ.'!T31+'Մ-2-րդ Եռ.'!T31</f>
        <v>1782</v>
      </c>
    </row>
    <row r="32" spans="1:20" ht="12" customHeight="1" thickBot="1" x14ac:dyDescent="0.35">
      <c r="A32" s="8"/>
      <c r="B32" s="29"/>
      <c r="C32" s="29"/>
      <c r="D32" s="41"/>
      <c r="E32" s="41"/>
      <c r="F32" s="41"/>
      <c r="G32" s="41"/>
      <c r="H32" s="41"/>
      <c r="I32" s="37"/>
      <c r="J32" s="37"/>
      <c r="K32" s="29"/>
      <c r="L32" s="29"/>
      <c r="M32" s="29"/>
      <c r="N32" s="29"/>
      <c r="O32" s="29"/>
      <c r="P32" s="29"/>
      <c r="Q32" s="119"/>
      <c r="R32" s="119"/>
      <c r="S32" s="119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329" t="s">
        <v>17</v>
      </c>
      <c r="M33" s="329"/>
      <c r="N33" s="329" t="s">
        <v>18</v>
      </c>
      <c r="O33" s="329"/>
      <c r="P33" s="182"/>
      <c r="Q33" s="182"/>
      <c r="R33" s="182"/>
      <c r="S33" s="107"/>
      <c r="T33" s="108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28">
        <f>'Մ-1-ին Եռ.'!L34:M34+'Մ-2-րդ Եռ.'!L34:M34</f>
        <v>1</v>
      </c>
      <c r="M34" s="328"/>
      <c r="N34" s="328">
        <f>'Մ-01'!N34:O34+'Մ-02'!N34:O34+'Մ-03'!N34:O34</f>
        <v>1</v>
      </c>
      <c r="O34" s="328"/>
      <c r="P34" s="182"/>
      <c r="Q34" s="182"/>
      <c r="R34" s="182"/>
      <c r="S34" s="109"/>
      <c r="T34" s="103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28">
        <f>'Մ-01'!L35:M35+'Մ-02'!L35:M35+'Մ-03'!L35:M35</f>
        <v>9</v>
      </c>
      <c r="M35" s="328"/>
      <c r="N35" s="328">
        <f>'Մ-01'!N35:O35+'Մ-02'!N35:O35+'Մ-03'!N35:O35</f>
        <v>13</v>
      </c>
      <c r="O35" s="328"/>
      <c r="P35" s="182"/>
      <c r="Q35" s="182"/>
      <c r="R35" s="182"/>
      <c r="S35" s="109"/>
      <c r="T35" s="103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328">
        <f>'Մ-01'!L36:M36+'Մ-02'!L36:M36+'Մ-03'!L36:M36</f>
        <v>0</v>
      </c>
      <c r="M36" s="328"/>
      <c r="N36" s="328">
        <f>'Մ-01'!N36:O36+'Մ-02'!N36:O36+'Մ-03'!N36:O36</f>
        <v>0</v>
      </c>
      <c r="O36" s="328"/>
      <c r="P36" s="182"/>
      <c r="Q36" s="182"/>
      <c r="R36" s="182"/>
      <c r="S36" s="110"/>
      <c r="T36" s="111"/>
    </row>
    <row r="38" spans="1:20" x14ac:dyDescent="0.3">
      <c r="A38" s="21"/>
      <c r="B38" s="21"/>
      <c r="C38" s="21"/>
      <c r="Q38" s="27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5">
    <mergeCell ref="C8:C9"/>
    <mergeCell ref="R9:R25"/>
    <mergeCell ref="S9:S25"/>
    <mergeCell ref="L12:L25"/>
    <mergeCell ref="O10:O25"/>
    <mergeCell ref="Q9:Q25"/>
    <mergeCell ref="L8:P8"/>
    <mergeCell ref="S8:T8"/>
    <mergeCell ref="L9:M9"/>
    <mergeCell ref="O9:P9"/>
    <mergeCell ref="D8:F8"/>
    <mergeCell ref="G8:H8"/>
    <mergeCell ref="I8:J8"/>
    <mergeCell ref="A10:C10"/>
    <mergeCell ref="A11:C11"/>
    <mergeCell ref="A12:C12"/>
    <mergeCell ref="A13:C13"/>
    <mergeCell ref="A14:C14"/>
    <mergeCell ref="A30:B30"/>
    <mergeCell ref="A28:B28"/>
    <mergeCell ref="A29:B29"/>
    <mergeCell ref="A15:C15"/>
    <mergeCell ref="A16:C16"/>
    <mergeCell ref="A27:B27"/>
    <mergeCell ref="A17:C17"/>
    <mergeCell ref="A18:C18"/>
    <mergeCell ref="A19:C19"/>
    <mergeCell ref="A21:C21"/>
    <mergeCell ref="A22:C22"/>
    <mergeCell ref="A23:C23"/>
    <mergeCell ref="A24:C24"/>
    <mergeCell ref="A25:C25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A5:B9"/>
    <mergeCell ref="C5:C7"/>
    <mergeCell ref="Q6:Q7"/>
    <mergeCell ref="T9:T25"/>
    <mergeCell ref="G10:H25"/>
    <mergeCell ref="I10:J25"/>
    <mergeCell ref="P10:P25"/>
    <mergeCell ref="M12:M25"/>
    <mergeCell ref="N10:N25"/>
    <mergeCell ref="A26:C26"/>
    <mergeCell ref="D26:H26"/>
    <mergeCell ref="L26:M26"/>
    <mergeCell ref="D27:H27"/>
    <mergeCell ref="S27:S30"/>
    <mergeCell ref="D30:H30"/>
    <mergeCell ref="L30:P30"/>
    <mergeCell ref="A33:K33"/>
    <mergeCell ref="T27:T28"/>
    <mergeCell ref="D28:H28"/>
    <mergeCell ref="O28:P28"/>
    <mergeCell ref="D29:H29"/>
    <mergeCell ref="M29:P29"/>
    <mergeCell ref="L33:M33"/>
    <mergeCell ref="N33:O33"/>
    <mergeCell ref="L34:M34"/>
    <mergeCell ref="N34:O34"/>
    <mergeCell ref="L35:M35"/>
    <mergeCell ref="N35:O35"/>
    <mergeCell ref="L36:M36"/>
    <mergeCell ref="N36:O36"/>
  </mergeCells>
  <printOptions horizontalCentered="1"/>
  <pageMargins left="0" right="0" top="0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T45"/>
  <sheetViews>
    <sheetView workbookViewId="0">
      <selection activeCell="I10" sqref="I10:J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2" style="3" customWidth="1"/>
    <col min="5" max="5" width="9.7109375" style="3" customWidth="1"/>
    <col min="6" max="6" width="9.42578125" style="3" customWidth="1"/>
    <col min="7" max="7" width="10.42578125" style="3" customWidth="1"/>
    <col min="8" max="8" width="10.140625" style="3" customWidth="1"/>
    <col min="9" max="9" width="10.7109375" style="3" customWidth="1"/>
    <col min="10" max="10" width="11.140625" style="3" customWidth="1"/>
    <col min="11" max="11" width="15.42578125" style="3" customWidth="1"/>
    <col min="12" max="12" width="10.42578125" style="3" customWidth="1"/>
    <col min="13" max="13" width="10.140625" style="3" customWidth="1"/>
    <col min="14" max="14" width="13.28515625" style="3" customWidth="1"/>
    <col min="15" max="15" width="11.42578125" style="3" customWidth="1"/>
    <col min="16" max="16" width="10.42578125" style="3" customWidth="1"/>
    <col min="17" max="17" width="16.140625" style="28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</row>
    <row r="2" spans="1:20" ht="27.75" customHeight="1" x14ac:dyDescent="0.3">
      <c r="A2" s="258" t="s">
        <v>74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</row>
    <row r="4" spans="1:20" ht="15.75" thickBot="1" x14ac:dyDescent="0.35">
      <c r="Q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36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32.25" customHeight="1" thickBot="1" x14ac:dyDescent="0.35">
      <c r="A7" s="262"/>
      <c r="B7" s="263"/>
      <c r="C7" s="267"/>
      <c r="D7" s="185" t="s">
        <v>50</v>
      </c>
      <c r="E7" s="186" t="s">
        <v>51</v>
      </c>
      <c r="F7" s="186" t="s">
        <v>52</v>
      </c>
      <c r="G7" s="186" t="s">
        <v>23</v>
      </c>
      <c r="H7" s="187" t="s">
        <v>22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'Մ-3-րդ Եռ.'!C8:C9+'Մ-4-րդ Եռ.'!C8:C9</f>
        <v>0</v>
      </c>
      <c r="D8" s="290">
        <f>'Մ-3-րդ Եռ.'!D8:F8+'Մ-4-րդ Եռ.'!D8:F8</f>
        <v>0</v>
      </c>
      <c r="E8" s="291"/>
      <c r="F8" s="292"/>
      <c r="G8" s="302">
        <f>G9+H9</f>
        <v>0</v>
      </c>
      <c r="H8" s="297"/>
      <c r="I8" s="302">
        <f>I9+J9</f>
        <v>0</v>
      </c>
      <c r="J8" s="297"/>
      <c r="K8" s="101">
        <f>K9</f>
        <v>0</v>
      </c>
      <c r="L8" s="307">
        <f>L9+O9</f>
        <v>0</v>
      </c>
      <c r="M8" s="308"/>
      <c r="N8" s="308"/>
      <c r="O8" s="308"/>
      <c r="P8" s="309"/>
      <c r="Q8" s="192">
        <f>'Մ-3-րդ Եռ.'!Q8+'Մ-4-րդ Եռ.'!Q8</f>
        <v>0</v>
      </c>
      <c r="R8" s="193">
        <f t="shared" ref="R8" si="0">SUM(R29:R30)</f>
        <v>0</v>
      </c>
      <c r="S8" s="296">
        <f>T31+S31</f>
        <v>0</v>
      </c>
      <c r="T8" s="297"/>
    </row>
    <row r="9" spans="1:20" ht="18.75" customHeight="1" x14ac:dyDescent="0.3">
      <c r="A9" s="262"/>
      <c r="B9" s="264"/>
      <c r="C9" s="289"/>
      <c r="D9" s="25">
        <f>SUM(D10:D25)</f>
        <v>0</v>
      </c>
      <c r="E9" s="15">
        <f>E10+E12+E14+E15</f>
        <v>0</v>
      </c>
      <c r="F9" s="15">
        <f>F10+F12+F14+F15</f>
        <v>0</v>
      </c>
      <c r="G9" s="39">
        <f>'Մ-3-րդ Եռ.'!G9+'Մ-4-րդ Եռ.'!G9</f>
        <v>0</v>
      </c>
      <c r="H9" s="39">
        <f>'Մ-3-րդ Եռ.'!H9+'Մ-4-րդ Եռ.'!H9</f>
        <v>0</v>
      </c>
      <c r="I9" s="39">
        <f>'Մ-3-րդ Եռ.'!I9+'Մ-4-րդ Եռ.'!I9</f>
        <v>0</v>
      </c>
      <c r="J9" s="39">
        <f>'Մ-3-րդ Եռ.'!J9+'Մ-4-րդ Եռ.'!J9</f>
        <v>0</v>
      </c>
      <c r="K9" s="39">
        <f>'Մ-3-րդ Եռ.'!K9+'Մ-4-րդ Եռ.'!K9</f>
        <v>0</v>
      </c>
      <c r="L9" s="298">
        <f>L11+M11</f>
        <v>0</v>
      </c>
      <c r="M9" s="299"/>
      <c r="N9" s="178"/>
      <c r="O9" s="300">
        <f>O27</f>
        <v>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38">
        <f>'Մ-3-րդ Եռ.'!D10+'Մ-4-րդ Եռ.'!D10</f>
        <v>0</v>
      </c>
      <c r="E10" s="38">
        <f>'Մ-3-րդ Եռ.'!E10+'Մ-4-րդ Եռ.'!E10</f>
        <v>0</v>
      </c>
      <c r="F10" s="38">
        <f>'Մ-3-րդ Եռ.'!F10+'Մ-4-րդ Եռ.'!F10</f>
        <v>0</v>
      </c>
      <c r="G10" s="310"/>
      <c r="H10" s="311"/>
      <c r="I10" s="310"/>
      <c r="J10" s="311"/>
      <c r="K10" s="56"/>
      <c r="L10" s="10" t="s">
        <v>25</v>
      </c>
      <c r="M10" s="20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38">
        <f>'Մ-3-րդ Եռ.'!D11+'Մ-4-րդ Եռ.'!D11</f>
        <v>0</v>
      </c>
      <c r="E11" s="49"/>
      <c r="F11" s="54"/>
      <c r="G11" s="214"/>
      <c r="H11" s="216"/>
      <c r="I11" s="214"/>
      <c r="J11" s="216"/>
      <c r="K11" s="109"/>
      <c r="L11" s="25">
        <f>'Մ-3-րդ Եռ.'!L11+'Մ-4-րդ Եռ.'!L11</f>
        <v>0</v>
      </c>
      <c r="M11" s="25">
        <f>'Մ-3-րդ Եռ.'!M11+'Մ-4-րդ Եռ.'!M11</f>
        <v>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38">
        <f>'Մ-3-րդ Եռ.'!D12+'Մ-4-րդ Եռ.'!D12</f>
        <v>0</v>
      </c>
      <c r="E12" s="38">
        <f>'Մ-3-րդ Եռ.'!E12+'Մ-4-րդ Եռ.'!E12</f>
        <v>0</v>
      </c>
      <c r="F12" s="38">
        <f>'Մ-3-րդ Եռ.'!F12+'Մ-4-րդ Եռ.'!F12</f>
        <v>0</v>
      </c>
      <c r="G12" s="214"/>
      <c r="H12" s="216"/>
      <c r="I12" s="214"/>
      <c r="J12" s="216"/>
      <c r="K12" s="109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38">
        <f>'Մ-3-րդ Եռ.'!D13+'Մ-4-րդ Եռ.'!D13</f>
        <v>0</v>
      </c>
      <c r="E13" s="50"/>
      <c r="F13" s="54"/>
      <c r="G13" s="214"/>
      <c r="H13" s="216"/>
      <c r="I13" s="214"/>
      <c r="J13" s="216"/>
      <c r="K13" s="109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38">
        <f>'Մ-3-րդ Եռ.'!D14+'Մ-4-րդ Եռ.'!D14</f>
        <v>0</v>
      </c>
      <c r="E14" s="38">
        <f>'Մ-3-րդ Եռ.'!E14+'Մ-4-րդ Եռ.'!E14</f>
        <v>0</v>
      </c>
      <c r="F14" s="38">
        <f>'Մ-3-րդ Եռ.'!F14+'Մ-4-րդ Եռ.'!F14</f>
        <v>0</v>
      </c>
      <c r="G14" s="214"/>
      <c r="H14" s="216"/>
      <c r="I14" s="214"/>
      <c r="J14" s="216"/>
      <c r="K14" s="109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38">
        <f>'Մ-3-րդ Եռ.'!D15+'Մ-4-րդ Եռ.'!D15</f>
        <v>0</v>
      </c>
      <c r="E15" s="38">
        <f>'Մ-3-րդ Եռ.'!E15+'Մ-4-րդ Եռ.'!E15</f>
        <v>0</v>
      </c>
      <c r="F15" s="38">
        <f>'Մ-3-րդ Եռ.'!F15+'Մ-4-րդ Եռ.'!F15</f>
        <v>0</v>
      </c>
      <c r="G15" s="214"/>
      <c r="H15" s="216"/>
      <c r="I15" s="214"/>
      <c r="J15" s="216"/>
      <c r="K15" s="109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38">
        <f>'Մ-3-րդ Եռ.'!D16+'Մ-4-րդ Եռ.'!D16</f>
        <v>0</v>
      </c>
      <c r="E16" s="50"/>
      <c r="F16" s="102"/>
      <c r="G16" s="214"/>
      <c r="H16" s="216"/>
      <c r="I16" s="214"/>
      <c r="J16" s="216"/>
      <c r="K16" s="109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38">
        <f>'Մ-3-րդ Եռ.'!D17+'Մ-4-րդ Եռ.'!D17</f>
        <v>0</v>
      </c>
      <c r="E17" s="50"/>
      <c r="F17" s="102"/>
      <c r="G17" s="214"/>
      <c r="H17" s="216"/>
      <c r="I17" s="214"/>
      <c r="J17" s="216"/>
      <c r="K17" s="109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38">
        <f>'Մ-3-րդ Եռ.'!D18+'Մ-4-րդ Եռ.'!D18</f>
        <v>0</v>
      </c>
      <c r="E18" s="50"/>
      <c r="F18" s="102"/>
      <c r="G18" s="214"/>
      <c r="H18" s="216"/>
      <c r="I18" s="214"/>
      <c r="J18" s="216"/>
      <c r="K18" s="109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38">
        <f>'Մ-3-րդ Եռ.'!D19+'Մ-4-րդ Եռ.'!D19</f>
        <v>0</v>
      </c>
      <c r="E19" s="50"/>
      <c r="F19" s="102"/>
      <c r="G19" s="214"/>
      <c r="H19" s="216"/>
      <c r="I19" s="214"/>
      <c r="J19" s="216"/>
      <c r="K19" s="109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04" t="s">
        <v>31</v>
      </c>
      <c r="B20" s="105"/>
      <c r="C20" s="106"/>
      <c r="D20" s="38">
        <f>'Մ-3-րդ Եռ.'!D20+'Մ-4-րդ Եռ.'!D20</f>
        <v>0</v>
      </c>
      <c r="E20" s="50"/>
      <c r="F20" s="102"/>
      <c r="G20" s="214"/>
      <c r="H20" s="216"/>
      <c r="I20" s="214"/>
      <c r="J20" s="216"/>
      <c r="K20" s="109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x14ac:dyDescent="0.3">
      <c r="A21" s="312" t="s">
        <v>32</v>
      </c>
      <c r="B21" s="313"/>
      <c r="C21" s="330"/>
      <c r="D21" s="38">
        <f>'Մ-3-րդ Եռ.'!D21+'Մ-4-րդ Եռ.'!D21</f>
        <v>0</v>
      </c>
      <c r="E21" s="50"/>
      <c r="F21" s="102"/>
      <c r="G21" s="214"/>
      <c r="H21" s="216"/>
      <c r="I21" s="214"/>
      <c r="J21" s="216"/>
      <c r="K21" s="109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30"/>
      <c r="D22" s="38">
        <f>'Մ-3-րդ Եռ.'!D22+'Մ-4-րդ Եռ.'!D22</f>
        <v>0</v>
      </c>
      <c r="E22" s="50"/>
      <c r="F22" s="102"/>
      <c r="G22" s="214"/>
      <c r="H22" s="216"/>
      <c r="I22" s="214"/>
      <c r="J22" s="216"/>
      <c r="K22" s="109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30"/>
      <c r="D23" s="38">
        <f>'Մ-3-րդ Եռ.'!D23+'Մ-4-րդ Եռ.'!D23</f>
        <v>0</v>
      </c>
      <c r="E23" s="50"/>
      <c r="F23" s="102"/>
      <c r="G23" s="214"/>
      <c r="H23" s="216"/>
      <c r="I23" s="214"/>
      <c r="J23" s="216"/>
      <c r="K23" s="109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30"/>
      <c r="D24" s="38">
        <f>'Մ-3-րդ Եռ.'!D24+'Մ-4-րդ Եռ.'!D24</f>
        <v>0</v>
      </c>
      <c r="E24" s="50"/>
      <c r="F24" s="102"/>
      <c r="G24" s="214"/>
      <c r="H24" s="216"/>
      <c r="I24" s="214"/>
      <c r="J24" s="216"/>
      <c r="K24" s="109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30"/>
      <c r="D25" s="38">
        <f>'Մ-3-րդ Եռ.'!D25+'Մ-4-րդ Եռ.'!D25</f>
        <v>0</v>
      </c>
      <c r="E25" s="51"/>
      <c r="F25" s="102"/>
      <c r="G25" s="214"/>
      <c r="H25" s="216"/>
      <c r="I25" s="214"/>
      <c r="J25" s="216"/>
      <c r="K25" s="109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77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0</v>
      </c>
      <c r="D27" s="254"/>
      <c r="E27" s="235"/>
      <c r="F27" s="235"/>
      <c r="G27" s="235"/>
      <c r="H27" s="236"/>
      <c r="I27" s="98"/>
      <c r="J27" s="98"/>
      <c r="K27" s="98"/>
      <c r="L27" s="38">
        <f>'Մ-3-րդ Եռ.'!L27+'Մ-4-րդ Եռ.'!L27</f>
        <v>0</v>
      </c>
      <c r="M27" s="38">
        <f>'Մ-3-րդ Եռ.'!M27+'Մ-4-րդ Եռ.'!M27</f>
        <v>0</v>
      </c>
      <c r="N27" s="38">
        <f>'Մ-3-րդ Եռ.'!N27+'Մ-4-րդ Եռ.'!N27</f>
        <v>0</v>
      </c>
      <c r="O27" s="38">
        <f>'Մ-3-րդ Եռ.'!O27+'Մ-4-րդ Եռ.'!O27</f>
        <v>0</v>
      </c>
      <c r="P27" s="38">
        <f>'Մ-3-րդ Եռ.'!P27+'Մ-4-րդ Եռ.'!P27</f>
        <v>0</v>
      </c>
      <c r="Q27" s="48"/>
      <c r="R27" s="125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L28+M28+Q28+R28+E9+F9+G8+I8+K8</f>
        <v>0</v>
      </c>
      <c r="D28" s="232"/>
      <c r="E28" s="233"/>
      <c r="F28" s="233"/>
      <c r="G28" s="233"/>
      <c r="H28" s="234"/>
      <c r="I28" s="98"/>
      <c r="J28" s="98"/>
      <c r="K28" s="98"/>
      <c r="L28" s="38">
        <f>'Մ-3-րդ Եռ.'!L28+'Մ-4-րդ Եռ.'!L28</f>
        <v>0</v>
      </c>
      <c r="M28" s="38">
        <f>'Մ-3-րդ Եռ.'!M28+'Մ-4-րդ Եռ.'!M28</f>
        <v>0</v>
      </c>
      <c r="N28" s="38">
        <f>'Մ-3-րդ Եռ.'!N28+'Մ-4-րդ Եռ.'!N28</f>
        <v>0</v>
      </c>
      <c r="O28" s="235"/>
      <c r="P28" s="236"/>
      <c r="Q28" s="38">
        <f>'Մ-3-րդ Եռ.'!Q28+'Մ-4-րդ Եռ.'!Q28</f>
        <v>0</v>
      </c>
      <c r="R28" s="38">
        <f>'Մ-3-րդ Եռ.'!R28+'Մ-4-րդ Եռ.'!R28</f>
        <v>0</v>
      </c>
      <c r="S28" s="244"/>
      <c r="T28" s="227"/>
    </row>
    <row r="29" spans="1:20" ht="26.25" customHeight="1" x14ac:dyDescent="0.3">
      <c r="A29" s="252" t="s">
        <v>8</v>
      </c>
      <c r="B29" s="253"/>
      <c r="C29" s="9">
        <f>L29+Q29+R29</f>
        <v>0</v>
      </c>
      <c r="D29" s="254"/>
      <c r="E29" s="235"/>
      <c r="F29" s="235"/>
      <c r="G29" s="235"/>
      <c r="H29" s="236"/>
      <c r="I29" s="98"/>
      <c r="J29" s="98"/>
      <c r="K29" s="98"/>
      <c r="L29" s="38">
        <f>'Մ-3-րդ Եռ.'!L29+'Մ-4-րդ Եռ.'!L29</f>
        <v>0</v>
      </c>
      <c r="M29" s="249"/>
      <c r="N29" s="250"/>
      <c r="O29" s="250"/>
      <c r="P29" s="251"/>
      <c r="Q29" s="38">
        <f>'Մ-3-րդ Եռ.'!Q29+'Մ-4-րդ Եռ.'!Q29</f>
        <v>0</v>
      </c>
      <c r="R29" s="38">
        <f>'Մ-3-րդ Եռ.'!R29+'Մ-4-րդ Եռ.'!R29</f>
        <v>0</v>
      </c>
      <c r="S29" s="244"/>
      <c r="T29" s="40">
        <f>'Մ-3-րդ Եռ.'!T29+'Մ-4-րդ Եռ.'!T29</f>
        <v>0</v>
      </c>
    </row>
    <row r="30" spans="1:20" ht="34.5" customHeight="1" thickBot="1" x14ac:dyDescent="0.35">
      <c r="A30" s="230" t="s">
        <v>9</v>
      </c>
      <c r="B30" s="231"/>
      <c r="C30" s="9"/>
      <c r="D30" s="254"/>
      <c r="E30" s="235"/>
      <c r="F30" s="235"/>
      <c r="G30" s="235"/>
      <c r="H30" s="236"/>
      <c r="I30" s="58"/>
      <c r="J30" s="58"/>
      <c r="K30" s="58"/>
      <c r="L30" s="341"/>
      <c r="M30" s="342"/>
      <c r="N30" s="342"/>
      <c r="O30" s="342"/>
      <c r="P30" s="343"/>
      <c r="Q30" s="99"/>
      <c r="R30" s="38">
        <f>'Մ-3-րդ Եռ.'!R30+'Մ-4-րդ Եռ.'!R30</f>
        <v>0</v>
      </c>
      <c r="S30" s="245"/>
      <c r="T30" s="40">
        <f>'Մ-3-րդ Եռ.'!T30+'Մ-4-րդ Եռ.'!T30</f>
        <v>0</v>
      </c>
    </row>
    <row r="31" spans="1:20" ht="22.15" customHeight="1" x14ac:dyDescent="0.3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179"/>
      <c r="O31" s="99"/>
      <c r="P31" s="99"/>
      <c r="Q31" s="99"/>
      <c r="R31" s="100"/>
      <c r="S31" s="40">
        <f>'Մ-3-րդ Եռ.'!S31+'Մ-4-րդ Եռ.'!S31</f>
        <v>0</v>
      </c>
      <c r="T31" s="40">
        <f>'Մ-3-րդ Եռ.'!T31+'Մ-4-րդ Եռ.'!T31</f>
        <v>0</v>
      </c>
    </row>
    <row r="32" spans="1:20" ht="12" customHeight="1" thickBot="1" x14ac:dyDescent="0.35">
      <c r="A32" s="8"/>
      <c r="B32" s="29"/>
      <c r="C32" s="29"/>
      <c r="D32" s="41"/>
      <c r="E32" s="41"/>
      <c r="F32" s="41"/>
      <c r="G32" s="41"/>
      <c r="H32" s="41"/>
      <c r="I32" s="37"/>
      <c r="J32" s="37"/>
      <c r="K32" s="29"/>
      <c r="L32" s="29"/>
      <c r="M32" s="29"/>
      <c r="N32" s="29"/>
      <c r="O32" s="29"/>
      <c r="P32" s="29"/>
      <c r="Q32" s="119"/>
      <c r="R32" s="77"/>
      <c r="S32" s="77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329" t="s">
        <v>17</v>
      </c>
      <c r="M33" s="329"/>
      <c r="N33" s="329" t="s">
        <v>18</v>
      </c>
      <c r="O33" s="329"/>
      <c r="P33" s="182"/>
      <c r="Q33" s="182"/>
      <c r="R33" s="182"/>
      <c r="S33" s="109"/>
      <c r="T33" s="108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28">
        <f>'Մ-3-րդ Եռ.'!L34:M34+'Մ-4-րդ Եռ.'!L34:M34</f>
        <v>0</v>
      </c>
      <c r="M34" s="328"/>
      <c r="N34" s="328">
        <f>'Մ-3-րդ Եռ.'!N34:O34+'Մ-4-րդ Եռ.'!N34:O34</f>
        <v>0</v>
      </c>
      <c r="O34" s="328"/>
      <c r="P34" s="182"/>
      <c r="Q34" s="182"/>
      <c r="R34" s="182"/>
      <c r="S34" s="109"/>
      <c r="T34" s="103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28">
        <f>'Մ-3-րդ Եռ.'!L35:M35+'Մ-4-րդ Եռ.'!L35:M35</f>
        <v>0</v>
      </c>
      <c r="M35" s="328"/>
      <c r="N35" s="328">
        <f>'Մ-3-րդ Եռ.'!N35:O35+'Մ-4-րդ Եռ.'!N35:O35</f>
        <v>0</v>
      </c>
      <c r="O35" s="328"/>
      <c r="P35" s="182"/>
      <c r="Q35" s="182"/>
      <c r="R35" s="182"/>
      <c r="S35" s="109"/>
      <c r="T35" s="103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328">
        <f>'Մ-3-րդ Եռ.'!L36:M36+'Մ-4-րդ Եռ.'!L36:M36</f>
        <v>0</v>
      </c>
      <c r="M36" s="328"/>
      <c r="N36" s="328">
        <f>'Մ-3-րդ Եռ.'!N36:O36+'Մ-4-րդ Եռ.'!N36:O36</f>
        <v>0</v>
      </c>
      <c r="O36" s="328"/>
      <c r="P36" s="182"/>
      <c r="Q36" s="182"/>
      <c r="R36" s="182"/>
      <c r="S36" s="110"/>
      <c r="T36" s="111"/>
    </row>
    <row r="38" spans="1:20" x14ac:dyDescent="0.3">
      <c r="A38" s="21"/>
      <c r="B38" s="21"/>
      <c r="C38" s="21"/>
      <c r="Q38" s="27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5">
    <mergeCell ref="D8:F8"/>
    <mergeCell ref="G8:H8"/>
    <mergeCell ref="I8:J8"/>
    <mergeCell ref="L8:P8"/>
    <mergeCell ref="L26:M26"/>
    <mergeCell ref="G10:H25"/>
    <mergeCell ref="I10:J25"/>
    <mergeCell ref="D26:H26"/>
    <mergeCell ref="D27:H27"/>
    <mergeCell ref="A27:B27"/>
    <mergeCell ref="A15:C15"/>
    <mergeCell ref="A16:C16"/>
    <mergeCell ref="A17:C17"/>
    <mergeCell ref="A18:C18"/>
    <mergeCell ref="A19:C19"/>
    <mergeCell ref="A10:C10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S27:S30"/>
    <mergeCell ref="T27:T28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Q6:Q7"/>
    <mergeCell ref="S8:T8"/>
    <mergeCell ref="L9:M9"/>
    <mergeCell ref="O9:P9"/>
    <mergeCell ref="T9:T25"/>
    <mergeCell ref="Q9:Q25"/>
    <mergeCell ref="R9:R25"/>
    <mergeCell ref="S9:S25"/>
    <mergeCell ref="L12:L25"/>
    <mergeCell ref="O10:O25"/>
    <mergeCell ref="P10:P25"/>
    <mergeCell ref="M12:M25"/>
    <mergeCell ref="N10:N25"/>
    <mergeCell ref="L36:M36"/>
    <mergeCell ref="N36:O36"/>
    <mergeCell ref="D28:H28"/>
    <mergeCell ref="O28:P28"/>
    <mergeCell ref="D29:H29"/>
    <mergeCell ref="M29:P29"/>
    <mergeCell ref="D30:H30"/>
    <mergeCell ref="L30:P30"/>
    <mergeCell ref="A33:K33"/>
    <mergeCell ref="A28:B28"/>
    <mergeCell ref="L33:M33"/>
    <mergeCell ref="N33:O33"/>
    <mergeCell ref="L34:M34"/>
    <mergeCell ref="N34:O34"/>
    <mergeCell ref="L35:M35"/>
    <mergeCell ref="N35:O35"/>
  </mergeCells>
  <printOptions horizontalCentered="1"/>
  <pageMargins left="0" right="0" top="0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40"/>
  <sheetViews>
    <sheetView workbookViewId="0">
      <selection activeCell="S8" sqref="S8:T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2.140625" style="3" customWidth="1"/>
    <col min="5" max="5" width="9.7109375" style="3" customWidth="1"/>
    <col min="6" max="6" width="9.42578125" style="3" customWidth="1"/>
    <col min="7" max="7" width="8.42578125" style="3" customWidth="1"/>
    <col min="8" max="8" width="8.85546875" style="3" customWidth="1"/>
    <col min="9" max="9" width="11.7109375" style="3" customWidth="1"/>
    <col min="10" max="10" width="10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3.85546875" style="3" customWidth="1"/>
    <col min="15" max="15" width="12.85546875" style="3" customWidth="1"/>
    <col min="16" max="16" width="10.42578125" style="3" customWidth="1"/>
    <col min="17" max="17" width="16.140625" style="28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</row>
    <row r="2" spans="1:20" ht="27.75" customHeight="1" x14ac:dyDescent="0.3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</row>
    <row r="4" spans="1:20" ht="15.75" thickBot="1" x14ac:dyDescent="0.35">
      <c r="Q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36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31.5" customHeight="1" thickBot="1" x14ac:dyDescent="0.35">
      <c r="A7" s="262"/>
      <c r="B7" s="263"/>
      <c r="C7" s="267"/>
      <c r="D7" s="185" t="s">
        <v>50</v>
      </c>
      <c r="E7" s="186" t="s">
        <v>51</v>
      </c>
      <c r="F7" s="186" t="s">
        <v>52</v>
      </c>
      <c r="G7" s="186" t="s">
        <v>23</v>
      </c>
      <c r="H7" s="187" t="s">
        <v>22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'Մ-1-ին կիս.'!C8:C9+'Մ-2-րդ կիս.'!C8:C9</f>
        <v>23948</v>
      </c>
      <c r="D8" s="290">
        <f>'Մ-1-ին կիս.'!D8:F8+'Մ-2-րդ կիս.'!D8:F8</f>
        <v>7152</v>
      </c>
      <c r="E8" s="291"/>
      <c r="F8" s="292"/>
      <c r="G8" s="302">
        <f>G9+H9</f>
        <v>118</v>
      </c>
      <c r="H8" s="297"/>
      <c r="I8" s="302">
        <f>I9+J9</f>
        <v>17</v>
      </c>
      <c r="J8" s="297"/>
      <c r="K8" s="101">
        <f>K9</f>
        <v>5</v>
      </c>
      <c r="L8" s="307">
        <f>L9+N9+O9</f>
        <v>6286</v>
      </c>
      <c r="M8" s="308"/>
      <c r="N8" s="308"/>
      <c r="O8" s="308"/>
      <c r="P8" s="309"/>
      <c r="Q8" s="192">
        <f>'Մ-1-ին կիս.'!Q8+'Մ-2-րդ կիս.'!Q8</f>
        <v>10357</v>
      </c>
      <c r="R8" s="192">
        <f>'Մ-1-ին կիս.'!R8+'Մ-2-րդ կիս.'!R8</f>
        <v>153</v>
      </c>
      <c r="S8" s="296">
        <f>T31+S31</f>
        <v>6420</v>
      </c>
      <c r="T8" s="297"/>
    </row>
    <row r="9" spans="1:20" ht="18.75" customHeight="1" x14ac:dyDescent="0.3">
      <c r="A9" s="262"/>
      <c r="B9" s="264"/>
      <c r="C9" s="289"/>
      <c r="D9" s="25">
        <f>SUM(D10:D25)</f>
        <v>6851</v>
      </c>
      <c r="E9" s="15">
        <f>E10+E12+E14+E15</f>
        <v>76</v>
      </c>
      <c r="F9" s="15">
        <f>F10+F12+F14+F15</f>
        <v>225</v>
      </c>
      <c r="G9" s="39">
        <f>'Մ-1-ին կիս.'!G9+'Մ-2-րդ կիս.'!G9</f>
        <v>69</v>
      </c>
      <c r="H9" s="39">
        <f>'Մ-1-ին կիս.'!H9+'Մ-2-րդ կիս.'!H9</f>
        <v>49</v>
      </c>
      <c r="I9" s="39">
        <f>'Մ-1-ին կիս.'!I9+'Մ-2-րդ կիս.'!I9</f>
        <v>6</v>
      </c>
      <c r="J9" s="39">
        <f>'Մ-1-ին կիս.'!J9+'Մ-2-րդ կիս.'!J9</f>
        <v>11</v>
      </c>
      <c r="K9" s="39">
        <f>'Մ-1-ին կիս.'!K9+'Մ-2-րդ կիս.'!K9</f>
        <v>5</v>
      </c>
      <c r="L9" s="298">
        <f>L11+M11</f>
        <v>2786</v>
      </c>
      <c r="M9" s="299"/>
      <c r="N9" s="178">
        <f>N27+N28</f>
        <v>9</v>
      </c>
      <c r="O9" s="300">
        <f>O27</f>
        <v>3491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56</v>
      </c>
      <c r="B10" s="313"/>
      <c r="C10" s="314"/>
      <c r="D10" s="38">
        <f>'Մ-1-ին կիս.'!D10+'Մ-2-րդ կիս.'!D10</f>
        <v>56</v>
      </c>
      <c r="E10" s="38">
        <f>'Մ-1-ին կիս.'!E10+'Մ-2-րդ կիս.'!E10</f>
        <v>62</v>
      </c>
      <c r="F10" s="38">
        <f>'Մ-1-ին կիս.'!F10+'Մ-2-րդ կիս.'!F10</f>
        <v>142</v>
      </c>
      <c r="G10" s="310"/>
      <c r="H10" s="311"/>
      <c r="I10" s="310"/>
      <c r="J10" s="311"/>
      <c r="K10" s="56"/>
      <c r="L10" s="10" t="s">
        <v>25</v>
      </c>
      <c r="M10" s="20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38">
        <f>'Մ-1-ին կիս.'!D11+'Մ-2-րդ կիս.'!D11</f>
        <v>119</v>
      </c>
      <c r="E11" s="49"/>
      <c r="F11" s="54"/>
      <c r="G11" s="214"/>
      <c r="H11" s="216"/>
      <c r="I11" s="214"/>
      <c r="J11" s="216"/>
      <c r="K11" s="109"/>
      <c r="L11" s="25">
        <f>'Մ-1-ին կիս.'!L11+'Մ-2-րդ կիս.'!L11</f>
        <v>2693</v>
      </c>
      <c r="M11" s="25">
        <f>'Մ-1-ին կիս.'!M11+'Մ-2-րդ կիս.'!M11</f>
        <v>93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38">
        <f>'Մ-1-ին կիս.'!D12+'Մ-2-րդ կիս.'!D12</f>
        <v>7</v>
      </c>
      <c r="E12" s="38">
        <f>'Մ-1-ին կիս.'!E12+'Մ-2-րդ կիս.'!E12</f>
        <v>10</v>
      </c>
      <c r="F12" s="38">
        <f>'Մ-1-ին կիս.'!F12+'Մ-2-րդ կիս.'!F12</f>
        <v>46</v>
      </c>
      <c r="G12" s="214"/>
      <c r="H12" s="216"/>
      <c r="I12" s="214"/>
      <c r="J12" s="216"/>
      <c r="K12" s="109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38">
        <f>'Մ-1-ին կիս.'!D13+'Մ-2-րդ կիս.'!D13</f>
        <v>18</v>
      </c>
      <c r="E13" s="50"/>
      <c r="F13" s="54"/>
      <c r="G13" s="214"/>
      <c r="H13" s="216"/>
      <c r="I13" s="214"/>
      <c r="J13" s="216"/>
      <c r="K13" s="109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38">
        <f>'Մ-1-ին կիս.'!D14+'Մ-2-րդ կիս.'!D14</f>
        <v>3</v>
      </c>
      <c r="E14" s="38">
        <f>'Մ-1-ին կիս.'!E14+'Մ-2-րդ կիս.'!E14</f>
        <v>2</v>
      </c>
      <c r="F14" s="38">
        <f>'Մ-1-ին կիս.'!F14+'Մ-2-րդ կիս.'!F14</f>
        <v>32</v>
      </c>
      <c r="G14" s="214"/>
      <c r="H14" s="216"/>
      <c r="I14" s="214"/>
      <c r="J14" s="216"/>
      <c r="K14" s="109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38">
        <f>'Մ-1-ին կիս.'!D15+'Մ-2-րդ կիս.'!D15</f>
        <v>10</v>
      </c>
      <c r="E15" s="38">
        <f>'Մ-1-ին կիս.'!E15+'Մ-2-րդ կիս.'!E15</f>
        <v>2</v>
      </c>
      <c r="F15" s="38">
        <f>'Մ-1-ին կիս.'!F15+'Մ-2-րդ կիս.'!F15</f>
        <v>5</v>
      </c>
      <c r="G15" s="214"/>
      <c r="H15" s="216"/>
      <c r="I15" s="214"/>
      <c r="J15" s="216"/>
      <c r="K15" s="109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38">
        <f>'Մ-1-ին կիս.'!D16+'Մ-2-րդ կիս.'!D16</f>
        <v>16</v>
      </c>
      <c r="E16" s="50"/>
      <c r="F16" s="102"/>
      <c r="G16" s="214"/>
      <c r="H16" s="216"/>
      <c r="I16" s="214"/>
      <c r="J16" s="216"/>
      <c r="K16" s="109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38">
        <f>'Մ-1-ին կիս.'!D17+'Մ-2-րդ կիս.'!D17</f>
        <v>9</v>
      </c>
      <c r="E17" s="50"/>
      <c r="F17" s="102"/>
      <c r="G17" s="214"/>
      <c r="H17" s="216"/>
      <c r="I17" s="214"/>
      <c r="J17" s="216"/>
      <c r="K17" s="109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38">
        <f>'Մ-1-ին կիս.'!D18+'Մ-2-րդ կիս.'!D18</f>
        <v>105</v>
      </c>
      <c r="E18" s="50"/>
      <c r="F18" s="102"/>
      <c r="G18" s="214"/>
      <c r="H18" s="216"/>
      <c r="I18" s="214"/>
      <c r="J18" s="216"/>
      <c r="K18" s="109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38">
        <f>'Մ-1-ին կիս.'!D19+'Մ-2-րդ կիս.'!D19</f>
        <v>282</v>
      </c>
      <c r="E19" s="50"/>
      <c r="F19" s="102"/>
      <c r="G19" s="214"/>
      <c r="H19" s="216"/>
      <c r="I19" s="214"/>
      <c r="J19" s="216"/>
      <c r="K19" s="109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04" t="s">
        <v>31</v>
      </c>
      <c r="B20" s="105"/>
      <c r="C20" s="106"/>
      <c r="D20" s="38">
        <f>'Մ-1-ին կիս.'!D20+'Մ-2-րդ կիս.'!D20</f>
        <v>1555</v>
      </c>
      <c r="E20" s="50"/>
      <c r="F20" s="102"/>
      <c r="G20" s="214"/>
      <c r="H20" s="216"/>
      <c r="I20" s="214"/>
      <c r="J20" s="216"/>
      <c r="K20" s="109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x14ac:dyDescent="0.3">
      <c r="A21" s="312" t="s">
        <v>32</v>
      </c>
      <c r="B21" s="313"/>
      <c r="C21" s="330"/>
      <c r="D21" s="38">
        <f>'Մ-1-ին կիս.'!D21+'Մ-2-րդ կիս.'!D21</f>
        <v>1479</v>
      </c>
      <c r="E21" s="50"/>
      <c r="F21" s="102"/>
      <c r="G21" s="214"/>
      <c r="H21" s="216"/>
      <c r="I21" s="214"/>
      <c r="J21" s="216"/>
      <c r="K21" s="109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30"/>
      <c r="D22" s="38">
        <f>'Մ-1-ին կիս.'!D22+'Մ-2-րդ կիս.'!D22</f>
        <v>654</v>
      </c>
      <c r="E22" s="50"/>
      <c r="F22" s="102"/>
      <c r="G22" s="214"/>
      <c r="H22" s="216"/>
      <c r="I22" s="214"/>
      <c r="J22" s="216"/>
      <c r="K22" s="109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30"/>
      <c r="D23" s="38">
        <f>'Մ-1-ին կիս.'!D23+'Մ-2-րդ կիս.'!D23</f>
        <v>250</v>
      </c>
      <c r="E23" s="50"/>
      <c r="F23" s="102"/>
      <c r="G23" s="214"/>
      <c r="H23" s="216"/>
      <c r="I23" s="214"/>
      <c r="J23" s="216"/>
      <c r="K23" s="109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30"/>
      <c r="D24" s="38">
        <f>'Մ-1-ին կիս.'!D24+'Մ-2-րդ կիս.'!D24</f>
        <v>2284</v>
      </c>
      <c r="E24" s="50"/>
      <c r="F24" s="102"/>
      <c r="G24" s="214"/>
      <c r="H24" s="216"/>
      <c r="I24" s="214"/>
      <c r="J24" s="216"/>
      <c r="K24" s="109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30"/>
      <c r="D25" s="38">
        <f>'Մ-1-ին կիս.'!D25+'Մ-2-րդ կիս.'!D25</f>
        <v>4</v>
      </c>
      <c r="E25" s="51"/>
      <c r="F25" s="102"/>
      <c r="G25" s="214"/>
      <c r="H25" s="216"/>
      <c r="I25" s="214"/>
      <c r="J25" s="216"/>
      <c r="K25" s="109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77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4357</v>
      </c>
      <c r="D27" s="254"/>
      <c r="E27" s="235"/>
      <c r="F27" s="235"/>
      <c r="G27" s="235"/>
      <c r="H27" s="236"/>
      <c r="I27" s="98"/>
      <c r="J27" s="98"/>
      <c r="K27" s="98"/>
      <c r="L27" s="38">
        <f>'Մ-1-ին կիս.'!L27+'Մ-2-րդ կիս.'!L27</f>
        <v>609</v>
      </c>
      <c r="M27" s="38">
        <f>'Մ-1-ին կիս.'!M27+'Մ-2-րդ կիս.'!M27</f>
        <v>11</v>
      </c>
      <c r="N27" s="38">
        <f>'Մ-1-ին կիս.'!N27+'Մ-2-րդ կիս.'!N27</f>
        <v>0</v>
      </c>
      <c r="O27" s="38">
        <f>'Մ-1-ին կիս.'!O27+'Մ-2-րդ կիս.'!O27</f>
        <v>3491</v>
      </c>
      <c r="P27" s="38">
        <f>'Մ-1-ին կիս.'!P27+'Մ-2-րդ կիս.'!P27</f>
        <v>866</v>
      </c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L28+M28+Q28+E9+F9+G8+I8+K8</f>
        <v>12964</v>
      </c>
      <c r="D28" s="232"/>
      <c r="E28" s="233"/>
      <c r="F28" s="233"/>
      <c r="G28" s="233"/>
      <c r="H28" s="234"/>
      <c r="I28" s="98"/>
      <c r="J28" s="98"/>
      <c r="K28" s="98"/>
      <c r="L28" s="38">
        <f>'Մ-1-ին կիս.'!L28+'Մ-2-րդ կիս.'!L28</f>
        <v>2084</v>
      </c>
      <c r="M28" s="38">
        <f>'Մ-1-ին կիս.'!M28+'Մ-2-րդ կիս.'!M28</f>
        <v>82</v>
      </c>
      <c r="N28" s="38">
        <f>'Մ-1-ին կիս.'!N28+'Մ-2-րդ կիս.'!N28</f>
        <v>9</v>
      </c>
      <c r="O28" s="235"/>
      <c r="P28" s="236"/>
      <c r="Q28" s="38">
        <f>'Մ-1-ին կիս.'!Q28+'Մ-2-րդ կիս.'!Q28</f>
        <v>10357</v>
      </c>
      <c r="R28" s="38">
        <f>'Մ-1-ին կիս.'!R28+'Մ-2-րդ կիս.'!R28</f>
        <v>153</v>
      </c>
      <c r="S28" s="244"/>
      <c r="T28" s="227"/>
    </row>
    <row r="29" spans="1:20" ht="26.25" customHeight="1" x14ac:dyDescent="0.3">
      <c r="A29" s="252" t="s">
        <v>8</v>
      </c>
      <c r="B29" s="253"/>
      <c r="C29" s="9">
        <f>L29+Q29+R29</f>
        <v>1124</v>
      </c>
      <c r="D29" s="254"/>
      <c r="E29" s="235"/>
      <c r="F29" s="235"/>
      <c r="G29" s="235"/>
      <c r="H29" s="236"/>
      <c r="I29" s="98"/>
      <c r="J29" s="98"/>
      <c r="K29" s="98"/>
      <c r="L29" s="38">
        <f>'Մ-1-ին կիս.'!L29+'Մ-2-րդ կիս.'!L29</f>
        <v>117</v>
      </c>
      <c r="M29" s="249"/>
      <c r="N29" s="250"/>
      <c r="O29" s="250"/>
      <c r="P29" s="251"/>
      <c r="Q29" s="38">
        <f>'Մ-1-ին կիս.'!Q29+'Մ-2-րդ կիս.'!Q29</f>
        <v>946</v>
      </c>
      <c r="R29" s="38">
        <f>'Մ-1-ին կիս.'!R29+'Մ-2-րդ կիս.'!R29</f>
        <v>61</v>
      </c>
      <c r="S29" s="244"/>
      <c r="T29" s="40">
        <f>'Մ-1-ին կիս.'!T29+'Մ-2-րդ կիս.'!T29</f>
        <v>717</v>
      </c>
    </row>
    <row r="30" spans="1:20" ht="34.5" customHeight="1" thickBot="1" x14ac:dyDescent="0.35">
      <c r="A30" s="230" t="s">
        <v>9</v>
      </c>
      <c r="B30" s="231"/>
      <c r="C30" s="9"/>
      <c r="D30" s="254"/>
      <c r="E30" s="235"/>
      <c r="F30" s="235"/>
      <c r="G30" s="235"/>
      <c r="H30" s="236"/>
      <c r="I30" s="58"/>
      <c r="J30" s="58"/>
      <c r="K30" s="58"/>
      <c r="L30" s="341"/>
      <c r="M30" s="342"/>
      <c r="N30" s="342"/>
      <c r="O30" s="342"/>
      <c r="P30" s="343"/>
      <c r="Q30" s="99"/>
      <c r="R30" s="38">
        <f>'Մ-1-ին կիս.'!R30+'Մ-2-րդ կիս.'!R30</f>
        <v>92</v>
      </c>
      <c r="S30" s="245"/>
      <c r="T30" s="40">
        <f>'Մ-1-ին կիս.'!T30+'Մ-2-րդ կիս.'!T30</f>
        <v>1065</v>
      </c>
    </row>
    <row r="31" spans="1:20" ht="22.15" customHeight="1" x14ac:dyDescent="0.3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179"/>
      <c r="O31" s="99"/>
      <c r="P31" s="99"/>
      <c r="Q31" s="99"/>
      <c r="R31" s="100"/>
      <c r="S31" s="40">
        <f>'Մ-1-ին կիս.'!S31+'Մ-2-րդ կիս.'!S31</f>
        <v>4638</v>
      </c>
      <c r="T31" s="40">
        <f>T29+T30</f>
        <v>1782</v>
      </c>
    </row>
    <row r="32" spans="1:20" ht="12" customHeight="1" thickBot="1" x14ac:dyDescent="0.35">
      <c r="A32" s="8"/>
      <c r="B32" s="29"/>
      <c r="C32" s="29"/>
      <c r="D32" s="41"/>
      <c r="E32" s="41"/>
      <c r="F32" s="41"/>
      <c r="G32" s="41"/>
      <c r="H32" s="41"/>
      <c r="I32" s="37"/>
      <c r="J32" s="37"/>
      <c r="K32" s="29"/>
      <c r="L32" s="29"/>
      <c r="M32" s="29"/>
      <c r="N32" s="29"/>
      <c r="O32" s="29"/>
      <c r="P32" s="29"/>
      <c r="Q32" s="119"/>
      <c r="R32" s="119"/>
      <c r="S32" s="119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329" t="s">
        <v>17</v>
      </c>
      <c r="M33" s="329"/>
      <c r="N33" s="329" t="s">
        <v>18</v>
      </c>
      <c r="O33" s="329"/>
      <c r="P33" s="182"/>
      <c r="Q33" s="182"/>
      <c r="R33" s="182"/>
      <c r="S33" s="114"/>
      <c r="T33" s="115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28">
        <f>'Մ-1-ին կիս.'!L34:M34+'Մ-2-րդ կիս.'!L34:M34</f>
        <v>1</v>
      </c>
      <c r="M34" s="328"/>
      <c r="N34" s="328">
        <f>'Մ-1-ին կիս.'!N34:O34+'Մ-2-րդ կիս.'!N34:O34</f>
        <v>1</v>
      </c>
      <c r="O34" s="328"/>
      <c r="P34" s="182"/>
      <c r="Q34" s="182"/>
      <c r="R34" s="182"/>
      <c r="S34" s="116"/>
      <c r="T34" s="113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28">
        <f>'Մ-1-ին կիս.'!L35:M35+'Մ-2-րդ կիս.'!L35:M35</f>
        <v>9</v>
      </c>
      <c r="M35" s="328"/>
      <c r="N35" s="328">
        <f>'Մ-1-ին կիս.'!N35:O35+'Մ-2-րդ կիս.'!N35:O35</f>
        <v>13</v>
      </c>
      <c r="O35" s="328"/>
      <c r="P35" s="182"/>
      <c r="Q35" s="182"/>
      <c r="R35" s="182"/>
      <c r="S35" s="116"/>
      <c r="T35" s="113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328">
        <f>'Մ-1-ին կիս.'!L36:M36+'Մ-2-րդ կիս.'!L36:M36</f>
        <v>0</v>
      </c>
      <c r="M36" s="328"/>
      <c r="N36" s="328">
        <f>'Մ-1-ին կիս.'!N36:O36+'Մ-2-րդ կիս.'!N36:O36</f>
        <v>0</v>
      </c>
      <c r="O36" s="328"/>
      <c r="P36" s="182"/>
      <c r="Q36" s="182"/>
      <c r="R36" s="182"/>
      <c r="S36" s="117"/>
      <c r="T36" s="118"/>
    </row>
    <row r="38" spans="1:20" x14ac:dyDescent="0.3">
      <c r="A38" s="21"/>
      <c r="B38" s="21"/>
      <c r="C38" s="21"/>
      <c r="Q38" s="27"/>
      <c r="T38" s="21"/>
    </row>
    <row r="39" spans="1:20" x14ac:dyDescent="0.3">
      <c r="A39" s="21"/>
      <c r="B39" s="21"/>
      <c r="C39" s="21"/>
      <c r="T39" s="21"/>
    </row>
    <row r="40" spans="1:20" x14ac:dyDescent="0.3">
      <c r="A40" s="21"/>
      <c r="B40" s="21"/>
      <c r="C40" s="21"/>
      <c r="T40" s="21"/>
    </row>
  </sheetData>
  <mergeCells count="75">
    <mergeCell ref="N36:O36"/>
    <mergeCell ref="N33:O33"/>
    <mergeCell ref="L34:M34"/>
    <mergeCell ref="N34:O34"/>
    <mergeCell ref="L35:M35"/>
    <mergeCell ref="N35:O35"/>
    <mergeCell ref="L26:M26"/>
    <mergeCell ref="G10:H25"/>
    <mergeCell ref="I10:J25"/>
    <mergeCell ref="D26:H26"/>
    <mergeCell ref="L36:M36"/>
    <mergeCell ref="A33:K33"/>
    <mergeCell ref="A28:B28"/>
    <mergeCell ref="A29:B29"/>
    <mergeCell ref="A30:B30"/>
    <mergeCell ref="L33:M33"/>
    <mergeCell ref="A27:B27"/>
    <mergeCell ref="A26:C26"/>
    <mergeCell ref="A11:C11"/>
    <mergeCell ref="A12:C12"/>
    <mergeCell ref="A21:C21"/>
    <mergeCell ref="A22:C22"/>
    <mergeCell ref="D8:F8"/>
    <mergeCell ref="G8:H8"/>
    <mergeCell ref="I8:J8"/>
    <mergeCell ref="L8:P8"/>
    <mergeCell ref="A10:C10"/>
    <mergeCell ref="C8:C9"/>
    <mergeCell ref="A5:B9"/>
    <mergeCell ref="C5:C7"/>
    <mergeCell ref="A23:C23"/>
    <mergeCell ref="A24:C24"/>
    <mergeCell ref="A25:C25"/>
    <mergeCell ref="A15:C15"/>
    <mergeCell ref="A16:C16"/>
    <mergeCell ref="A17:C17"/>
    <mergeCell ref="A18:C18"/>
    <mergeCell ref="A19:C19"/>
    <mergeCell ref="A13:C13"/>
    <mergeCell ref="A14:C14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Q6:Q7"/>
    <mergeCell ref="S8:T8"/>
    <mergeCell ref="L9:M9"/>
    <mergeCell ref="O9:P9"/>
    <mergeCell ref="T9:T25"/>
    <mergeCell ref="R9:R25"/>
    <mergeCell ref="S9:S25"/>
    <mergeCell ref="L12:L25"/>
    <mergeCell ref="O10:O25"/>
    <mergeCell ref="Q9:Q25"/>
    <mergeCell ref="P10:P25"/>
    <mergeCell ref="M12:M25"/>
    <mergeCell ref="N10:N25"/>
    <mergeCell ref="T27:T28"/>
    <mergeCell ref="D28:H28"/>
    <mergeCell ref="O28:P28"/>
    <mergeCell ref="D29:H29"/>
    <mergeCell ref="M29:P29"/>
    <mergeCell ref="D27:H27"/>
    <mergeCell ref="S27:S30"/>
    <mergeCell ref="D30:H30"/>
    <mergeCell ref="L30:P30"/>
  </mergeCells>
  <printOptions horizontalCentered="1"/>
  <pageMargins left="0" right="0" top="0" bottom="0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2"/>
  <sheetViews>
    <sheetView topLeftCell="A5" zoomScale="96" zoomScaleNormal="96" zoomScaleSheetLayoutView="100" workbookViewId="0">
      <selection activeCell="U27" sqref="U27"/>
    </sheetView>
  </sheetViews>
  <sheetFormatPr defaultColWidth="9.140625" defaultRowHeight="15" x14ac:dyDescent="0.3"/>
  <cols>
    <col min="1" max="1" width="6.42578125" style="2" customWidth="1"/>
    <col min="2" max="2" width="16.7109375" style="1" customWidth="1"/>
    <col min="3" max="3" width="16.85546875" style="1" customWidth="1"/>
    <col min="4" max="4" width="11.85546875" style="3" customWidth="1"/>
    <col min="5" max="5" width="12.28515625" style="3" customWidth="1"/>
    <col min="6" max="6" width="8" style="3" customWidth="1"/>
    <col min="7" max="7" width="11.42578125" style="3" customWidth="1"/>
    <col min="8" max="8" width="12.85546875" style="3" customWidth="1"/>
    <col min="9" max="9" width="11.42578125" style="3" customWidth="1"/>
    <col min="10" max="10" width="12.42578125" style="3" customWidth="1"/>
    <col min="11" max="11" width="13.85546875" style="3" customWidth="1"/>
    <col min="12" max="12" width="10.7109375" style="3" customWidth="1"/>
    <col min="13" max="13" width="14.28515625" style="3" customWidth="1"/>
    <col min="14" max="14" width="15.7109375" style="3" customWidth="1"/>
    <col min="15" max="15" width="11.85546875" style="3" customWidth="1"/>
    <col min="16" max="16" width="13.7109375" style="28" customWidth="1"/>
    <col min="17" max="17" width="18.5703125" style="3" customWidth="1"/>
    <col min="18" max="18" width="18.7109375" style="3" customWidth="1"/>
    <col min="19" max="19" width="15" style="3" customWidth="1"/>
    <col min="20" max="20" width="13.28515625" style="21" customWidth="1"/>
    <col min="21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</row>
    <row r="2" spans="1:20" ht="27.75" customHeight="1" x14ac:dyDescent="0.3">
      <c r="A2" s="322" t="s">
        <v>58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</row>
    <row r="4" spans="1:20" ht="15.75" thickBot="1" x14ac:dyDescent="0.35">
      <c r="P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36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30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D8+L8+R8+Q8</f>
        <v>5856</v>
      </c>
      <c r="D8" s="290">
        <f>D9+E9+F9</f>
        <v>1815</v>
      </c>
      <c r="E8" s="291"/>
      <c r="F8" s="292"/>
      <c r="G8" s="302">
        <f>G9+H9</f>
        <v>37</v>
      </c>
      <c r="H8" s="297"/>
      <c r="I8" s="302">
        <f>I9+J9</f>
        <v>3</v>
      </c>
      <c r="J8" s="297"/>
      <c r="K8" s="140">
        <f>K9</f>
        <v>3</v>
      </c>
      <c r="L8" s="290">
        <f>L9+N9+O9</f>
        <v>1472</v>
      </c>
      <c r="M8" s="291"/>
      <c r="N8" s="291"/>
      <c r="O8" s="291"/>
      <c r="P8" s="323"/>
      <c r="Q8" s="192">
        <f>Q28</f>
        <v>2519</v>
      </c>
      <c r="R8" s="193">
        <f t="shared" ref="R8" si="0">SUM(R29:R30)</f>
        <v>50</v>
      </c>
      <c r="S8" s="296">
        <f>T31+S31</f>
        <v>1671</v>
      </c>
      <c r="T8" s="297"/>
    </row>
    <row r="9" spans="1:20" ht="18.75" customHeight="1" x14ac:dyDescent="0.3">
      <c r="A9" s="262"/>
      <c r="B9" s="264"/>
      <c r="C9" s="289"/>
      <c r="D9" s="25">
        <f>SUM(D10:D25)</f>
        <v>1719</v>
      </c>
      <c r="E9" s="15">
        <f>E10+E12+E14+E15</f>
        <v>22</v>
      </c>
      <c r="F9" s="15">
        <f>F10+F12+F14+F15</f>
        <v>74</v>
      </c>
      <c r="G9" s="4">
        <v>27</v>
      </c>
      <c r="H9" s="17">
        <v>10</v>
      </c>
      <c r="I9" s="4">
        <v>1</v>
      </c>
      <c r="J9" s="17">
        <v>2</v>
      </c>
      <c r="K9" s="55">
        <v>3</v>
      </c>
      <c r="L9" s="298">
        <f>L11+M11</f>
        <v>730</v>
      </c>
      <c r="M9" s="299"/>
      <c r="N9" s="156">
        <f>N27+N28</f>
        <v>2</v>
      </c>
      <c r="O9" s="300">
        <f>O27</f>
        <v>740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42">
        <v>17</v>
      </c>
      <c r="E10" s="26">
        <v>20</v>
      </c>
      <c r="F10" s="26">
        <v>59</v>
      </c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>
        <v>22</v>
      </c>
      <c r="E11" s="49"/>
      <c r="F11" s="54"/>
      <c r="G11" s="214"/>
      <c r="H11" s="216"/>
      <c r="I11" s="214"/>
      <c r="J11" s="216"/>
      <c r="K11" s="161"/>
      <c r="L11" s="25">
        <f>L27+L28</f>
        <v>715</v>
      </c>
      <c r="M11" s="146">
        <f>M27+M28</f>
        <v>15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>
        <v>2</v>
      </c>
      <c r="E12" s="42">
        <v>1</v>
      </c>
      <c r="F12" s="26">
        <v>2</v>
      </c>
      <c r="G12" s="214"/>
      <c r="H12" s="216"/>
      <c r="I12" s="214"/>
      <c r="J12" s="216"/>
      <c r="K12" s="161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>
        <v>4</v>
      </c>
      <c r="E13" s="50"/>
      <c r="F13" s="54"/>
      <c r="G13" s="214"/>
      <c r="H13" s="216"/>
      <c r="I13" s="214"/>
      <c r="J13" s="216"/>
      <c r="K13" s="161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42">
        <v>2</v>
      </c>
      <c r="E14" s="42">
        <v>1</v>
      </c>
      <c r="F14" s="42">
        <v>13</v>
      </c>
      <c r="G14" s="214"/>
      <c r="H14" s="216"/>
      <c r="I14" s="214"/>
      <c r="J14" s="216"/>
      <c r="K14" s="161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>
        <v>5</v>
      </c>
      <c r="E15" s="42"/>
      <c r="F15" s="42"/>
      <c r="G15" s="214"/>
      <c r="H15" s="216"/>
      <c r="I15" s="214"/>
      <c r="J15" s="216"/>
      <c r="K15" s="161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>
        <v>7</v>
      </c>
      <c r="E16" s="50"/>
      <c r="F16" s="157"/>
      <c r="G16" s="214"/>
      <c r="H16" s="216"/>
      <c r="I16" s="214"/>
      <c r="J16" s="216"/>
      <c r="K16" s="161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>
        <v>1</v>
      </c>
      <c r="E17" s="50"/>
      <c r="F17" s="157"/>
      <c r="G17" s="214"/>
      <c r="H17" s="216"/>
      <c r="I17" s="214"/>
      <c r="J17" s="216"/>
      <c r="K17" s="161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>
        <v>21</v>
      </c>
      <c r="E18" s="50"/>
      <c r="F18" s="157"/>
      <c r="G18" s="214"/>
      <c r="H18" s="216"/>
      <c r="I18" s="214"/>
      <c r="J18" s="216"/>
      <c r="K18" s="161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>
        <v>96</v>
      </c>
      <c r="E19" s="50"/>
      <c r="F19" s="157"/>
      <c r="G19" s="214"/>
      <c r="H19" s="216"/>
      <c r="I19" s="214"/>
      <c r="J19" s="216"/>
      <c r="K19" s="161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58" t="s">
        <v>31</v>
      </c>
      <c r="B20" s="159"/>
      <c r="C20" s="160"/>
      <c r="D20" s="42">
        <v>405</v>
      </c>
      <c r="E20" s="50"/>
      <c r="F20" s="157"/>
      <c r="G20" s="214"/>
      <c r="H20" s="216"/>
      <c r="I20" s="214"/>
      <c r="J20" s="216"/>
      <c r="K20" s="161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>
        <v>426</v>
      </c>
      <c r="E21" s="50"/>
      <c r="F21" s="157"/>
      <c r="G21" s="214"/>
      <c r="H21" s="216"/>
      <c r="I21" s="214"/>
      <c r="J21" s="216"/>
      <c r="K21" s="161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>
        <v>172</v>
      </c>
      <c r="E22" s="50"/>
      <c r="F22" s="157"/>
      <c r="G22" s="214"/>
      <c r="H22" s="216"/>
      <c r="I22" s="214"/>
      <c r="J22" s="216"/>
      <c r="K22" s="161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>
        <v>52</v>
      </c>
      <c r="E23" s="50"/>
      <c r="F23" s="157"/>
      <c r="G23" s="214"/>
      <c r="H23" s="216"/>
      <c r="I23" s="214"/>
      <c r="J23" s="216"/>
      <c r="K23" s="161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>
        <v>487</v>
      </c>
      <c r="E24" s="50"/>
      <c r="F24" s="157"/>
      <c r="G24" s="214"/>
      <c r="H24" s="216"/>
      <c r="I24" s="214"/>
      <c r="J24" s="216"/>
      <c r="K24" s="161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>
        <v>0</v>
      </c>
      <c r="E25" s="51"/>
      <c r="F25" s="157"/>
      <c r="G25" s="214"/>
      <c r="H25" s="216"/>
      <c r="I25" s="214"/>
      <c r="J25" s="216"/>
      <c r="K25" s="161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54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1039</v>
      </c>
      <c r="D27" s="254"/>
      <c r="E27" s="235"/>
      <c r="F27" s="235"/>
      <c r="G27" s="235"/>
      <c r="H27" s="236"/>
      <c r="I27" s="155"/>
      <c r="J27" s="155"/>
      <c r="K27" s="155"/>
      <c r="L27" s="16">
        <v>161</v>
      </c>
      <c r="M27" s="30">
        <v>2</v>
      </c>
      <c r="N27" s="30"/>
      <c r="O27" s="4">
        <v>740</v>
      </c>
      <c r="P27" s="17">
        <v>299</v>
      </c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3228</v>
      </c>
      <c r="D28" s="232"/>
      <c r="E28" s="233"/>
      <c r="F28" s="233"/>
      <c r="G28" s="233"/>
      <c r="H28" s="234"/>
      <c r="I28" s="155"/>
      <c r="J28" s="155"/>
      <c r="K28" s="155"/>
      <c r="L28" s="16">
        <v>554</v>
      </c>
      <c r="M28" s="30">
        <v>13</v>
      </c>
      <c r="N28" s="30">
        <v>2</v>
      </c>
      <c r="O28" s="235"/>
      <c r="P28" s="236"/>
      <c r="Q28" s="5">
        <v>2519</v>
      </c>
      <c r="R28" s="45">
        <v>50</v>
      </c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275</v>
      </c>
      <c r="D29" s="254"/>
      <c r="E29" s="235"/>
      <c r="F29" s="235"/>
      <c r="G29" s="235"/>
      <c r="H29" s="236"/>
      <c r="I29" s="155"/>
      <c r="J29" s="155"/>
      <c r="K29" s="155"/>
      <c r="L29" s="5">
        <v>28</v>
      </c>
      <c r="M29" s="249"/>
      <c r="N29" s="250"/>
      <c r="O29" s="250"/>
      <c r="P29" s="251"/>
      <c r="Q29" s="5">
        <v>226</v>
      </c>
      <c r="R29" s="45">
        <v>21</v>
      </c>
      <c r="S29" s="244"/>
      <c r="T29" s="18">
        <v>171</v>
      </c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>
        <v>29</v>
      </c>
      <c r="S30" s="245"/>
      <c r="T30" s="19">
        <v>279</v>
      </c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>
        <v>1221</v>
      </c>
      <c r="T31" s="36">
        <f>SUM(T29:T30)</f>
        <v>450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1" ht="30" customHeight="1" x14ac:dyDescent="0.3">
      <c r="A33" s="293" t="s">
        <v>16</v>
      </c>
      <c r="B33" s="294"/>
      <c r="C33" s="294"/>
      <c r="D33" s="294"/>
      <c r="E33" s="294"/>
      <c r="F33" s="294"/>
      <c r="G33" s="294"/>
      <c r="H33" s="294"/>
      <c r="I33" s="294"/>
      <c r="J33" s="294"/>
      <c r="K33" s="295"/>
      <c r="L33" s="223" t="s">
        <v>17</v>
      </c>
      <c r="M33" s="224"/>
      <c r="N33" s="223" t="s">
        <v>18</v>
      </c>
      <c r="O33" s="224"/>
      <c r="P33" s="211"/>
      <c r="Q33" s="212"/>
      <c r="R33" s="212"/>
      <c r="S33" s="212"/>
      <c r="T33" s="213"/>
    </row>
    <row r="34" spans="1:21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01">
        <v>1</v>
      </c>
      <c r="M34" s="202"/>
      <c r="N34" s="201">
        <v>1</v>
      </c>
      <c r="O34" s="202"/>
      <c r="P34" s="214"/>
      <c r="Q34" s="215"/>
      <c r="R34" s="215"/>
      <c r="S34" s="215"/>
      <c r="T34" s="216"/>
    </row>
    <row r="35" spans="1:21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01">
        <v>4</v>
      </c>
      <c r="M35" s="202"/>
      <c r="N35" s="201">
        <v>5</v>
      </c>
      <c r="O35" s="202"/>
      <c r="P35" s="214"/>
      <c r="Q35" s="215"/>
      <c r="R35" s="215"/>
      <c r="S35" s="215"/>
      <c r="T35" s="216"/>
    </row>
    <row r="36" spans="1:21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3">
        <v>0</v>
      </c>
      <c r="M36" s="204"/>
      <c r="N36" s="203">
        <v>0</v>
      </c>
      <c r="O36" s="204"/>
      <c r="P36" s="217"/>
      <c r="Q36" s="218"/>
      <c r="R36" s="218"/>
      <c r="S36" s="218"/>
      <c r="T36" s="219"/>
    </row>
    <row r="37" spans="1:21" x14ac:dyDescent="0.3">
      <c r="P37" s="3"/>
      <c r="Q37" s="28"/>
      <c r="T37" s="3"/>
    </row>
    <row r="38" spans="1:21" ht="15.75" thickBot="1" x14ac:dyDescent="0.35">
      <c r="P38" s="3"/>
      <c r="Q38" s="28"/>
      <c r="T38" s="3"/>
    </row>
    <row r="39" spans="1:21" x14ac:dyDescent="0.3">
      <c r="B39" s="205" t="s">
        <v>78</v>
      </c>
      <c r="C39" s="206"/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06"/>
      <c r="S39" s="206"/>
      <c r="T39" s="206"/>
      <c r="U39" s="207"/>
    </row>
    <row r="40" spans="1:21" ht="15.75" thickBot="1" x14ac:dyDescent="0.35">
      <c r="B40" s="208"/>
      <c r="C40" s="209"/>
      <c r="D40" s="209"/>
      <c r="E40" s="209"/>
      <c r="F40" s="209"/>
      <c r="G40" s="209"/>
      <c r="H40" s="209"/>
      <c r="I40" s="209"/>
      <c r="J40" s="209"/>
      <c r="K40" s="209"/>
      <c r="L40" s="209"/>
      <c r="M40" s="209"/>
      <c r="N40" s="209"/>
      <c r="O40" s="209"/>
      <c r="P40" s="209"/>
      <c r="Q40" s="209"/>
      <c r="R40" s="209"/>
      <c r="S40" s="209"/>
      <c r="T40" s="209"/>
      <c r="U40" s="210"/>
    </row>
    <row r="41" spans="1:21" ht="15" customHeight="1" x14ac:dyDescent="0.3">
      <c r="B41" s="135"/>
      <c r="C41" s="136"/>
      <c r="D41" s="136"/>
      <c r="E41" s="136"/>
      <c r="F41" s="136"/>
      <c r="G41" s="136"/>
      <c r="H41" s="136"/>
      <c r="I41" s="319" t="s">
        <v>80</v>
      </c>
      <c r="J41" s="319"/>
      <c r="K41" s="319"/>
      <c r="L41" s="319"/>
      <c r="M41" s="319"/>
      <c r="N41" s="319"/>
    </row>
    <row r="42" spans="1:21" x14ac:dyDescent="0.3">
      <c r="B42" s="136"/>
      <c r="C42" s="136"/>
      <c r="D42" s="136"/>
      <c r="E42" s="136"/>
      <c r="F42" s="136"/>
      <c r="G42" s="136"/>
      <c r="H42" s="136"/>
      <c r="I42" s="136"/>
      <c r="J42" s="136"/>
      <c r="K42" s="136"/>
    </row>
  </sheetData>
  <mergeCells count="79">
    <mergeCell ref="L8:P8"/>
    <mergeCell ref="S8:T8"/>
    <mergeCell ref="O9:P9"/>
    <mergeCell ref="A26:C26"/>
    <mergeCell ref="C8:C9"/>
    <mergeCell ref="A25:C25"/>
    <mergeCell ref="A21:C21"/>
    <mergeCell ref="A15:C15"/>
    <mergeCell ref="A16:C16"/>
    <mergeCell ref="A17:C17"/>
    <mergeCell ref="A18:C18"/>
    <mergeCell ref="A19:C19"/>
    <mergeCell ref="I8:J8"/>
    <mergeCell ref="D27:H27"/>
    <mergeCell ref="L9:M9"/>
    <mergeCell ref="A12:C12"/>
    <mergeCell ref="A13:C13"/>
    <mergeCell ref="M12:M25"/>
    <mergeCell ref="I10:J25"/>
    <mergeCell ref="D26:H26"/>
    <mergeCell ref="A14:C14"/>
    <mergeCell ref="A10:C10"/>
    <mergeCell ref="A11:C11"/>
    <mergeCell ref="A1:S1"/>
    <mergeCell ref="A2:S2"/>
    <mergeCell ref="A3:S3"/>
    <mergeCell ref="A5:B9"/>
    <mergeCell ref="C5:C7"/>
    <mergeCell ref="G6:H6"/>
    <mergeCell ref="Q6:Q7"/>
    <mergeCell ref="L7:M7"/>
    <mergeCell ref="G8:H8"/>
    <mergeCell ref="D6:F6"/>
    <mergeCell ref="D8:F8"/>
    <mergeCell ref="R9:R25"/>
    <mergeCell ref="D5:R5"/>
    <mergeCell ref="S5:T7"/>
    <mergeCell ref="L6:P6"/>
    <mergeCell ref="R6:R7"/>
    <mergeCell ref="T27:T28"/>
    <mergeCell ref="O28:P28"/>
    <mergeCell ref="S9:S25"/>
    <mergeCell ref="N10:N25"/>
    <mergeCell ref="O10:O25"/>
    <mergeCell ref="Q9:Q25"/>
    <mergeCell ref="S27:S30"/>
    <mergeCell ref="T9:T25"/>
    <mergeCell ref="M29:P29"/>
    <mergeCell ref="L30:P30"/>
    <mergeCell ref="O7:P7"/>
    <mergeCell ref="I6:J6"/>
    <mergeCell ref="K6:K7"/>
    <mergeCell ref="P10:P25"/>
    <mergeCell ref="A31:R31"/>
    <mergeCell ref="A22:C22"/>
    <mergeCell ref="A23:C23"/>
    <mergeCell ref="A24:C24"/>
    <mergeCell ref="G10:H25"/>
    <mergeCell ref="L12:L25"/>
    <mergeCell ref="L26:M26"/>
    <mergeCell ref="A28:B28"/>
    <mergeCell ref="D28:H28"/>
    <mergeCell ref="A29:B29"/>
    <mergeCell ref="D29:H29"/>
    <mergeCell ref="A27:B27"/>
    <mergeCell ref="A30:B30"/>
    <mergeCell ref="A33:K33"/>
    <mergeCell ref="L35:M35"/>
    <mergeCell ref="L33:M33"/>
    <mergeCell ref="N33:O33"/>
    <mergeCell ref="L34:M34"/>
    <mergeCell ref="N34:O34"/>
    <mergeCell ref="D30:H30"/>
    <mergeCell ref="I41:N41"/>
    <mergeCell ref="B39:U40"/>
    <mergeCell ref="L36:M36"/>
    <mergeCell ref="N35:O35"/>
    <mergeCell ref="N36:O36"/>
    <mergeCell ref="P33:T36"/>
  </mergeCells>
  <pageMargins left="0.7" right="0.7" top="0.75" bottom="0.75" header="0.3" footer="0.3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topLeftCell="A4" zoomScale="91" zoomScaleNormal="91" workbookViewId="0">
      <selection activeCell="G10" sqref="G10:H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11" style="3" customWidth="1"/>
    <col min="8" max="9" width="10.5703125" style="3" customWidth="1"/>
    <col min="10" max="10" width="11.28515625" style="3" customWidth="1"/>
    <col min="11" max="11" width="14.85546875" style="3" customWidth="1"/>
    <col min="12" max="12" width="10" style="3" customWidth="1"/>
    <col min="13" max="13" width="13.140625" style="3" customWidth="1"/>
    <col min="14" max="14" width="14.42578125" style="3" customWidth="1"/>
    <col min="15" max="15" width="12.42578125" style="3" customWidth="1"/>
    <col min="16" max="16" width="10.42578125" style="28" customWidth="1"/>
    <col min="17" max="17" width="19.28515625" style="3" customWidth="1"/>
    <col min="18" max="18" width="17.85546875" style="3" customWidth="1"/>
    <col min="19" max="19" width="12.42578125" style="3" bestFit="1" customWidth="1"/>
    <col min="20" max="20" width="12.7109375" style="21" customWidth="1"/>
    <col min="21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</row>
    <row r="2" spans="1:20" ht="27.75" customHeight="1" x14ac:dyDescent="0.3">
      <c r="A2" s="258" t="s">
        <v>59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</row>
    <row r="4" spans="1:20" ht="15.75" thickBot="1" x14ac:dyDescent="0.35">
      <c r="P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48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29.25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D8+L8+R8+Q8</f>
        <v>6852</v>
      </c>
      <c r="D8" s="290">
        <f>D9+E9+F9</f>
        <v>2089</v>
      </c>
      <c r="E8" s="291"/>
      <c r="F8" s="292"/>
      <c r="G8" s="302">
        <f>G9+H9</f>
        <v>26</v>
      </c>
      <c r="H8" s="297"/>
      <c r="I8" s="302">
        <f>I9+J9</f>
        <v>9</v>
      </c>
      <c r="J8" s="297"/>
      <c r="K8" s="140">
        <f>K9</f>
        <v>1</v>
      </c>
      <c r="L8" s="290">
        <f>L9+N9+O9</f>
        <v>1849</v>
      </c>
      <c r="M8" s="291"/>
      <c r="N8" s="291"/>
      <c r="O8" s="291"/>
      <c r="P8" s="323"/>
      <c r="Q8" s="192">
        <v>2881</v>
      </c>
      <c r="R8" s="193">
        <f t="shared" ref="R8" si="0">SUM(R29:R30)</f>
        <v>33</v>
      </c>
      <c r="S8" s="296">
        <f>T31+S31</f>
        <v>1771</v>
      </c>
      <c r="T8" s="297"/>
    </row>
    <row r="9" spans="1:20" ht="18.75" customHeight="1" x14ac:dyDescent="0.3">
      <c r="A9" s="262"/>
      <c r="B9" s="264"/>
      <c r="C9" s="289"/>
      <c r="D9" s="25">
        <f>SUM(D10:D25)</f>
        <v>1983</v>
      </c>
      <c r="E9" s="15">
        <f>E10+E12+E14+E15</f>
        <v>22</v>
      </c>
      <c r="F9" s="15">
        <f>F10+F12+F14+F15</f>
        <v>84</v>
      </c>
      <c r="G9" s="4">
        <v>9</v>
      </c>
      <c r="H9" s="17">
        <v>17</v>
      </c>
      <c r="I9" s="4">
        <v>4</v>
      </c>
      <c r="J9" s="17">
        <v>5</v>
      </c>
      <c r="K9" s="55">
        <v>1</v>
      </c>
      <c r="L9" s="298">
        <f>L11+M11</f>
        <v>739</v>
      </c>
      <c r="M9" s="299"/>
      <c r="N9" s="168">
        <f>N27+N28</f>
        <v>4</v>
      </c>
      <c r="O9" s="300">
        <f>O27</f>
        <v>1106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194">
        <v>10</v>
      </c>
      <c r="E10" s="195">
        <v>16</v>
      </c>
      <c r="F10" s="195">
        <v>31</v>
      </c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194">
        <v>34</v>
      </c>
      <c r="E11" s="196"/>
      <c r="F11" s="54"/>
      <c r="G11" s="214"/>
      <c r="H11" s="216"/>
      <c r="I11" s="214"/>
      <c r="J11" s="216"/>
      <c r="K11" s="163"/>
      <c r="L11" s="25">
        <f>L27+L28</f>
        <v>717</v>
      </c>
      <c r="M11" s="146">
        <f>M27+M28</f>
        <v>22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194">
        <v>4</v>
      </c>
      <c r="E12" s="194">
        <v>5</v>
      </c>
      <c r="F12" s="195">
        <v>34</v>
      </c>
      <c r="G12" s="214"/>
      <c r="H12" s="216"/>
      <c r="I12" s="214"/>
      <c r="J12" s="216"/>
      <c r="K12" s="16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194">
        <v>9</v>
      </c>
      <c r="E13" s="197"/>
      <c r="F13" s="54"/>
      <c r="G13" s="214"/>
      <c r="H13" s="216"/>
      <c r="I13" s="214"/>
      <c r="J13" s="216"/>
      <c r="K13" s="16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194">
        <v>0</v>
      </c>
      <c r="E14" s="194">
        <v>1</v>
      </c>
      <c r="F14" s="194">
        <v>19</v>
      </c>
      <c r="G14" s="214"/>
      <c r="H14" s="216"/>
      <c r="I14" s="214"/>
      <c r="J14" s="216"/>
      <c r="K14" s="16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194">
        <v>3</v>
      </c>
      <c r="E15" s="194"/>
      <c r="F15" s="42"/>
      <c r="G15" s="214"/>
      <c r="H15" s="216"/>
      <c r="I15" s="214"/>
      <c r="J15" s="216"/>
      <c r="K15" s="16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194">
        <v>3</v>
      </c>
      <c r="E16" s="197"/>
      <c r="F16" s="162"/>
      <c r="G16" s="214"/>
      <c r="H16" s="216"/>
      <c r="I16" s="214"/>
      <c r="J16" s="216"/>
      <c r="K16" s="16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194">
        <v>3</v>
      </c>
      <c r="E17" s="197"/>
      <c r="F17" s="162"/>
      <c r="G17" s="214"/>
      <c r="H17" s="216"/>
      <c r="I17" s="214"/>
      <c r="J17" s="216"/>
      <c r="K17" s="16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194">
        <v>41</v>
      </c>
      <c r="E18" s="197"/>
      <c r="F18" s="162"/>
      <c r="G18" s="214"/>
      <c r="H18" s="216"/>
      <c r="I18" s="214"/>
      <c r="J18" s="216"/>
      <c r="K18" s="16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194">
        <v>54</v>
      </c>
      <c r="E19" s="197"/>
      <c r="F19" s="162"/>
      <c r="G19" s="214"/>
      <c r="H19" s="216"/>
      <c r="I19" s="214"/>
      <c r="J19" s="216"/>
      <c r="K19" s="16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65" t="s">
        <v>31</v>
      </c>
      <c r="B20" s="166"/>
      <c r="C20" s="167"/>
      <c r="D20" s="194">
        <v>448</v>
      </c>
      <c r="E20" s="197"/>
      <c r="F20" s="162"/>
      <c r="G20" s="214"/>
      <c r="H20" s="216"/>
      <c r="I20" s="214"/>
      <c r="J20" s="216"/>
      <c r="K20" s="16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198">
        <v>441</v>
      </c>
      <c r="E21" s="197"/>
      <c r="F21" s="162"/>
      <c r="G21" s="214"/>
      <c r="H21" s="216"/>
      <c r="I21" s="214"/>
      <c r="J21" s="216"/>
      <c r="K21" s="16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194">
        <v>213</v>
      </c>
      <c r="E22" s="197"/>
      <c r="F22" s="162"/>
      <c r="G22" s="214"/>
      <c r="H22" s="216"/>
      <c r="I22" s="214"/>
      <c r="J22" s="216"/>
      <c r="K22" s="16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194">
        <v>82</v>
      </c>
      <c r="E23" s="197"/>
      <c r="F23" s="162"/>
      <c r="G23" s="214"/>
      <c r="H23" s="216"/>
      <c r="I23" s="214"/>
      <c r="J23" s="216"/>
      <c r="K23" s="16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194">
        <v>638</v>
      </c>
      <c r="E24" s="197"/>
      <c r="F24" s="162"/>
      <c r="G24" s="214"/>
      <c r="H24" s="216"/>
      <c r="I24" s="214"/>
      <c r="J24" s="216"/>
      <c r="K24" s="16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194">
        <v>0</v>
      </c>
      <c r="E25" s="51"/>
      <c r="F25" s="162"/>
      <c r="G25" s="214"/>
      <c r="H25" s="216"/>
      <c r="I25" s="214"/>
      <c r="J25" s="216"/>
      <c r="K25" s="16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1223</v>
      </c>
      <c r="D27" s="254"/>
      <c r="E27" s="235"/>
      <c r="F27" s="235"/>
      <c r="G27" s="235"/>
      <c r="H27" s="236"/>
      <c r="I27" s="170"/>
      <c r="J27" s="170"/>
      <c r="K27" s="170"/>
      <c r="L27" s="16">
        <v>161</v>
      </c>
      <c r="M27" s="30">
        <v>1</v>
      </c>
      <c r="N27" s="30"/>
      <c r="O27" s="4">
        <v>1106</v>
      </c>
      <c r="P27" s="17">
        <v>117</v>
      </c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3585</v>
      </c>
      <c r="D28" s="232"/>
      <c r="E28" s="233"/>
      <c r="F28" s="233"/>
      <c r="G28" s="233"/>
      <c r="H28" s="234"/>
      <c r="I28" s="170"/>
      <c r="J28" s="170"/>
      <c r="K28" s="170"/>
      <c r="L28" s="16">
        <v>556</v>
      </c>
      <c r="M28" s="30">
        <v>21</v>
      </c>
      <c r="N28" s="30">
        <v>4</v>
      </c>
      <c r="O28" s="235"/>
      <c r="P28" s="236"/>
      <c r="Q28" s="5">
        <v>2881</v>
      </c>
      <c r="R28" s="45">
        <v>33</v>
      </c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280</v>
      </c>
      <c r="D29" s="254"/>
      <c r="E29" s="235"/>
      <c r="F29" s="235"/>
      <c r="G29" s="235"/>
      <c r="H29" s="236"/>
      <c r="I29" s="170"/>
      <c r="J29" s="170"/>
      <c r="K29" s="170"/>
      <c r="L29" s="5">
        <v>33</v>
      </c>
      <c r="M29" s="249"/>
      <c r="N29" s="250"/>
      <c r="O29" s="250"/>
      <c r="P29" s="251"/>
      <c r="Q29" s="5">
        <v>236</v>
      </c>
      <c r="R29" s="45">
        <v>11</v>
      </c>
      <c r="S29" s="244"/>
      <c r="T29" s="18">
        <v>139</v>
      </c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>
        <v>22</v>
      </c>
      <c r="S30" s="245"/>
      <c r="T30" s="19">
        <v>283</v>
      </c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>
        <v>1349</v>
      </c>
      <c r="T31" s="36">
        <f>SUM(T29:T30)</f>
        <v>422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2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223" t="s">
        <v>17</v>
      </c>
      <c r="M33" s="224"/>
      <c r="N33" s="223" t="s">
        <v>18</v>
      </c>
      <c r="O33" s="224"/>
      <c r="P33" s="211"/>
      <c r="Q33" s="212"/>
      <c r="R33" s="212"/>
      <c r="S33" s="212"/>
      <c r="T33" s="213"/>
    </row>
    <row r="34" spans="1:22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01">
        <v>0</v>
      </c>
      <c r="M34" s="202"/>
      <c r="N34" s="201">
        <v>0</v>
      </c>
      <c r="O34" s="202"/>
      <c r="P34" s="214"/>
      <c r="Q34" s="215"/>
      <c r="R34" s="215"/>
      <c r="S34" s="215"/>
      <c r="T34" s="216"/>
    </row>
    <row r="35" spans="1:22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01">
        <v>2</v>
      </c>
      <c r="M35" s="202"/>
      <c r="N35" s="201">
        <v>4</v>
      </c>
      <c r="O35" s="202"/>
      <c r="P35" s="214"/>
      <c r="Q35" s="215"/>
      <c r="R35" s="215"/>
      <c r="S35" s="215"/>
      <c r="T35" s="216"/>
    </row>
    <row r="36" spans="1:22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3">
        <v>0</v>
      </c>
      <c r="M36" s="204"/>
      <c r="N36" s="203">
        <v>0</v>
      </c>
      <c r="O36" s="204"/>
      <c r="P36" s="217"/>
      <c r="Q36" s="218"/>
      <c r="R36" s="218"/>
      <c r="S36" s="218"/>
      <c r="T36" s="219"/>
    </row>
    <row r="38" spans="1:22" ht="15.75" thickBot="1" x14ac:dyDescent="0.35"/>
    <row r="39" spans="1:22" x14ac:dyDescent="0.3">
      <c r="A39" s="21"/>
      <c r="B39" s="21"/>
      <c r="C39" s="205" t="s">
        <v>81</v>
      </c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06"/>
      <c r="S39" s="206"/>
      <c r="T39" s="206"/>
      <c r="U39" s="206"/>
      <c r="V39" s="207"/>
    </row>
    <row r="40" spans="1:22" ht="15.75" thickBot="1" x14ac:dyDescent="0.35">
      <c r="C40" s="208"/>
      <c r="D40" s="209"/>
      <c r="E40" s="209"/>
      <c r="F40" s="209"/>
      <c r="G40" s="209"/>
      <c r="H40" s="209"/>
      <c r="I40" s="209"/>
      <c r="J40" s="209"/>
      <c r="K40" s="209"/>
      <c r="L40" s="209"/>
      <c r="M40" s="209"/>
      <c r="N40" s="209"/>
      <c r="O40" s="209"/>
      <c r="P40" s="209"/>
      <c r="Q40" s="209"/>
      <c r="R40" s="209"/>
      <c r="S40" s="209"/>
      <c r="T40" s="209"/>
      <c r="U40" s="209"/>
      <c r="V40" s="210"/>
    </row>
    <row r="41" spans="1:22" x14ac:dyDescent="0.3">
      <c r="J41" s="319" t="s">
        <v>79</v>
      </c>
      <c r="K41" s="319"/>
      <c r="L41" s="319"/>
      <c r="M41" s="319"/>
    </row>
    <row r="46" spans="1:22" ht="18" x14ac:dyDescent="0.3">
      <c r="O46" s="137"/>
    </row>
  </sheetData>
  <mergeCells count="79">
    <mergeCell ref="C39:V40"/>
    <mergeCell ref="J41:M41"/>
    <mergeCell ref="A1:S1"/>
    <mergeCell ref="A2:S2"/>
    <mergeCell ref="A3:S3"/>
    <mergeCell ref="A5:B9"/>
    <mergeCell ref="C5:C7"/>
    <mergeCell ref="G6:H6"/>
    <mergeCell ref="Q6:Q7"/>
    <mergeCell ref="L7:M7"/>
    <mergeCell ref="C8:C9"/>
    <mergeCell ref="G8:H8"/>
    <mergeCell ref="R9:R25"/>
    <mergeCell ref="K6:K7"/>
    <mergeCell ref="A15:C15"/>
    <mergeCell ref="A16:C16"/>
    <mergeCell ref="A17:C17"/>
    <mergeCell ref="A11:C11"/>
    <mergeCell ref="A12:C12"/>
    <mergeCell ref="D6:F6"/>
    <mergeCell ref="A13:C13"/>
    <mergeCell ref="A14:C14"/>
    <mergeCell ref="D30:H30"/>
    <mergeCell ref="G10:H25"/>
    <mergeCell ref="A28:B28"/>
    <mergeCell ref="D28:H28"/>
    <mergeCell ref="D29:H29"/>
    <mergeCell ref="A27:B27"/>
    <mergeCell ref="D27:H27"/>
    <mergeCell ref="D26:H26"/>
    <mergeCell ref="A26:C26"/>
    <mergeCell ref="A29:B29"/>
    <mergeCell ref="A22:C22"/>
    <mergeCell ref="A23:C23"/>
    <mergeCell ref="A24:C24"/>
    <mergeCell ref="A10:C10"/>
    <mergeCell ref="A19:C19"/>
    <mergeCell ref="A21:C21"/>
    <mergeCell ref="A25:C25"/>
    <mergeCell ref="D5:R5"/>
    <mergeCell ref="P10:P25"/>
    <mergeCell ref="Q9:Q25"/>
    <mergeCell ref="N10:N25"/>
    <mergeCell ref="O10:O25"/>
    <mergeCell ref="L12:L25"/>
    <mergeCell ref="M12:M25"/>
    <mergeCell ref="L8:P8"/>
    <mergeCell ref="O9:P9"/>
    <mergeCell ref="I10:J25"/>
    <mergeCell ref="D8:F8"/>
    <mergeCell ref="A18:C18"/>
    <mergeCell ref="L9:M9"/>
    <mergeCell ref="I6:J6"/>
    <mergeCell ref="I8:J8"/>
    <mergeCell ref="L30:P30"/>
    <mergeCell ref="S5:T7"/>
    <mergeCell ref="L6:P6"/>
    <mergeCell ref="R6:R7"/>
    <mergeCell ref="O7:P7"/>
    <mergeCell ref="S8:T8"/>
    <mergeCell ref="T9:T25"/>
    <mergeCell ref="S9:S25"/>
    <mergeCell ref="L26:M26"/>
    <mergeCell ref="L36:M36"/>
    <mergeCell ref="N34:O34"/>
    <mergeCell ref="N35:O35"/>
    <mergeCell ref="N36:O36"/>
    <mergeCell ref="S27:S30"/>
    <mergeCell ref="A31:R31"/>
    <mergeCell ref="P33:T36"/>
    <mergeCell ref="A30:B30"/>
    <mergeCell ref="A33:K33"/>
    <mergeCell ref="L33:M33"/>
    <mergeCell ref="N33:O33"/>
    <mergeCell ref="L34:M34"/>
    <mergeCell ref="L35:M35"/>
    <mergeCell ref="T27:T28"/>
    <mergeCell ref="O28:P28"/>
    <mergeCell ref="M29:P29"/>
  </mergeCells>
  <pageMargins left="0.7" right="0.7" top="0.75" bottom="0.75" header="0.3" footer="0.3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tabSelected="1" topLeftCell="A4" workbookViewId="0">
      <selection activeCell="L44" sqref="L44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1.140625" style="3" customWidth="1"/>
    <col min="5" max="5" width="11.28515625" style="3" customWidth="1"/>
    <col min="6" max="6" width="10.28515625" style="3" customWidth="1"/>
    <col min="7" max="8" width="11.140625" style="3" customWidth="1"/>
    <col min="9" max="9" width="11" style="3" customWidth="1"/>
    <col min="10" max="10" width="11.42578125" style="3" customWidth="1"/>
    <col min="11" max="11" width="14.140625" style="3" customWidth="1"/>
    <col min="12" max="12" width="11.140625" style="3" customWidth="1"/>
    <col min="13" max="13" width="11.5703125" style="3" customWidth="1"/>
    <col min="14" max="14" width="12.85546875" style="3" customWidth="1"/>
    <col min="15" max="15" width="11.7109375" style="28" customWidth="1"/>
    <col min="16" max="16" width="10.42578125" style="3" customWidth="1"/>
    <col min="17" max="17" width="15.85546875" style="3" customWidth="1"/>
    <col min="18" max="18" width="18" style="3" customWidth="1"/>
    <col min="19" max="19" width="13.140625" style="21" customWidth="1"/>
    <col min="20" max="20" width="12.28515625" style="21" customWidth="1"/>
    <col min="21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</row>
    <row r="2" spans="1:20" ht="27.75" customHeight="1" x14ac:dyDescent="0.3">
      <c r="A2" s="258" t="s">
        <v>60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</row>
    <row r="4" spans="1:20" ht="15.75" thickBot="1" x14ac:dyDescent="0.35">
      <c r="O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31.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32.25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D8+L8+R8+Q8</f>
        <v>6158</v>
      </c>
      <c r="D8" s="290">
        <f>D9+E9+F9</f>
        <v>1863</v>
      </c>
      <c r="E8" s="291"/>
      <c r="F8" s="292"/>
      <c r="G8" s="302">
        <f>G9+H9</f>
        <v>29</v>
      </c>
      <c r="H8" s="297"/>
      <c r="I8" s="302">
        <f>I9+J9</f>
        <v>1</v>
      </c>
      <c r="J8" s="297"/>
      <c r="K8" s="140">
        <f>K9</f>
        <v>0</v>
      </c>
      <c r="L8" s="290">
        <f>L9+N9+O9</f>
        <v>1533</v>
      </c>
      <c r="M8" s="291"/>
      <c r="N8" s="291"/>
      <c r="O8" s="291"/>
      <c r="P8" s="323"/>
      <c r="Q8" s="192">
        <f>Q28</f>
        <v>2719</v>
      </c>
      <c r="R8" s="193">
        <f t="shared" ref="R8" si="0">SUM(R29:R30)</f>
        <v>43</v>
      </c>
      <c r="S8" s="296">
        <f>T31+S31</f>
        <v>1593</v>
      </c>
      <c r="T8" s="297"/>
    </row>
    <row r="9" spans="1:20" ht="18.75" customHeight="1" x14ac:dyDescent="0.3">
      <c r="A9" s="262"/>
      <c r="B9" s="264"/>
      <c r="C9" s="289"/>
      <c r="D9" s="25">
        <f>SUM(D10:D25)</f>
        <v>1821</v>
      </c>
      <c r="E9" s="15">
        <f>E10+E12+E14+E15</f>
        <v>14</v>
      </c>
      <c r="F9" s="15">
        <f>F10+F12+F14+F15</f>
        <v>28</v>
      </c>
      <c r="G9" s="4">
        <v>15</v>
      </c>
      <c r="H9" s="17">
        <v>14</v>
      </c>
      <c r="I9" s="4">
        <v>1</v>
      </c>
      <c r="J9" s="17">
        <v>0</v>
      </c>
      <c r="K9" s="55">
        <v>0</v>
      </c>
      <c r="L9" s="298">
        <f>L11+M11</f>
        <v>628</v>
      </c>
      <c r="M9" s="299"/>
      <c r="N9" s="168">
        <f>N27+N28</f>
        <v>1</v>
      </c>
      <c r="O9" s="300">
        <f>O27</f>
        <v>904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199">
        <v>17</v>
      </c>
      <c r="E10" s="26">
        <v>12</v>
      </c>
      <c r="F10" s="26">
        <v>23</v>
      </c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>
        <v>30</v>
      </c>
      <c r="E11" s="49"/>
      <c r="F11" s="54"/>
      <c r="G11" s="214"/>
      <c r="H11" s="216"/>
      <c r="I11" s="214"/>
      <c r="J11" s="216"/>
      <c r="K11" s="163"/>
      <c r="L11" s="25">
        <f>L27+L28</f>
        <v>605</v>
      </c>
      <c r="M11" s="146">
        <f>M27+M28</f>
        <v>23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>
        <v>1</v>
      </c>
      <c r="E12" s="42">
        <v>0</v>
      </c>
      <c r="F12" s="26">
        <v>0</v>
      </c>
      <c r="G12" s="214"/>
      <c r="H12" s="216"/>
      <c r="I12" s="214"/>
      <c r="J12" s="216"/>
      <c r="K12" s="16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>
        <v>1</v>
      </c>
      <c r="E13" s="50"/>
      <c r="F13" s="54"/>
      <c r="G13" s="214"/>
      <c r="H13" s="216"/>
      <c r="I13" s="214"/>
      <c r="J13" s="216"/>
      <c r="K13" s="16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199">
        <v>0</v>
      </c>
      <c r="E14" s="42">
        <v>0</v>
      </c>
      <c r="F14" s="42">
        <v>0</v>
      </c>
      <c r="G14" s="214"/>
      <c r="H14" s="216"/>
      <c r="I14" s="214"/>
      <c r="J14" s="216"/>
      <c r="K14" s="16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>
        <v>1</v>
      </c>
      <c r="E15" s="199">
        <v>2</v>
      </c>
      <c r="F15" s="199">
        <v>5</v>
      </c>
      <c r="G15" s="214"/>
      <c r="H15" s="216"/>
      <c r="I15" s="214"/>
      <c r="J15" s="216"/>
      <c r="K15" s="16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>
        <v>4</v>
      </c>
      <c r="E16" s="50"/>
      <c r="F16" s="162"/>
      <c r="G16" s="214"/>
      <c r="H16" s="216"/>
      <c r="I16" s="214"/>
      <c r="J16" s="216"/>
      <c r="K16" s="16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>
        <v>4</v>
      </c>
      <c r="E17" s="50"/>
      <c r="F17" s="162"/>
      <c r="G17" s="214"/>
      <c r="H17" s="216"/>
      <c r="I17" s="214"/>
      <c r="J17" s="216"/>
      <c r="K17" s="16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>
        <v>24</v>
      </c>
      <c r="E18" s="50"/>
      <c r="F18" s="162"/>
      <c r="G18" s="214"/>
      <c r="H18" s="216"/>
      <c r="I18" s="214"/>
      <c r="J18" s="216"/>
      <c r="K18" s="16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>
        <v>66</v>
      </c>
      <c r="E19" s="50"/>
      <c r="F19" s="162"/>
      <c r="G19" s="214"/>
      <c r="H19" s="216"/>
      <c r="I19" s="214"/>
      <c r="J19" s="216"/>
      <c r="K19" s="16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65" t="s">
        <v>31</v>
      </c>
      <c r="B20" s="166"/>
      <c r="C20" s="167"/>
      <c r="D20" s="42">
        <v>379</v>
      </c>
      <c r="E20" s="50"/>
      <c r="F20" s="162"/>
      <c r="G20" s="214"/>
      <c r="H20" s="216"/>
      <c r="I20" s="214"/>
      <c r="J20" s="216"/>
      <c r="K20" s="16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>
        <v>391</v>
      </c>
      <c r="E21" s="50"/>
      <c r="F21" s="162"/>
      <c r="G21" s="214"/>
      <c r="H21" s="216"/>
      <c r="I21" s="214"/>
      <c r="J21" s="216"/>
      <c r="K21" s="16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>
        <v>180</v>
      </c>
      <c r="E22" s="50"/>
      <c r="F22" s="162"/>
      <c r="G22" s="214"/>
      <c r="H22" s="216"/>
      <c r="I22" s="214"/>
      <c r="J22" s="216"/>
      <c r="K22" s="16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>
        <v>69</v>
      </c>
      <c r="E23" s="50"/>
      <c r="F23" s="162"/>
      <c r="G23" s="214"/>
      <c r="H23" s="216"/>
      <c r="I23" s="214"/>
      <c r="J23" s="216"/>
      <c r="K23" s="16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>
        <v>651</v>
      </c>
      <c r="E24" s="50"/>
      <c r="F24" s="162"/>
      <c r="G24" s="214"/>
      <c r="H24" s="216"/>
      <c r="I24" s="214"/>
      <c r="J24" s="216"/>
      <c r="K24" s="16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>
        <v>3</v>
      </c>
      <c r="E25" s="51"/>
      <c r="F25" s="162"/>
      <c r="G25" s="214"/>
      <c r="H25" s="216"/>
      <c r="I25" s="214"/>
      <c r="J25" s="216"/>
      <c r="K25" s="16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36.75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1140</v>
      </c>
      <c r="D27" s="254"/>
      <c r="E27" s="235"/>
      <c r="F27" s="235"/>
      <c r="G27" s="235"/>
      <c r="H27" s="236"/>
      <c r="I27" s="170"/>
      <c r="J27" s="170"/>
      <c r="K27" s="170"/>
      <c r="L27" s="16">
        <v>148</v>
      </c>
      <c r="M27" s="30">
        <v>2</v>
      </c>
      <c r="N27" s="30"/>
      <c r="O27" s="4">
        <v>904</v>
      </c>
      <c r="P27" s="17">
        <v>236</v>
      </c>
      <c r="Q27" s="48"/>
      <c r="R27" s="52"/>
      <c r="S27" s="243"/>
      <c r="T27" s="226"/>
    </row>
    <row r="28" spans="1:20" ht="69.599999999999994" customHeight="1" x14ac:dyDescent="0.3">
      <c r="A28" s="230" t="s">
        <v>41</v>
      </c>
      <c r="B28" s="231"/>
      <c r="C28" s="9">
        <f>L28+M28+Q28+E9+G8+R28+D11+D13+D16</f>
        <v>3318</v>
      </c>
      <c r="D28" s="232"/>
      <c r="E28" s="233"/>
      <c r="F28" s="233"/>
      <c r="G28" s="233"/>
      <c r="H28" s="234"/>
      <c r="I28" s="170"/>
      <c r="J28" s="170"/>
      <c r="K28" s="170"/>
      <c r="L28" s="16">
        <v>457</v>
      </c>
      <c r="M28" s="30">
        <v>21</v>
      </c>
      <c r="N28" s="30">
        <v>1</v>
      </c>
      <c r="O28" s="235"/>
      <c r="P28" s="236"/>
      <c r="Q28" s="5">
        <v>2719</v>
      </c>
      <c r="R28" s="45">
        <v>43</v>
      </c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233</v>
      </c>
      <c r="D29" s="254"/>
      <c r="E29" s="235"/>
      <c r="F29" s="235"/>
      <c r="G29" s="235"/>
      <c r="H29" s="236"/>
      <c r="I29" s="170"/>
      <c r="J29" s="170"/>
      <c r="K29" s="170"/>
      <c r="L29" s="5">
        <v>25</v>
      </c>
      <c r="M29" s="249"/>
      <c r="N29" s="250"/>
      <c r="O29" s="250"/>
      <c r="P29" s="251"/>
      <c r="Q29" s="5">
        <v>189</v>
      </c>
      <c r="R29" s="45">
        <v>19</v>
      </c>
      <c r="S29" s="244"/>
      <c r="T29" s="18">
        <v>177</v>
      </c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>
        <v>24</v>
      </c>
      <c r="S30" s="245"/>
      <c r="T30" s="19">
        <v>313</v>
      </c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>
        <v>1103</v>
      </c>
      <c r="T31" s="36">
        <f>SUM(T29:T30)</f>
        <v>490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2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223" t="s">
        <v>17</v>
      </c>
      <c r="M33" s="224"/>
      <c r="N33" s="223" t="s">
        <v>18</v>
      </c>
      <c r="O33" s="224"/>
      <c r="P33" s="211"/>
      <c r="Q33" s="212"/>
      <c r="R33" s="212"/>
      <c r="S33" s="212"/>
      <c r="T33" s="213"/>
    </row>
    <row r="34" spans="1:22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01">
        <v>0</v>
      </c>
      <c r="M34" s="202"/>
      <c r="N34" s="201">
        <v>0</v>
      </c>
      <c r="O34" s="202"/>
      <c r="P34" s="214"/>
      <c r="Q34" s="215"/>
      <c r="R34" s="215"/>
      <c r="S34" s="215"/>
      <c r="T34" s="216"/>
    </row>
    <row r="35" spans="1:22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01">
        <v>3</v>
      </c>
      <c r="M35" s="202"/>
      <c r="N35" s="201">
        <v>5</v>
      </c>
      <c r="O35" s="202"/>
      <c r="P35" s="214"/>
      <c r="Q35" s="215"/>
      <c r="R35" s="215"/>
      <c r="S35" s="215"/>
      <c r="T35" s="216"/>
    </row>
    <row r="36" spans="1:22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3">
        <v>0</v>
      </c>
      <c r="M36" s="204"/>
      <c r="N36" s="203">
        <v>0</v>
      </c>
      <c r="O36" s="204"/>
      <c r="P36" s="217"/>
      <c r="Q36" s="218"/>
      <c r="R36" s="218"/>
      <c r="S36" s="218"/>
      <c r="T36" s="219"/>
    </row>
    <row r="38" spans="1:22" ht="15.75" thickBot="1" x14ac:dyDescent="0.35"/>
    <row r="39" spans="1:22" x14ac:dyDescent="0.3">
      <c r="A39" s="21"/>
      <c r="B39" s="21"/>
      <c r="C39" s="205"/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06"/>
      <c r="S39" s="206"/>
      <c r="T39" s="206"/>
      <c r="U39" s="206"/>
      <c r="V39" s="207"/>
    </row>
    <row r="40" spans="1:22" ht="15.75" thickBot="1" x14ac:dyDescent="0.35">
      <c r="C40" s="208"/>
      <c r="D40" s="209"/>
      <c r="E40" s="209"/>
      <c r="F40" s="209"/>
      <c r="G40" s="209"/>
      <c r="H40" s="209"/>
      <c r="I40" s="209"/>
      <c r="J40" s="209"/>
      <c r="K40" s="209"/>
      <c r="L40" s="209"/>
      <c r="M40" s="209"/>
      <c r="N40" s="209"/>
      <c r="O40" s="209"/>
      <c r="P40" s="209"/>
      <c r="Q40" s="209"/>
      <c r="R40" s="209"/>
      <c r="S40" s="209"/>
      <c r="T40" s="209"/>
      <c r="U40" s="209"/>
      <c r="V40" s="210"/>
    </row>
    <row r="44" spans="1:22" x14ac:dyDescent="0.3">
      <c r="J44" s="349"/>
    </row>
  </sheetData>
  <mergeCells count="78">
    <mergeCell ref="C39:V40"/>
    <mergeCell ref="T9:T25"/>
    <mergeCell ref="P10:P25"/>
    <mergeCell ref="S27:S30"/>
    <mergeCell ref="T27:T28"/>
    <mergeCell ref="O28:P28"/>
    <mergeCell ref="M29:P29"/>
    <mergeCell ref="L30:P30"/>
    <mergeCell ref="M12:M25"/>
    <mergeCell ref="L12:L25"/>
    <mergeCell ref="D26:H26"/>
    <mergeCell ref="A26:C26"/>
    <mergeCell ref="A30:B30"/>
    <mergeCell ref="A29:B29"/>
    <mergeCell ref="A27:B27"/>
    <mergeCell ref="A28:B28"/>
    <mergeCell ref="S5:T7"/>
    <mergeCell ref="L6:P6"/>
    <mergeCell ref="R6:R7"/>
    <mergeCell ref="O7:P7"/>
    <mergeCell ref="L8:P8"/>
    <mergeCell ref="S8:T8"/>
    <mergeCell ref="Q6:Q7"/>
    <mergeCell ref="L7:M7"/>
    <mergeCell ref="D30:H30"/>
    <mergeCell ref="A31:R31"/>
    <mergeCell ref="P33:T36"/>
    <mergeCell ref="S9:S25"/>
    <mergeCell ref="O10:O25"/>
    <mergeCell ref="R9:R25"/>
    <mergeCell ref="Q9:Q25"/>
    <mergeCell ref="N10:N25"/>
    <mergeCell ref="O9:P9"/>
    <mergeCell ref="D28:H28"/>
    <mergeCell ref="D29:H29"/>
    <mergeCell ref="L26:M26"/>
    <mergeCell ref="I10:J25"/>
    <mergeCell ref="L9:M9"/>
    <mergeCell ref="G10:H25"/>
    <mergeCell ref="D27:H27"/>
    <mergeCell ref="A12:C12"/>
    <mergeCell ref="D6:F6"/>
    <mergeCell ref="G6:H6"/>
    <mergeCell ref="I6:J6"/>
    <mergeCell ref="K6:K7"/>
    <mergeCell ref="A23:C23"/>
    <mergeCell ref="A24:C24"/>
    <mergeCell ref="A25:C25"/>
    <mergeCell ref="A19:C19"/>
    <mergeCell ref="A13:C13"/>
    <mergeCell ref="A14:C14"/>
    <mergeCell ref="A15:C15"/>
    <mergeCell ref="A21:C21"/>
    <mergeCell ref="A22:C22"/>
    <mergeCell ref="A16:C16"/>
    <mergeCell ref="A17:C17"/>
    <mergeCell ref="A18:C18"/>
    <mergeCell ref="L36:M36"/>
    <mergeCell ref="N34:O34"/>
    <mergeCell ref="N35:O35"/>
    <mergeCell ref="N36:O36"/>
    <mergeCell ref="A1:R1"/>
    <mergeCell ref="A2:R2"/>
    <mergeCell ref="A3:R3"/>
    <mergeCell ref="A5:B9"/>
    <mergeCell ref="C5:C7"/>
    <mergeCell ref="C8:C9"/>
    <mergeCell ref="I8:J8"/>
    <mergeCell ref="D8:F8"/>
    <mergeCell ref="G8:H8"/>
    <mergeCell ref="D5:R5"/>
    <mergeCell ref="A10:C10"/>
    <mergeCell ref="A11:C11"/>
    <mergeCell ref="A33:K33"/>
    <mergeCell ref="L33:M33"/>
    <mergeCell ref="N33:O33"/>
    <mergeCell ref="L34:M34"/>
    <mergeCell ref="L35:M35"/>
  </mergeCells>
  <pageMargins left="0.7" right="0.7" top="0.75" bottom="0.75" header="0.3" footer="0.3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topLeftCell="D19" workbookViewId="0">
      <selection activeCell="G10" sqref="G10:H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11.85546875" style="3" customWidth="1"/>
    <col min="5" max="5" width="11.7109375" style="3" customWidth="1"/>
    <col min="6" max="6" width="8.28515625" style="3" customWidth="1"/>
    <col min="7" max="7" width="10.28515625" style="3" customWidth="1"/>
    <col min="8" max="8" width="11.42578125" style="3" customWidth="1"/>
    <col min="9" max="9" width="11.140625" style="3" customWidth="1"/>
    <col min="10" max="10" width="13.85546875" style="3" customWidth="1"/>
    <col min="11" max="11" width="14.85546875" style="3" customWidth="1"/>
    <col min="12" max="12" width="11" style="3" customWidth="1"/>
    <col min="13" max="13" width="11.85546875" style="3" customWidth="1"/>
    <col min="14" max="14" width="13.28515625" style="3" customWidth="1"/>
    <col min="15" max="15" width="12.28515625" style="28" customWidth="1"/>
    <col min="16" max="16" width="11.42578125" style="3" customWidth="1"/>
    <col min="17" max="17" width="16" style="3" customWidth="1"/>
    <col min="18" max="18" width="17.7109375" style="3" customWidth="1"/>
    <col min="19" max="19" width="13.140625" style="21" customWidth="1"/>
    <col min="20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</row>
    <row r="2" spans="1:20" ht="27.75" customHeight="1" x14ac:dyDescent="0.3">
      <c r="A2" s="258" t="s">
        <v>61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</row>
    <row r="4" spans="1:20" ht="15.75" thickBot="1" x14ac:dyDescent="0.35">
      <c r="O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28.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30.75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D8+L8+R8+Q8</f>
        <v>0</v>
      </c>
      <c r="D8" s="290">
        <f>D9+E9+F9</f>
        <v>0</v>
      </c>
      <c r="E8" s="291"/>
      <c r="F8" s="292"/>
      <c r="G8" s="302">
        <f>G9+H9</f>
        <v>0</v>
      </c>
      <c r="H8" s="297"/>
      <c r="I8" s="302">
        <f>I9+J9</f>
        <v>0</v>
      </c>
      <c r="J8" s="297"/>
      <c r="K8" s="140">
        <f>K9</f>
        <v>0</v>
      </c>
      <c r="L8" s="290">
        <f>L9+N9+O9</f>
        <v>0</v>
      </c>
      <c r="M8" s="291"/>
      <c r="N8" s="291"/>
      <c r="O8" s="291"/>
      <c r="P8" s="323"/>
      <c r="Q8" s="192">
        <f>Q28</f>
        <v>0</v>
      </c>
      <c r="R8" s="193">
        <f t="shared" ref="R8" si="0">SUM(R29:R30)</f>
        <v>0</v>
      </c>
      <c r="S8" s="296">
        <f>T31+S31</f>
        <v>0</v>
      </c>
      <c r="T8" s="297"/>
    </row>
    <row r="9" spans="1:20" ht="18.75" customHeight="1" x14ac:dyDescent="0.3">
      <c r="A9" s="262"/>
      <c r="B9" s="264"/>
      <c r="C9" s="289"/>
      <c r="D9" s="25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5"/>
      <c r="L9" s="298">
        <f>L11+M11</f>
        <v>0</v>
      </c>
      <c r="M9" s="299"/>
      <c r="N9" s="168">
        <f>N27+N28</f>
        <v>0</v>
      </c>
      <c r="O9" s="300">
        <f>O27</f>
        <v>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42"/>
      <c r="E10" s="26"/>
      <c r="F10" s="26"/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/>
      <c r="E11" s="49"/>
      <c r="F11" s="54"/>
      <c r="G11" s="214"/>
      <c r="H11" s="216"/>
      <c r="I11" s="214"/>
      <c r="J11" s="216"/>
      <c r="K11" s="163"/>
      <c r="L11" s="25">
        <f>L27+L28</f>
        <v>0</v>
      </c>
      <c r="M11" s="146">
        <f>M27+M28</f>
        <v>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/>
      <c r="E12" s="42"/>
      <c r="F12" s="26"/>
      <c r="G12" s="214"/>
      <c r="H12" s="216"/>
      <c r="I12" s="214"/>
      <c r="J12" s="216"/>
      <c r="K12" s="16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/>
      <c r="E13" s="50"/>
      <c r="F13" s="54"/>
      <c r="G13" s="214"/>
      <c r="H13" s="216"/>
      <c r="I13" s="214"/>
      <c r="J13" s="216"/>
      <c r="K13" s="16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42"/>
      <c r="E14" s="42"/>
      <c r="F14" s="42"/>
      <c r="G14" s="214"/>
      <c r="H14" s="216"/>
      <c r="I14" s="214"/>
      <c r="J14" s="216"/>
      <c r="K14" s="16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/>
      <c r="E15" s="42"/>
      <c r="F15" s="42"/>
      <c r="G15" s="214"/>
      <c r="H15" s="216"/>
      <c r="I15" s="214"/>
      <c r="J15" s="216"/>
      <c r="K15" s="16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/>
      <c r="E16" s="50"/>
      <c r="F16" s="162"/>
      <c r="G16" s="214"/>
      <c r="H16" s="216"/>
      <c r="I16" s="214"/>
      <c r="J16" s="216"/>
      <c r="K16" s="16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/>
      <c r="E17" s="50"/>
      <c r="F17" s="162"/>
      <c r="G17" s="214"/>
      <c r="H17" s="216"/>
      <c r="I17" s="214"/>
      <c r="J17" s="216"/>
      <c r="K17" s="16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/>
      <c r="E18" s="50"/>
      <c r="F18" s="162"/>
      <c r="G18" s="214"/>
      <c r="H18" s="216"/>
      <c r="I18" s="214"/>
      <c r="J18" s="216"/>
      <c r="K18" s="16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/>
      <c r="E19" s="50"/>
      <c r="F19" s="162"/>
      <c r="G19" s="214"/>
      <c r="H19" s="216"/>
      <c r="I19" s="214"/>
      <c r="J19" s="216"/>
      <c r="K19" s="16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65" t="s">
        <v>31</v>
      </c>
      <c r="B20" s="166"/>
      <c r="C20" s="167"/>
      <c r="D20" s="42"/>
      <c r="E20" s="50"/>
      <c r="F20" s="162"/>
      <c r="G20" s="214"/>
      <c r="H20" s="216"/>
      <c r="I20" s="214"/>
      <c r="J20" s="216"/>
      <c r="K20" s="16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/>
      <c r="E21" s="50"/>
      <c r="F21" s="162"/>
      <c r="G21" s="214"/>
      <c r="H21" s="216"/>
      <c r="I21" s="214"/>
      <c r="J21" s="216"/>
      <c r="K21" s="16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/>
      <c r="E22" s="50"/>
      <c r="F22" s="162"/>
      <c r="G22" s="214"/>
      <c r="H22" s="216"/>
      <c r="I22" s="214"/>
      <c r="J22" s="216"/>
      <c r="K22" s="16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/>
      <c r="E23" s="50"/>
      <c r="F23" s="162"/>
      <c r="G23" s="214"/>
      <c r="H23" s="216"/>
      <c r="I23" s="214"/>
      <c r="J23" s="216"/>
      <c r="K23" s="16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/>
      <c r="E24" s="50"/>
      <c r="F24" s="162"/>
      <c r="G24" s="214"/>
      <c r="H24" s="216"/>
      <c r="I24" s="214"/>
      <c r="J24" s="216"/>
      <c r="K24" s="16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/>
      <c r="E25" s="51"/>
      <c r="F25" s="162"/>
      <c r="G25" s="214"/>
      <c r="H25" s="216"/>
      <c r="I25" s="214"/>
      <c r="J25" s="216"/>
      <c r="K25" s="16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0</v>
      </c>
      <c r="D27" s="254"/>
      <c r="E27" s="235"/>
      <c r="F27" s="235"/>
      <c r="G27" s="235"/>
      <c r="H27" s="236"/>
      <c r="I27" s="170"/>
      <c r="J27" s="170"/>
      <c r="K27" s="170"/>
      <c r="L27" s="16"/>
      <c r="M27" s="30"/>
      <c r="N27" s="30"/>
      <c r="O27" s="4"/>
      <c r="P27" s="17"/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0</v>
      </c>
      <c r="D28" s="232"/>
      <c r="E28" s="233"/>
      <c r="F28" s="233"/>
      <c r="G28" s="233"/>
      <c r="H28" s="234"/>
      <c r="I28" s="170"/>
      <c r="J28" s="170"/>
      <c r="K28" s="170"/>
      <c r="L28" s="16"/>
      <c r="M28" s="30"/>
      <c r="N28" s="30"/>
      <c r="O28" s="235"/>
      <c r="P28" s="236"/>
      <c r="Q28" s="5"/>
      <c r="R28" s="45"/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0</v>
      </c>
      <c r="D29" s="254"/>
      <c r="E29" s="235"/>
      <c r="F29" s="235"/>
      <c r="G29" s="235"/>
      <c r="H29" s="236"/>
      <c r="I29" s="170"/>
      <c r="J29" s="170"/>
      <c r="K29" s="170"/>
      <c r="L29" s="5"/>
      <c r="M29" s="249"/>
      <c r="N29" s="250"/>
      <c r="O29" s="250"/>
      <c r="P29" s="251"/>
      <c r="Q29" s="5"/>
      <c r="R29" s="45"/>
      <c r="S29" s="244"/>
      <c r="T29" s="18"/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/>
      <c r="S30" s="245"/>
      <c r="T30" s="19"/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/>
      <c r="T31" s="36">
        <f>SUM(T29:T30)</f>
        <v>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223" t="s">
        <v>17</v>
      </c>
      <c r="M33" s="224"/>
      <c r="N33" s="223" t="s">
        <v>18</v>
      </c>
      <c r="O33" s="224"/>
      <c r="P33" s="211"/>
      <c r="Q33" s="212"/>
      <c r="R33" s="212"/>
      <c r="S33" s="212"/>
      <c r="T33" s="213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01"/>
      <c r="M34" s="202"/>
      <c r="N34" s="201"/>
      <c r="O34" s="202"/>
      <c r="P34" s="214"/>
      <c r="Q34" s="215"/>
      <c r="R34" s="215"/>
      <c r="S34" s="215"/>
      <c r="T34" s="216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01"/>
      <c r="M35" s="202"/>
      <c r="N35" s="201"/>
      <c r="O35" s="202"/>
      <c r="P35" s="214"/>
      <c r="Q35" s="215"/>
      <c r="R35" s="215"/>
      <c r="S35" s="215"/>
      <c r="T35" s="216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3"/>
      <c r="M36" s="204"/>
      <c r="N36" s="203"/>
      <c r="O36" s="204"/>
      <c r="P36" s="217"/>
      <c r="Q36" s="218"/>
      <c r="R36" s="218"/>
      <c r="S36" s="218"/>
      <c r="T36" s="219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27"/>
      <c r="P39" s="7"/>
      <c r="R39" s="21"/>
    </row>
    <row r="40" spans="1:20" x14ac:dyDescent="0.3">
      <c r="A40" s="21"/>
      <c r="B40" s="53"/>
      <c r="C40" s="53"/>
      <c r="D40" s="53"/>
      <c r="E40" s="53"/>
      <c r="F40" s="53"/>
      <c r="G40" s="53"/>
      <c r="Q40" s="7"/>
      <c r="R40" s="21"/>
    </row>
  </sheetData>
  <mergeCells count="77">
    <mergeCell ref="A31:R31"/>
    <mergeCell ref="P33:T36"/>
    <mergeCell ref="T9:T25"/>
    <mergeCell ref="P10:P25"/>
    <mergeCell ref="S27:S30"/>
    <mergeCell ref="T27:T28"/>
    <mergeCell ref="O28:P28"/>
    <mergeCell ref="M29:P29"/>
    <mergeCell ref="L30:P30"/>
    <mergeCell ref="L26:M26"/>
    <mergeCell ref="D27:H27"/>
    <mergeCell ref="D26:H26"/>
    <mergeCell ref="A30:B30"/>
    <mergeCell ref="D28:H28"/>
    <mergeCell ref="D29:H29"/>
    <mergeCell ref="D30:H30"/>
    <mergeCell ref="G10:H25"/>
    <mergeCell ref="I10:J25"/>
    <mergeCell ref="Q6:Q7"/>
    <mergeCell ref="L7:M7"/>
    <mergeCell ref="D5:R5"/>
    <mergeCell ref="O9:P9"/>
    <mergeCell ref="L9:M9"/>
    <mergeCell ref="D6:F6"/>
    <mergeCell ref="G6:H6"/>
    <mergeCell ref="I6:J6"/>
    <mergeCell ref="K6:K7"/>
    <mergeCell ref="I8:J8"/>
    <mergeCell ref="S5:T7"/>
    <mergeCell ref="L6:P6"/>
    <mergeCell ref="R6:R7"/>
    <mergeCell ref="O7:P7"/>
    <mergeCell ref="D8:F8"/>
    <mergeCell ref="S8:T8"/>
    <mergeCell ref="A17:C17"/>
    <mergeCell ref="A18:C18"/>
    <mergeCell ref="A19:C19"/>
    <mergeCell ref="A21:C21"/>
    <mergeCell ref="A22:C22"/>
    <mergeCell ref="A33:K33"/>
    <mergeCell ref="L34:M34"/>
    <mergeCell ref="L35:M35"/>
    <mergeCell ref="S9:S25"/>
    <mergeCell ref="O10:O25"/>
    <mergeCell ref="N10:N25"/>
    <mergeCell ref="L12:L25"/>
    <mergeCell ref="M12:M25"/>
    <mergeCell ref="A29:B29"/>
    <mergeCell ref="A27:B27"/>
    <mergeCell ref="A23:C23"/>
    <mergeCell ref="A24:C24"/>
    <mergeCell ref="A28:B28"/>
    <mergeCell ref="A26:C26"/>
    <mergeCell ref="A10:C10"/>
    <mergeCell ref="A11:C11"/>
    <mergeCell ref="L36:M36"/>
    <mergeCell ref="N34:O34"/>
    <mergeCell ref="N36:O36"/>
    <mergeCell ref="N35:O35"/>
    <mergeCell ref="N33:O33"/>
    <mergeCell ref="L33:M33"/>
    <mergeCell ref="A1:R1"/>
    <mergeCell ref="A2:R2"/>
    <mergeCell ref="A3:R3"/>
    <mergeCell ref="A5:B9"/>
    <mergeCell ref="C5:C7"/>
    <mergeCell ref="Q9:Q25"/>
    <mergeCell ref="R9:R25"/>
    <mergeCell ref="G8:H8"/>
    <mergeCell ref="L8:P8"/>
    <mergeCell ref="A12:C12"/>
    <mergeCell ref="A13:C13"/>
    <mergeCell ref="A14:C14"/>
    <mergeCell ref="C8:C9"/>
    <mergeCell ref="A25:C25"/>
    <mergeCell ref="A15:C15"/>
    <mergeCell ref="A16:C16"/>
  </mergeCells>
  <pageMargins left="0.7" right="0.7" top="0.75" bottom="0.75" header="0.3" footer="0.3"/>
  <pageSetup paperSize="9" scale="5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topLeftCell="C16" workbookViewId="0">
      <selection activeCell="F15" sqref="F1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12.140625" style="3" customWidth="1"/>
    <col min="6" max="6" width="8.28515625" style="3" customWidth="1"/>
    <col min="7" max="7" width="10.42578125" style="3" bestFit="1" customWidth="1"/>
    <col min="8" max="8" width="10.5703125" style="3" bestFit="1" customWidth="1"/>
    <col min="9" max="9" width="10.42578125" style="3" bestFit="1" customWidth="1"/>
    <col min="10" max="10" width="13.85546875" style="3" customWidth="1"/>
    <col min="11" max="11" width="13.7109375" style="3" customWidth="1"/>
    <col min="12" max="12" width="11" style="3" customWidth="1"/>
    <col min="13" max="13" width="11.7109375" style="3" customWidth="1"/>
    <col min="14" max="14" width="13.28515625" style="3" customWidth="1"/>
    <col min="15" max="15" width="12.140625" style="28" customWidth="1"/>
    <col min="16" max="16" width="12.140625" style="3" customWidth="1"/>
    <col min="17" max="17" width="16.5703125" style="3" customWidth="1"/>
    <col min="18" max="18" width="14.5703125" style="3" customWidth="1"/>
    <col min="19" max="19" width="13.140625" style="21" customWidth="1"/>
    <col min="20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</row>
    <row r="2" spans="1:20" ht="27.75" customHeight="1" x14ac:dyDescent="0.3">
      <c r="A2" s="258" t="s">
        <v>62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</row>
    <row r="4" spans="1:20" ht="15.75" thickBot="1" x14ac:dyDescent="0.35">
      <c r="O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27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27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3.25" customHeight="1" x14ac:dyDescent="0.3">
      <c r="A8" s="262"/>
      <c r="B8" s="264"/>
      <c r="C8" s="288">
        <f>D8+L8+R8+Q8</f>
        <v>0</v>
      </c>
      <c r="D8" s="290">
        <f>D9+E9+F9</f>
        <v>0</v>
      </c>
      <c r="E8" s="291"/>
      <c r="F8" s="292"/>
      <c r="G8" s="302">
        <f>G9+H9</f>
        <v>0</v>
      </c>
      <c r="H8" s="297"/>
      <c r="I8" s="302">
        <f>I9+J9</f>
        <v>0</v>
      </c>
      <c r="J8" s="297"/>
      <c r="K8" s="140">
        <f>K9</f>
        <v>0</v>
      </c>
      <c r="L8" s="290">
        <f>L9+N9+O9</f>
        <v>0</v>
      </c>
      <c r="M8" s="291"/>
      <c r="N8" s="291"/>
      <c r="O8" s="291"/>
      <c r="P8" s="323"/>
      <c r="Q8" s="192">
        <f>Q28</f>
        <v>0</v>
      </c>
      <c r="R8" s="193">
        <f t="shared" ref="R8" si="0">SUM(R29:R30)</f>
        <v>0</v>
      </c>
      <c r="S8" s="296">
        <f>T31+S31</f>
        <v>0</v>
      </c>
      <c r="T8" s="297"/>
    </row>
    <row r="9" spans="1:20" ht="18.75" customHeight="1" x14ac:dyDescent="0.3">
      <c r="A9" s="262"/>
      <c r="B9" s="264"/>
      <c r="C9" s="289"/>
      <c r="D9" s="25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5"/>
      <c r="L9" s="298">
        <f>L11+M11</f>
        <v>0</v>
      </c>
      <c r="M9" s="299"/>
      <c r="N9" s="168">
        <f>N27+N28</f>
        <v>0</v>
      </c>
      <c r="O9" s="300">
        <f>O27</f>
        <v>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42"/>
      <c r="E10" s="26"/>
      <c r="F10" s="26"/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/>
      <c r="E11" s="49"/>
      <c r="F11" s="54"/>
      <c r="G11" s="214"/>
      <c r="H11" s="216"/>
      <c r="I11" s="214"/>
      <c r="J11" s="216"/>
      <c r="K11" s="163"/>
      <c r="L11" s="25">
        <f>L27+L28</f>
        <v>0</v>
      </c>
      <c r="M11" s="146">
        <f>M27+M28</f>
        <v>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/>
      <c r="E12" s="42"/>
      <c r="F12" s="26"/>
      <c r="G12" s="214"/>
      <c r="H12" s="216"/>
      <c r="I12" s="214"/>
      <c r="J12" s="216"/>
      <c r="K12" s="16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/>
      <c r="E13" s="50"/>
      <c r="F13" s="54"/>
      <c r="G13" s="214"/>
      <c r="H13" s="216"/>
      <c r="I13" s="214"/>
      <c r="J13" s="216"/>
      <c r="K13" s="16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42"/>
      <c r="E14" s="42"/>
      <c r="F14" s="42"/>
      <c r="G14" s="214"/>
      <c r="H14" s="216"/>
      <c r="I14" s="214"/>
      <c r="J14" s="216"/>
      <c r="K14" s="16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/>
      <c r="E15" s="42"/>
      <c r="F15" s="42"/>
      <c r="G15" s="214"/>
      <c r="H15" s="216"/>
      <c r="I15" s="214"/>
      <c r="J15" s="216"/>
      <c r="K15" s="16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/>
      <c r="E16" s="50"/>
      <c r="F16" s="162"/>
      <c r="G16" s="214"/>
      <c r="H16" s="216"/>
      <c r="I16" s="214"/>
      <c r="J16" s="216"/>
      <c r="K16" s="16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/>
      <c r="E17" s="50"/>
      <c r="F17" s="162"/>
      <c r="G17" s="214"/>
      <c r="H17" s="216"/>
      <c r="I17" s="214"/>
      <c r="J17" s="216"/>
      <c r="K17" s="16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/>
      <c r="E18" s="50"/>
      <c r="F18" s="162"/>
      <c r="G18" s="214"/>
      <c r="H18" s="216"/>
      <c r="I18" s="214"/>
      <c r="J18" s="216"/>
      <c r="K18" s="16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/>
      <c r="E19" s="50"/>
      <c r="F19" s="162"/>
      <c r="G19" s="214"/>
      <c r="H19" s="216"/>
      <c r="I19" s="214"/>
      <c r="J19" s="216"/>
      <c r="K19" s="16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65" t="s">
        <v>31</v>
      </c>
      <c r="B20" s="166"/>
      <c r="C20" s="167"/>
      <c r="D20" s="42"/>
      <c r="E20" s="50"/>
      <c r="F20" s="162"/>
      <c r="G20" s="214"/>
      <c r="H20" s="216"/>
      <c r="I20" s="214"/>
      <c r="J20" s="216"/>
      <c r="K20" s="16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/>
      <c r="E21" s="50"/>
      <c r="F21" s="162"/>
      <c r="G21" s="214"/>
      <c r="H21" s="216"/>
      <c r="I21" s="214"/>
      <c r="J21" s="216"/>
      <c r="K21" s="16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/>
      <c r="E22" s="50"/>
      <c r="F22" s="162"/>
      <c r="G22" s="214"/>
      <c r="H22" s="216"/>
      <c r="I22" s="214"/>
      <c r="J22" s="216"/>
      <c r="K22" s="16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/>
      <c r="E23" s="50"/>
      <c r="F23" s="162"/>
      <c r="G23" s="214"/>
      <c r="H23" s="216"/>
      <c r="I23" s="214"/>
      <c r="J23" s="216"/>
      <c r="K23" s="16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/>
      <c r="E24" s="50"/>
      <c r="F24" s="162"/>
      <c r="G24" s="214"/>
      <c r="H24" s="216"/>
      <c r="I24" s="214"/>
      <c r="J24" s="216"/>
      <c r="K24" s="16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/>
      <c r="E25" s="51"/>
      <c r="F25" s="162"/>
      <c r="G25" s="214"/>
      <c r="H25" s="216"/>
      <c r="I25" s="214"/>
      <c r="J25" s="216"/>
      <c r="K25" s="16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0</v>
      </c>
      <c r="D27" s="254"/>
      <c r="E27" s="235"/>
      <c r="F27" s="235"/>
      <c r="G27" s="235"/>
      <c r="H27" s="236"/>
      <c r="I27" s="170"/>
      <c r="J27" s="170"/>
      <c r="K27" s="170"/>
      <c r="L27" s="16"/>
      <c r="M27" s="30"/>
      <c r="N27" s="30"/>
      <c r="O27" s="4"/>
      <c r="P27" s="17"/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0</v>
      </c>
      <c r="D28" s="232"/>
      <c r="E28" s="233"/>
      <c r="F28" s="233"/>
      <c r="G28" s="233"/>
      <c r="H28" s="234"/>
      <c r="I28" s="170"/>
      <c r="J28" s="170"/>
      <c r="K28" s="170"/>
      <c r="L28" s="16"/>
      <c r="M28" s="30"/>
      <c r="N28" s="30"/>
      <c r="O28" s="235"/>
      <c r="P28" s="236"/>
      <c r="Q28" s="5"/>
      <c r="R28" s="45"/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0</v>
      </c>
      <c r="D29" s="254"/>
      <c r="E29" s="235"/>
      <c r="F29" s="235"/>
      <c r="G29" s="235"/>
      <c r="H29" s="236"/>
      <c r="I29" s="170"/>
      <c r="J29" s="170"/>
      <c r="K29" s="170"/>
      <c r="L29" s="5"/>
      <c r="M29" s="249"/>
      <c r="N29" s="250"/>
      <c r="O29" s="250"/>
      <c r="P29" s="251"/>
      <c r="Q29" s="5"/>
      <c r="R29" s="45"/>
      <c r="S29" s="244"/>
      <c r="T29" s="18"/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/>
      <c r="S30" s="245"/>
      <c r="T30" s="19"/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/>
      <c r="T31" s="36">
        <f>SUM(T29:T30)</f>
        <v>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223" t="s">
        <v>17</v>
      </c>
      <c r="M33" s="224"/>
      <c r="N33" s="223" t="s">
        <v>18</v>
      </c>
      <c r="O33" s="224"/>
      <c r="P33" s="211"/>
      <c r="Q33" s="212"/>
      <c r="R33" s="212"/>
      <c r="S33" s="212"/>
      <c r="T33" s="213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01"/>
      <c r="M34" s="202"/>
      <c r="N34" s="201"/>
      <c r="O34" s="202"/>
      <c r="P34" s="214"/>
      <c r="Q34" s="215"/>
      <c r="R34" s="215"/>
      <c r="S34" s="215"/>
      <c r="T34" s="216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01"/>
      <c r="M35" s="202"/>
      <c r="N35" s="201"/>
      <c r="O35" s="202"/>
      <c r="P35" s="214"/>
      <c r="Q35" s="215"/>
      <c r="R35" s="215"/>
      <c r="S35" s="215"/>
      <c r="T35" s="216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1"/>
      <c r="M36" s="202"/>
      <c r="N36" s="201"/>
      <c r="O36" s="202"/>
      <c r="P36" s="217"/>
      <c r="Q36" s="218"/>
      <c r="R36" s="218"/>
      <c r="S36" s="218"/>
      <c r="T36" s="219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27"/>
      <c r="P39" s="7"/>
      <c r="R39" s="21"/>
    </row>
    <row r="40" spans="1:20" x14ac:dyDescent="0.3">
      <c r="A40" s="21"/>
      <c r="B40" s="53"/>
      <c r="C40" s="53"/>
      <c r="D40" s="53"/>
      <c r="E40" s="53"/>
      <c r="F40" s="53"/>
      <c r="G40" s="53"/>
      <c r="Q40" s="7"/>
      <c r="R40" s="21"/>
    </row>
  </sheetData>
  <mergeCells count="77">
    <mergeCell ref="T27:T28"/>
    <mergeCell ref="O28:P28"/>
    <mergeCell ref="M29:P29"/>
    <mergeCell ref="L30:P30"/>
    <mergeCell ref="A31:R31"/>
    <mergeCell ref="A29:B29"/>
    <mergeCell ref="S27:S30"/>
    <mergeCell ref="A30:B30"/>
    <mergeCell ref="D30:H30"/>
    <mergeCell ref="D5:R5"/>
    <mergeCell ref="S5:T7"/>
    <mergeCell ref="L6:P6"/>
    <mergeCell ref="R6:R7"/>
    <mergeCell ref="O7:P7"/>
    <mergeCell ref="A1:R1"/>
    <mergeCell ref="A2:R2"/>
    <mergeCell ref="A3:R3"/>
    <mergeCell ref="A5:B9"/>
    <mergeCell ref="C5:C7"/>
    <mergeCell ref="D6:F6"/>
    <mergeCell ref="G6:H6"/>
    <mergeCell ref="I6:J6"/>
    <mergeCell ref="K6:K7"/>
    <mergeCell ref="Q6:Q7"/>
    <mergeCell ref="L7:M7"/>
    <mergeCell ref="L9:M9"/>
    <mergeCell ref="Q9:Q25"/>
    <mergeCell ref="L12:L25"/>
    <mergeCell ref="M12:M25"/>
    <mergeCell ref="L8:P8"/>
    <mergeCell ref="S8:T8"/>
    <mergeCell ref="O9:P9"/>
    <mergeCell ref="T9:T25"/>
    <mergeCell ref="P10:P25"/>
    <mergeCell ref="A19:C19"/>
    <mergeCell ref="R9:R25"/>
    <mergeCell ref="S9:S25"/>
    <mergeCell ref="A10:C10"/>
    <mergeCell ref="G10:H25"/>
    <mergeCell ref="I10:J25"/>
    <mergeCell ref="N10:N25"/>
    <mergeCell ref="O10:O25"/>
    <mergeCell ref="A11:C11"/>
    <mergeCell ref="A12:C12"/>
    <mergeCell ref="A13:C13"/>
    <mergeCell ref="C8:C9"/>
    <mergeCell ref="D8:F8"/>
    <mergeCell ref="G8:H8"/>
    <mergeCell ref="I8:J8"/>
    <mergeCell ref="A14:C14"/>
    <mergeCell ref="A15:C15"/>
    <mergeCell ref="A16:C16"/>
    <mergeCell ref="A17:C17"/>
    <mergeCell ref="A18:C18"/>
    <mergeCell ref="A21:C21"/>
    <mergeCell ref="A22:C22"/>
    <mergeCell ref="A23:C23"/>
    <mergeCell ref="A24:C24"/>
    <mergeCell ref="A25:C25"/>
    <mergeCell ref="A28:B28"/>
    <mergeCell ref="D28:H28"/>
    <mergeCell ref="D26:H26"/>
    <mergeCell ref="L26:M26"/>
    <mergeCell ref="A27:B27"/>
    <mergeCell ref="D27:H27"/>
    <mergeCell ref="A26:C26"/>
    <mergeCell ref="D29:H29"/>
    <mergeCell ref="P33:T36"/>
    <mergeCell ref="A33:K33"/>
    <mergeCell ref="L34:M34"/>
    <mergeCell ref="L35:M35"/>
    <mergeCell ref="L36:M36"/>
    <mergeCell ref="N34:O34"/>
    <mergeCell ref="N35:O35"/>
    <mergeCell ref="N36:O36"/>
    <mergeCell ref="L33:M33"/>
    <mergeCell ref="N33:O33"/>
  </mergeCells>
  <pageMargins left="0.1" right="0" top="0.1" bottom="0" header="0.1" footer="0"/>
  <pageSetup paperSize="9"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zoomScale="88" zoomScaleNormal="88" workbookViewId="0">
      <selection activeCell="L8" sqref="L8:R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2.5703125" style="3" customWidth="1"/>
    <col min="5" max="5" width="11.28515625" style="3" customWidth="1"/>
    <col min="6" max="6" width="9" style="3" customWidth="1"/>
    <col min="7" max="7" width="9.85546875" style="3" customWidth="1"/>
    <col min="8" max="8" width="11.7109375" style="3" customWidth="1"/>
    <col min="9" max="9" width="10.28515625" style="3" customWidth="1"/>
    <col min="10" max="10" width="15.28515625" style="3" customWidth="1"/>
    <col min="11" max="11" width="13.28515625" style="3" customWidth="1"/>
    <col min="12" max="12" width="11" style="3" customWidth="1"/>
    <col min="13" max="13" width="13.42578125" style="3" customWidth="1"/>
    <col min="14" max="14" width="12.85546875" style="3" customWidth="1"/>
    <col min="15" max="15" width="13.85546875" style="28" customWidth="1"/>
    <col min="16" max="16" width="11.5703125" style="3" customWidth="1"/>
    <col min="17" max="17" width="16" style="3" customWidth="1"/>
    <col min="18" max="18" width="18.28515625" style="3" customWidth="1"/>
    <col min="19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</row>
    <row r="2" spans="1:20" ht="27.75" customHeight="1" x14ac:dyDescent="0.3">
      <c r="A2" s="258" t="s">
        <v>63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</row>
    <row r="4" spans="1:20" ht="15.75" thickBot="1" x14ac:dyDescent="0.35">
      <c r="O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27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24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33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25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D8+L8+R8+Q8</f>
        <v>0</v>
      </c>
      <c r="D8" s="290">
        <f>D9+E9+F9</f>
        <v>0</v>
      </c>
      <c r="E8" s="291"/>
      <c r="F8" s="292"/>
      <c r="G8" s="302">
        <f>G9+H9</f>
        <v>0</v>
      </c>
      <c r="H8" s="297"/>
      <c r="I8" s="302">
        <f>I9+J9</f>
        <v>0</v>
      </c>
      <c r="J8" s="297"/>
      <c r="K8" s="140">
        <f>K9</f>
        <v>0</v>
      </c>
      <c r="L8" s="290">
        <f>L9+N9+O9</f>
        <v>0</v>
      </c>
      <c r="M8" s="291"/>
      <c r="N8" s="291"/>
      <c r="O8" s="291"/>
      <c r="P8" s="323"/>
      <c r="Q8" s="192">
        <f>Q28</f>
        <v>0</v>
      </c>
      <c r="R8" s="193">
        <f t="shared" ref="R8" si="0">SUM(R29:R30)</f>
        <v>0</v>
      </c>
      <c r="S8" s="296">
        <f>T31+S31</f>
        <v>0</v>
      </c>
      <c r="T8" s="297"/>
    </row>
    <row r="9" spans="1:20" ht="18.75" customHeight="1" x14ac:dyDescent="0.3">
      <c r="A9" s="262"/>
      <c r="B9" s="264"/>
      <c r="C9" s="289"/>
      <c r="D9" s="25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5"/>
      <c r="L9" s="298">
        <f>L11+M11</f>
        <v>0</v>
      </c>
      <c r="M9" s="299"/>
      <c r="N9" s="168">
        <f>N27+N28</f>
        <v>0</v>
      </c>
      <c r="O9" s="300">
        <f>O27</f>
        <v>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42"/>
      <c r="E10" s="26"/>
      <c r="F10" s="26"/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/>
      <c r="E11" s="49"/>
      <c r="F11" s="54"/>
      <c r="G11" s="214"/>
      <c r="H11" s="216"/>
      <c r="I11" s="214"/>
      <c r="J11" s="216"/>
      <c r="K11" s="163"/>
      <c r="L11" s="25">
        <f>L27+L28</f>
        <v>0</v>
      </c>
      <c r="M11" s="146">
        <f>M27+M28</f>
        <v>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/>
      <c r="E12" s="42"/>
      <c r="F12" s="26"/>
      <c r="G12" s="214"/>
      <c r="H12" s="216"/>
      <c r="I12" s="214"/>
      <c r="J12" s="216"/>
      <c r="K12" s="16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/>
      <c r="E13" s="50"/>
      <c r="F13" s="54"/>
      <c r="G13" s="214"/>
      <c r="H13" s="216"/>
      <c r="I13" s="214"/>
      <c r="J13" s="216"/>
      <c r="K13" s="16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42"/>
      <c r="E14" s="42"/>
      <c r="F14" s="42"/>
      <c r="G14" s="214"/>
      <c r="H14" s="216"/>
      <c r="I14" s="214"/>
      <c r="J14" s="216"/>
      <c r="K14" s="16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/>
      <c r="E15" s="42"/>
      <c r="F15" s="42"/>
      <c r="G15" s="214"/>
      <c r="H15" s="216"/>
      <c r="I15" s="214"/>
      <c r="J15" s="216"/>
      <c r="K15" s="16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/>
      <c r="E16" s="50"/>
      <c r="F16" s="162"/>
      <c r="G16" s="214"/>
      <c r="H16" s="216"/>
      <c r="I16" s="214"/>
      <c r="J16" s="216"/>
      <c r="K16" s="16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/>
      <c r="E17" s="50"/>
      <c r="F17" s="162"/>
      <c r="G17" s="214"/>
      <c r="H17" s="216"/>
      <c r="I17" s="214"/>
      <c r="J17" s="216"/>
      <c r="K17" s="16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/>
      <c r="E18" s="50"/>
      <c r="F18" s="162"/>
      <c r="G18" s="214"/>
      <c r="H18" s="216"/>
      <c r="I18" s="214"/>
      <c r="J18" s="216"/>
      <c r="K18" s="16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/>
      <c r="E19" s="50"/>
      <c r="F19" s="162"/>
      <c r="G19" s="214"/>
      <c r="H19" s="216"/>
      <c r="I19" s="214"/>
      <c r="J19" s="216"/>
      <c r="K19" s="16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65" t="s">
        <v>31</v>
      </c>
      <c r="B20" s="166"/>
      <c r="C20" s="167"/>
      <c r="D20" s="42"/>
      <c r="E20" s="50"/>
      <c r="F20" s="162"/>
      <c r="G20" s="214"/>
      <c r="H20" s="216"/>
      <c r="I20" s="214"/>
      <c r="J20" s="216"/>
      <c r="K20" s="16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/>
      <c r="E21" s="50"/>
      <c r="F21" s="162"/>
      <c r="G21" s="214"/>
      <c r="H21" s="216"/>
      <c r="I21" s="214"/>
      <c r="J21" s="216"/>
      <c r="K21" s="16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/>
      <c r="E22" s="50"/>
      <c r="F22" s="162"/>
      <c r="G22" s="214"/>
      <c r="H22" s="216"/>
      <c r="I22" s="214"/>
      <c r="J22" s="216"/>
      <c r="K22" s="16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/>
      <c r="E23" s="50"/>
      <c r="F23" s="162"/>
      <c r="G23" s="214"/>
      <c r="H23" s="216"/>
      <c r="I23" s="214"/>
      <c r="J23" s="216"/>
      <c r="K23" s="16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/>
      <c r="E24" s="50"/>
      <c r="F24" s="162"/>
      <c r="G24" s="214"/>
      <c r="H24" s="216"/>
      <c r="I24" s="214"/>
      <c r="J24" s="216"/>
      <c r="K24" s="16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/>
      <c r="E25" s="51"/>
      <c r="F25" s="162"/>
      <c r="G25" s="214"/>
      <c r="H25" s="216"/>
      <c r="I25" s="214"/>
      <c r="J25" s="216"/>
      <c r="K25" s="16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0</v>
      </c>
      <c r="D27" s="254"/>
      <c r="E27" s="235"/>
      <c r="F27" s="235"/>
      <c r="G27" s="235"/>
      <c r="H27" s="236"/>
      <c r="I27" s="170"/>
      <c r="J27" s="170"/>
      <c r="K27" s="170"/>
      <c r="L27" s="16"/>
      <c r="M27" s="30"/>
      <c r="N27" s="30"/>
      <c r="O27" s="4"/>
      <c r="P27" s="17"/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0</v>
      </c>
      <c r="D28" s="232"/>
      <c r="E28" s="233"/>
      <c r="F28" s="233"/>
      <c r="G28" s="233"/>
      <c r="H28" s="234"/>
      <c r="I28" s="170"/>
      <c r="J28" s="170"/>
      <c r="K28" s="170"/>
      <c r="L28" s="16"/>
      <c r="M28" s="30"/>
      <c r="N28" s="30"/>
      <c r="O28" s="235"/>
      <c r="P28" s="236"/>
      <c r="Q28" s="5"/>
      <c r="R28" s="45"/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0</v>
      </c>
      <c r="D29" s="254"/>
      <c r="E29" s="235"/>
      <c r="F29" s="235"/>
      <c r="G29" s="235"/>
      <c r="H29" s="236"/>
      <c r="I29" s="170"/>
      <c r="J29" s="170"/>
      <c r="K29" s="170"/>
      <c r="L29" s="5"/>
      <c r="M29" s="249"/>
      <c r="N29" s="250"/>
      <c r="O29" s="250"/>
      <c r="P29" s="251"/>
      <c r="Q29" s="5"/>
      <c r="R29" s="45"/>
      <c r="S29" s="244"/>
      <c r="T29" s="18"/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/>
      <c r="S30" s="245"/>
      <c r="T30" s="19"/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/>
      <c r="T31" s="36">
        <f>SUM(T29:T30)</f>
        <v>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0" ht="45.6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223" t="s">
        <v>17</v>
      </c>
      <c r="M33" s="224"/>
      <c r="N33" s="223" t="s">
        <v>18</v>
      </c>
      <c r="O33" s="224"/>
      <c r="P33" s="211"/>
      <c r="Q33" s="212"/>
      <c r="R33" s="212"/>
      <c r="S33" s="212"/>
      <c r="T33" s="213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01"/>
      <c r="M34" s="202"/>
      <c r="N34" s="201"/>
      <c r="O34" s="202"/>
      <c r="P34" s="214"/>
      <c r="Q34" s="215"/>
      <c r="R34" s="215"/>
      <c r="S34" s="215"/>
      <c r="T34" s="216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01"/>
      <c r="M35" s="202"/>
      <c r="N35" s="201"/>
      <c r="O35" s="202"/>
      <c r="P35" s="214"/>
      <c r="Q35" s="215"/>
      <c r="R35" s="215"/>
      <c r="S35" s="215"/>
      <c r="T35" s="216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1"/>
      <c r="M36" s="202"/>
      <c r="N36" s="201"/>
      <c r="O36" s="202"/>
      <c r="P36" s="217"/>
      <c r="Q36" s="218"/>
      <c r="R36" s="218"/>
      <c r="S36" s="218"/>
      <c r="T36" s="219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27"/>
      <c r="P39" s="7"/>
      <c r="R39" s="21"/>
    </row>
  </sheetData>
  <mergeCells count="77">
    <mergeCell ref="A29:B29"/>
    <mergeCell ref="A30:B30"/>
    <mergeCell ref="A28:B28"/>
    <mergeCell ref="L34:M34"/>
    <mergeCell ref="L35:M35"/>
    <mergeCell ref="M29:P29"/>
    <mergeCell ref="L30:P30"/>
    <mergeCell ref="A31:R31"/>
    <mergeCell ref="P33:T36"/>
    <mergeCell ref="L36:M36"/>
    <mergeCell ref="N34:O34"/>
    <mergeCell ref="N35:O35"/>
    <mergeCell ref="N36:O36"/>
    <mergeCell ref="T27:T28"/>
    <mergeCell ref="A33:K33"/>
    <mergeCell ref="L33:M33"/>
    <mergeCell ref="D27:H27"/>
    <mergeCell ref="D28:H28"/>
    <mergeCell ref="D29:H29"/>
    <mergeCell ref="D30:H30"/>
    <mergeCell ref="S27:S30"/>
    <mergeCell ref="O28:P28"/>
    <mergeCell ref="G10:H25"/>
    <mergeCell ref="I10:J25"/>
    <mergeCell ref="O10:O25"/>
    <mergeCell ref="D26:H26"/>
    <mergeCell ref="L26:M26"/>
    <mergeCell ref="L12:L25"/>
    <mergeCell ref="M12:M25"/>
    <mergeCell ref="I8:J8"/>
    <mergeCell ref="L9:M9"/>
    <mergeCell ref="S9:S25"/>
    <mergeCell ref="L8:P8"/>
    <mergeCell ref="S8:T8"/>
    <mergeCell ref="O9:P9"/>
    <mergeCell ref="T9:T25"/>
    <mergeCell ref="P10:P25"/>
    <mergeCell ref="D5:R5"/>
    <mergeCell ref="S5:T7"/>
    <mergeCell ref="L6:P6"/>
    <mergeCell ref="R6:R7"/>
    <mergeCell ref="O7:P7"/>
    <mergeCell ref="D6:F6"/>
    <mergeCell ref="G6:H6"/>
    <mergeCell ref="I6:J6"/>
    <mergeCell ref="K6:K7"/>
    <mergeCell ref="Q6:Q7"/>
    <mergeCell ref="L7:M7"/>
    <mergeCell ref="A19:C19"/>
    <mergeCell ref="A21:C21"/>
    <mergeCell ref="A26:C26"/>
    <mergeCell ref="A27:B27"/>
    <mergeCell ref="A24:C24"/>
    <mergeCell ref="A25:C25"/>
    <mergeCell ref="A22:C22"/>
    <mergeCell ref="A18:C18"/>
    <mergeCell ref="C8:C9"/>
    <mergeCell ref="A10:C10"/>
    <mergeCell ref="A11:C11"/>
    <mergeCell ref="A12:C12"/>
    <mergeCell ref="A13:C13"/>
    <mergeCell ref="N33:O33"/>
    <mergeCell ref="A1:R1"/>
    <mergeCell ref="A2:R2"/>
    <mergeCell ref="A3:R3"/>
    <mergeCell ref="A5:B9"/>
    <mergeCell ref="C5:C7"/>
    <mergeCell ref="Q9:Q25"/>
    <mergeCell ref="R9:R25"/>
    <mergeCell ref="N10:N25"/>
    <mergeCell ref="D8:F8"/>
    <mergeCell ref="G8:H8"/>
    <mergeCell ref="A23:C23"/>
    <mergeCell ref="A14:C14"/>
    <mergeCell ref="A15:C15"/>
    <mergeCell ref="A16:C16"/>
    <mergeCell ref="A17:C17"/>
  </mergeCells>
  <printOptions horizontalCentered="1"/>
  <pageMargins left="0" right="0" top="0" bottom="0" header="0.3" footer="0.3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workbookViewId="0">
      <selection activeCell="L8" sqref="L8:R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10.28515625" style="3" customWidth="1"/>
    <col min="8" max="8" width="10.5703125" style="3" bestFit="1" customWidth="1"/>
    <col min="9" max="9" width="10.42578125" style="3" bestFit="1" customWidth="1"/>
    <col min="10" max="10" width="10.5703125" style="3" bestFit="1" customWidth="1"/>
    <col min="11" max="11" width="13.85546875" style="3" customWidth="1"/>
    <col min="12" max="12" width="10.7109375" style="3" customWidth="1"/>
    <col min="13" max="13" width="13" style="3" customWidth="1"/>
    <col min="14" max="14" width="12.85546875" style="3" customWidth="1"/>
    <col min="15" max="15" width="11.85546875" style="3" customWidth="1"/>
    <col min="16" max="16" width="12.5703125" style="28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</row>
    <row r="2" spans="1:20" ht="27.75" customHeight="1" x14ac:dyDescent="0.3">
      <c r="A2" s="326" t="s">
        <v>64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</row>
    <row r="4" spans="1:20" ht="15.75" thickBot="1" x14ac:dyDescent="0.35">
      <c r="P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48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29.25" customHeight="1" thickBot="1" x14ac:dyDescent="0.35">
      <c r="A7" s="262"/>
      <c r="B7" s="263"/>
      <c r="C7" s="267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D8+L8+R8+Q8</f>
        <v>0</v>
      </c>
      <c r="D8" s="290">
        <f>D9+E9+F9</f>
        <v>0</v>
      </c>
      <c r="E8" s="291"/>
      <c r="F8" s="292"/>
      <c r="G8" s="302">
        <f>G9+H9</f>
        <v>0</v>
      </c>
      <c r="H8" s="297"/>
      <c r="I8" s="302">
        <f>I9+J9</f>
        <v>0</v>
      </c>
      <c r="J8" s="297"/>
      <c r="K8" s="140">
        <f>K9</f>
        <v>0</v>
      </c>
      <c r="L8" s="290">
        <f>L9+N9+O9</f>
        <v>0</v>
      </c>
      <c r="M8" s="291"/>
      <c r="N8" s="291"/>
      <c r="O8" s="291"/>
      <c r="P8" s="323"/>
      <c r="Q8" s="192">
        <f>Q28</f>
        <v>0</v>
      </c>
      <c r="R8" s="193">
        <f t="shared" ref="R8" si="0">SUM(R29:R30)</f>
        <v>0</v>
      </c>
      <c r="S8" s="296">
        <f>T31+S31</f>
        <v>0</v>
      </c>
      <c r="T8" s="297"/>
    </row>
    <row r="9" spans="1:20" ht="18.75" customHeight="1" x14ac:dyDescent="0.3">
      <c r="A9" s="262"/>
      <c r="B9" s="264"/>
      <c r="C9" s="289"/>
      <c r="D9" s="25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5"/>
      <c r="L9" s="298">
        <f>L11+M11</f>
        <v>0</v>
      </c>
      <c r="M9" s="299"/>
      <c r="N9" s="168">
        <f>N27+N28</f>
        <v>0</v>
      </c>
      <c r="O9" s="300">
        <f>O27</f>
        <v>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42"/>
      <c r="E10" s="26"/>
      <c r="F10" s="26"/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/>
      <c r="E11" s="49"/>
      <c r="F11" s="54"/>
      <c r="G11" s="214"/>
      <c r="H11" s="216"/>
      <c r="I11" s="214"/>
      <c r="J11" s="216"/>
      <c r="K11" s="163"/>
      <c r="L11" s="25">
        <f>L27+L28</f>
        <v>0</v>
      </c>
      <c r="M11" s="146">
        <f>M27+M28</f>
        <v>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/>
      <c r="E12" s="42"/>
      <c r="F12" s="26"/>
      <c r="G12" s="214"/>
      <c r="H12" s="216"/>
      <c r="I12" s="214"/>
      <c r="J12" s="216"/>
      <c r="K12" s="16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/>
      <c r="E13" s="50"/>
      <c r="F13" s="54"/>
      <c r="G13" s="214"/>
      <c r="H13" s="216"/>
      <c r="I13" s="214"/>
      <c r="J13" s="216"/>
      <c r="K13" s="16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42"/>
      <c r="E14" s="42"/>
      <c r="F14" s="42"/>
      <c r="G14" s="214"/>
      <c r="H14" s="216"/>
      <c r="I14" s="214"/>
      <c r="J14" s="216"/>
      <c r="K14" s="16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/>
      <c r="E15" s="42"/>
      <c r="F15" s="42"/>
      <c r="G15" s="214"/>
      <c r="H15" s="216"/>
      <c r="I15" s="214"/>
      <c r="J15" s="216"/>
      <c r="K15" s="16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/>
      <c r="E16" s="50"/>
      <c r="F16" s="162"/>
      <c r="G16" s="214"/>
      <c r="H16" s="216"/>
      <c r="I16" s="214"/>
      <c r="J16" s="216"/>
      <c r="K16" s="16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/>
      <c r="E17" s="50"/>
      <c r="F17" s="162"/>
      <c r="G17" s="214"/>
      <c r="H17" s="216"/>
      <c r="I17" s="214"/>
      <c r="J17" s="216"/>
      <c r="K17" s="16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/>
      <c r="E18" s="50"/>
      <c r="F18" s="162"/>
      <c r="G18" s="214"/>
      <c r="H18" s="216"/>
      <c r="I18" s="214"/>
      <c r="J18" s="216"/>
      <c r="K18" s="16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/>
      <c r="E19" s="50"/>
      <c r="F19" s="162"/>
      <c r="G19" s="214"/>
      <c r="H19" s="216"/>
      <c r="I19" s="214"/>
      <c r="J19" s="216"/>
      <c r="K19" s="16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65" t="s">
        <v>31</v>
      </c>
      <c r="B20" s="166"/>
      <c r="C20" s="167"/>
      <c r="D20" s="42"/>
      <c r="E20" s="50"/>
      <c r="F20" s="162"/>
      <c r="G20" s="214"/>
      <c r="H20" s="216"/>
      <c r="I20" s="214"/>
      <c r="J20" s="216"/>
      <c r="K20" s="16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/>
      <c r="E21" s="50"/>
      <c r="F21" s="162"/>
      <c r="G21" s="214"/>
      <c r="H21" s="216"/>
      <c r="I21" s="214"/>
      <c r="J21" s="216"/>
      <c r="K21" s="16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/>
      <c r="E22" s="50"/>
      <c r="F22" s="162"/>
      <c r="G22" s="214"/>
      <c r="H22" s="216"/>
      <c r="I22" s="214"/>
      <c r="J22" s="216"/>
      <c r="K22" s="16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/>
      <c r="E23" s="50"/>
      <c r="F23" s="162"/>
      <c r="G23" s="214"/>
      <c r="H23" s="216"/>
      <c r="I23" s="214"/>
      <c r="J23" s="216"/>
      <c r="K23" s="16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/>
      <c r="E24" s="50"/>
      <c r="F24" s="162"/>
      <c r="G24" s="214"/>
      <c r="H24" s="216"/>
      <c r="I24" s="214"/>
      <c r="J24" s="216"/>
      <c r="K24" s="16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/>
      <c r="E25" s="51"/>
      <c r="F25" s="162"/>
      <c r="G25" s="214"/>
      <c r="H25" s="216"/>
      <c r="I25" s="214"/>
      <c r="J25" s="216"/>
      <c r="K25" s="16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0</v>
      </c>
      <c r="D27" s="254"/>
      <c r="E27" s="235"/>
      <c r="F27" s="235"/>
      <c r="G27" s="235"/>
      <c r="H27" s="236"/>
      <c r="I27" s="170"/>
      <c r="J27" s="170"/>
      <c r="K27" s="170"/>
      <c r="L27" s="16"/>
      <c r="M27" s="30"/>
      <c r="N27" s="30"/>
      <c r="O27" s="4"/>
      <c r="P27" s="17"/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0</v>
      </c>
      <c r="D28" s="232"/>
      <c r="E28" s="233"/>
      <c r="F28" s="233"/>
      <c r="G28" s="233"/>
      <c r="H28" s="234"/>
      <c r="I28" s="170"/>
      <c r="J28" s="170"/>
      <c r="K28" s="170"/>
      <c r="L28" s="16"/>
      <c r="M28" s="30"/>
      <c r="N28" s="30"/>
      <c r="O28" s="235"/>
      <c r="P28" s="236"/>
      <c r="Q28" s="5"/>
      <c r="R28" s="45"/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0</v>
      </c>
      <c r="D29" s="254"/>
      <c r="E29" s="235"/>
      <c r="F29" s="235"/>
      <c r="G29" s="235"/>
      <c r="H29" s="236"/>
      <c r="I29" s="170"/>
      <c r="J29" s="170"/>
      <c r="K29" s="170"/>
      <c r="L29" s="5"/>
      <c r="M29" s="249"/>
      <c r="N29" s="250"/>
      <c r="O29" s="250"/>
      <c r="P29" s="251"/>
      <c r="Q29" s="5"/>
      <c r="R29" s="45"/>
      <c r="S29" s="244"/>
      <c r="T29" s="18"/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/>
      <c r="S30" s="245"/>
      <c r="T30" s="19"/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/>
      <c r="T31" s="36">
        <f>SUM(T29:T30)</f>
        <v>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223" t="s">
        <v>17</v>
      </c>
      <c r="M33" s="224"/>
      <c r="N33" s="223" t="s">
        <v>18</v>
      </c>
      <c r="O33" s="224"/>
      <c r="P33" s="211"/>
      <c r="Q33" s="212"/>
      <c r="R33" s="212"/>
      <c r="S33" s="212"/>
      <c r="T33" s="213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01"/>
      <c r="M34" s="202"/>
      <c r="N34" s="201"/>
      <c r="O34" s="202"/>
      <c r="P34" s="214"/>
      <c r="Q34" s="215"/>
      <c r="R34" s="215"/>
      <c r="S34" s="215"/>
      <c r="T34" s="216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01"/>
      <c r="M35" s="202"/>
      <c r="N35" s="201"/>
      <c r="O35" s="202"/>
      <c r="P35" s="214"/>
      <c r="Q35" s="215"/>
      <c r="R35" s="215"/>
      <c r="S35" s="215"/>
      <c r="T35" s="216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3"/>
      <c r="M36" s="204"/>
      <c r="N36" s="203"/>
      <c r="O36" s="204"/>
      <c r="P36" s="217"/>
      <c r="Q36" s="218"/>
      <c r="R36" s="218"/>
      <c r="S36" s="218"/>
      <c r="T36" s="219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27"/>
      <c r="Q39" s="7"/>
      <c r="S39" s="21"/>
    </row>
    <row r="40" spans="1:20" x14ac:dyDescent="0.3">
      <c r="A40" s="21"/>
      <c r="B40" s="21"/>
      <c r="C40" s="21"/>
      <c r="R40" s="7"/>
      <c r="S40" s="21"/>
    </row>
    <row r="41" spans="1:20" x14ac:dyDescent="0.3">
      <c r="B41" s="327"/>
      <c r="C41" s="327"/>
      <c r="D41" s="327"/>
      <c r="E41" s="327"/>
      <c r="F41" s="327"/>
      <c r="G41" s="327"/>
      <c r="H41" s="327"/>
      <c r="I41" s="327"/>
      <c r="J41" s="327"/>
      <c r="K41" s="327"/>
      <c r="L41" s="327"/>
    </row>
    <row r="42" spans="1:20" ht="17.25" x14ac:dyDescent="0.3">
      <c r="B42" s="138"/>
      <c r="C42" s="138"/>
      <c r="D42" s="139"/>
      <c r="E42" s="139"/>
      <c r="F42" s="139"/>
      <c r="G42" s="139"/>
      <c r="H42" s="139"/>
      <c r="I42" s="139"/>
      <c r="J42" s="139"/>
      <c r="K42" s="139"/>
      <c r="L42" s="139"/>
    </row>
  </sheetData>
  <mergeCells count="78">
    <mergeCell ref="T9:T25"/>
    <mergeCell ref="P10:P25"/>
    <mergeCell ref="S27:S30"/>
    <mergeCell ref="T27:T28"/>
    <mergeCell ref="O28:P28"/>
    <mergeCell ref="M29:P29"/>
    <mergeCell ref="L30:P30"/>
    <mergeCell ref="L9:M9"/>
    <mergeCell ref="S9:S25"/>
    <mergeCell ref="S5:T7"/>
    <mergeCell ref="L6:P6"/>
    <mergeCell ref="R6:R7"/>
    <mergeCell ref="O7:P7"/>
    <mergeCell ref="L8:P8"/>
    <mergeCell ref="S8:T8"/>
    <mergeCell ref="B41:L41"/>
    <mergeCell ref="A31:R31"/>
    <mergeCell ref="P33:T36"/>
    <mergeCell ref="L26:M26"/>
    <mergeCell ref="D27:H27"/>
    <mergeCell ref="D28:H28"/>
    <mergeCell ref="D29:H29"/>
    <mergeCell ref="D30:H30"/>
    <mergeCell ref="D26:H26"/>
    <mergeCell ref="L34:M34"/>
    <mergeCell ref="L35:M35"/>
    <mergeCell ref="L36:M36"/>
    <mergeCell ref="N34:O34"/>
    <mergeCell ref="N35:O35"/>
    <mergeCell ref="N36:O36"/>
    <mergeCell ref="A33:K33"/>
    <mergeCell ref="G10:H25"/>
    <mergeCell ref="I10:J25"/>
    <mergeCell ref="O10:O25"/>
    <mergeCell ref="R9:R25"/>
    <mergeCell ref="Q9:Q25"/>
    <mergeCell ref="N10:N25"/>
    <mergeCell ref="L12:L25"/>
    <mergeCell ref="M12:M25"/>
    <mergeCell ref="O9:P9"/>
    <mergeCell ref="C5:C7"/>
    <mergeCell ref="G8:H8"/>
    <mergeCell ref="I8:J8"/>
    <mergeCell ref="D8:F8"/>
    <mergeCell ref="C8:C9"/>
    <mergeCell ref="D5:R5"/>
    <mergeCell ref="A16:C16"/>
    <mergeCell ref="A12:C12"/>
    <mergeCell ref="A1:S1"/>
    <mergeCell ref="A2:S2"/>
    <mergeCell ref="A3:S3"/>
    <mergeCell ref="D6:F6"/>
    <mergeCell ref="G6:H6"/>
    <mergeCell ref="I6:J6"/>
    <mergeCell ref="K6:K7"/>
    <mergeCell ref="Q6:Q7"/>
    <mergeCell ref="L7:M7"/>
    <mergeCell ref="A5:B9"/>
    <mergeCell ref="A10:C10"/>
    <mergeCell ref="A11:C11"/>
    <mergeCell ref="A13:C13"/>
    <mergeCell ref="A14:C14"/>
    <mergeCell ref="N33:O33"/>
    <mergeCell ref="L33:M33"/>
    <mergeCell ref="A15:C15"/>
    <mergeCell ref="A29:B29"/>
    <mergeCell ref="A28:B28"/>
    <mergeCell ref="A30:B30"/>
    <mergeCell ref="A26:C26"/>
    <mergeCell ref="A17:C17"/>
    <mergeCell ref="A22:C22"/>
    <mergeCell ref="A23:C23"/>
    <mergeCell ref="A24:C24"/>
    <mergeCell ref="A25:C25"/>
    <mergeCell ref="A27:B27"/>
    <mergeCell ref="A18:C18"/>
    <mergeCell ref="A19:C19"/>
    <mergeCell ref="A21:C21"/>
  </mergeCells>
  <printOptions horizontalCentered="1"/>
  <pageMargins left="0" right="0" top="0" bottom="0" header="0.3" footer="0.3"/>
  <pageSetup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workbookViewId="0">
      <selection activeCell="L8" sqref="L8:R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9.5703125" style="3" customWidth="1"/>
    <col min="8" max="8" width="9.85546875" style="3" customWidth="1"/>
    <col min="9" max="9" width="8.7109375" style="3" customWidth="1"/>
    <col min="10" max="10" width="9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3.28515625" style="3" customWidth="1"/>
    <col min="15" max="15" width="12.42578125" style="3" customWidth="1"/>
    <col min="16" max="16" width="13" style="28" customWidth="1"/>
    <col min="17" max="17" width="19.28515625" style="3" customWidth="1"/>
    <col min="18" max="18" width="16.7109375" style="3" customWidth="1"/>
    <col min="19" max="19" width="13.28515625" style="3" customWidth="1"/>
    <col min="20" max="16384" width="9.140625" style="21"/>
  </cols>
  <sheetData>
    <row r="1" spans="1:20" ht="18" x14ac:dyDescent="0.3">
      <c r="A1" s="258" t="s">
        <v>15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</row>
    <row r="2" spans="1:20" ht="27.75" customHeight="1" x14ac:dyDescent="0.3">
      <c r="A2" s="258" t="s">
        <v>65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</row>
    <row r="3" spans="1:20" ht="18" x14ac:dyDescent="0.35">
      <c r="A3" s="259" t="s">
        <v>47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</row>
    <row r="4" spans="1:20" ht="15.75" thickBot="1" x14ac:dyDescent="0.35">
      <c r="P4" s="3"/>
    </row>
    <row r="5" spans="1:20" ht="22.5" customHeight="1" thickBot="1" x14ac:dyDescent="0.35">
      <c r="A5" s="260" t="s">
        <v>6</v>
      </c>
      <c r="B5" s="261"/>
      <c r="C5" s="265" t="s">
        <v>20</v>
      </c>
      <c r="D5" s="268" t="s">
        <v>7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70"/>
      <c r="S5" s="271" t="s">
        <v>24</v>
      </c>
      <c r="T5" s="272"/>
    </row>
    <row r="6" spans="1:20" ht="48.75" customHeight="1" x14ac:dyDescent="0.3">
      <c r="A6" s="262"/>
      <c r="B6" s="263"/>
      <c r="C6" s="266"/>
      <c r="D6" s="293" t="s">
        <v>4</v>
      </c>
      <c r="E6" s="294"/>
      <c r="F6" s="295"/>
      <c r="G6" s="320" t="s">
        <v>21</v>
      </c>
      <c r="H6" s="321"/>
      <c r="I6" s="320" t="s">
        <v>53</v>
      </c>
      <c r="J6" s="321"/>
      <c r="K6" s="317" t="s">
        <v>54</v>
      </c>
      <c r="L6" s="279" t="s">
        <v>13</v>
      </c>
      <c r="M6" s="280"/>
      <c r="N6" s="280"/>
      <c r="O6" s="280"/>
      <c r="P6" s="281"/>
      <c r="Q6" s="282" t="s">
        <v>12</v>
      </c>
      <c r="R6" s="278" t="s">
        <v>14</v>
      </c>
      <c r="S6" s="273"/>
      <c r="T6" s="274"/>
    </row>
    <row r="7" spans="1:20" ht="29.25" customHeight="1" thickBot="1" x14ac:dyDescent="0.35">
      <c r="A7" s="262"/>
      <c r="B7" s="263"/>
      <c r="C7" s="267"/>
      <c r="D7" s="32" t="s">
        <v>50</v>
      </c>
      <c r="E7" s="31" t="s">
        <v>55</v>
      </c>
      <c r="F7" s="31" t="s">
        <v>52</v>
      </c>
      <c r="G7" s="31" t="s">
        <v>23</v>
      </c>
      <c r="H7" s="33" t="s">
        <v>42</v>
      </c>
      <c r="I7" s="31" t="s">
        <v>23</v>
      </c>
      <c r="J7" s="33" t="s">
        <v>42</v>
      </c>
      <c r="K7" s="318"/>
      <c r="L7" s="285" t="s">
        <v>0</v>
      </c>
      <c r="M7" s="286"/>
      <c r="N7" s="144" t="s">
        <v>76</v>
      </c>
      <c r="O7" s="286" t="s">
        <v>1</v>
      </c>
      <c r="P7" s="287"/>
      <c r="Q7" s="283"/>
      <c r="R7" s="284"/>
      <c r="S7" s="275"/>
      <c r="T7" s="276"/>
    </row>
    <row r="8" spans="1:20" ht="21.75" customHeight="1" x14ac:dyDescent="0.3">
      <c r="A8" s="262"/>
      <c r="B8" s="264"/>
      <c r="C8" s="288">
        <f>D8+L8+R8+Q8</f>
        <v>0</v>
      </c>
      <c r="D8" s="290">
        <f>D9+E9+F9</f>
        <v>0</v>
      </c>
      <c r="E8" s="291"/>
      <c r="F8" s="292"/>
      <c r="G8" s="302">
        <f>G9+H9</f>
        <v>0</v>
      </c>
      <c r="H8" s="297"/>
      <c r="I8" s="302">
        <f>I9+J9</f>
        <v>0</v>
      </c>
      <c r="J8" s="297"/>
      <c r="K8" s="140">
        <f>K9</f>
        <v>0</v>
      </c>
      <c r="L8" s="290">
        <f>L9+N9+O9</f>
        <v>0</v>
      </c>
      <c r="M8" s="291"/>
      <c r="N8" s="291"/>
      <c r="O8" s="291"/>
      <c r="P8" s="323"/>
      <c r="Q8" s="192">
        <f>Q28</f>
        <v>0</v>
      </c>
      <c r="R8" s="193">
        <f t="shared" ref="R8" si="0">SUM(R29:R30)</f>
        <v>0</v>
      </c>
      <c r="S8" s="296">
        <f>T31+S31</f>
        <v>0</v>
      </c>
      <c r="T8" s="297"/>
    </row>
    <row r="9" spans="1:20" ht="18.75" customHeight="1" x14ac:dyDescent="0.3">
      <c r="A9" s="262"/>
      <c r="B9" s="264"/>
      <c r="C9" s="289"/>
      <c r="D9" s="25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5"/>
      <c r="L9" s="298">
        <f>L11+M11</f>
        <v>0</v>
      </c>
      <c r="M9" s="299"/>
      <c r="N9" s="168">
        <f>N27+N28</f>
        <v>0</v>
      </c>
      <c r="O9" s="300">
        <f>O27</f>
        <v>0</v>
      </c>
      <c r="P9" s="301"/>
      <c r="Q9" s="243"/>
      <c r="R9" s="226"/>
      <c r="S9" s="243"/>
      <c r="T9" s="226"/>
    </row>
    <row r="10" spans="1:20" ht="15.75" customHeight="1" x14ac:dyDescent="0.3">
      <c r="A10" s="312" t="s">
        <v>33</v>
      </c>
      <c r="B10" s="313"/>
      <c r="C10" s="314"/>
      <c r="D10" s="42"/>
      <c r="E10" s="26"/>
      <c r="F10" s="26"/>
      <c r="G10" s="310"/>
      <c r="H10" s="311"/>
      <c r="I10" s="310"/>
      <c r="J10" s="311"/>
      <c r="K10" s="56"/>
      <c r="L10" s="10" t="s">
        <v>25</v>
      </c>
      <c r="M10" s="145" t="s">
        <v>26</v>
      </c>
      <c r="N10" s="304"/>
      <c r="O10" s="304"/>
      <c r="P10" s="226"/>
      <c r="Q10" s="244"/>
      <c r="R10" s="303"/>
      <c r="S10" s="244"/>
      <c r="T10" s="303"/>
    </row>
    <row r="11" spans="1:20" ht="15.75" customHeight="1" x14ac:dyDescent="0.3">
      <c r="A11" s="312" t="s">
        <v>29</v>
      </c>
      <c r="B11" s="313"/>
      <c r="C11" s="314"/>
      <c r="D11" s="42"/>
      <c r="E11" s="49"/>
      <c r="F11" s="54"/>
      <c r="G11" s="214"/>
      <c r="H11" s="216"/>
      <c r="I11" s="214"/>
      <c r="J11" s="216"/>
      <c r="K11" s="163"/>
      <c r="L11" s="25">
        <f>L27+L28</f>
        <v>0</v>
      </c>
      <c r="M11" s="146">
        <f>M27+M28</f>
        <v>0</v>
      </c>
      <c r="N11" s="305"/>
      <c r="O11" s="305"/>
      <c r="P11" s="303"/>
      <c r="Q11" s="244"/>
      <c r="R11" s="303"/>
      <c r="S11" s="244"/>
      <c r="T11" s="303"/>
    </row>
    <row r="12" spans="1:20" ht="15.75" customHeight="1" x14ac:dyDescent="0.3">
      <c r="A12" s="312" t="s">
        <v>34</v>
      </c>
      <c r="B12" s="313"/>
      <c r="C12" s="314"/>
      <c r="D12" s="42"/>
      <c r="E12" s="42"/>
      <c r="F12" s="26"/>
      <c r="G12" s="214"/>
      <c r="H12" s="216"/>
      <c r="I12" s="214"/>
      <c r="J12" s="216"/>
      <c r="K12" s="163"/>
      <c r="L12" s="243"/>
      <c r="M12" s="304"/>
      <c r="N12" s="305"/>
      <c r="O12" s="305"/>
      <c r="P12" s="303"/>
      <c r="Q12" s="244"/>
      <c r="R12" s="303"/>
      <c r="S12" s="244"/>
      <c r="T12" s="303"/>
    </row>
    <row r="13" spans="1:20" ht="15.75" customHeight="1" x14ac:dyDescent="0.3">
      <c r="A13" s="312" t="s">
        <v>35</v>
      </c>
      <c r="B13" s="313"/>
      <c r="C13" s="314"/>
      <c r="D13" s="42"/>
      <c r="E13" s="50"/>
      <c r="F13" s="54"/>
      <c r="G13" s="214"/>
      <c r="H13" s="216"/>
      <c r="I13" s="214"/>
      <c r="J13" s="216"/>
      <c r="K13" s="163"/>
      <c r="L13" s="244"/>
      <c r="M13" s="305"/>
      <c r="N13" s="305"/>
      <c r="O13" s="305"/>
      <c r="P13" s="303"/>
      <c r="Q13" s="244"/>
      <c r="R13" s="303"/>
      <c r="S13" s="244"/>
      <c r="T13" s="303"/>
    </row>
    <row r="14" spans="1:20" ht="15.75" customHeight="1" x14ac:dyDescent="0.3">
      <c r="A14" s="312" t="s">
        <v>38</v>
      </c>
      <c r="B14" s="313"/>
      <c r="C14" s="314"/>
      <c r="D14" s="42"/>
      <c r="E14" s="42"/>
      <c r="F14" s="42"/>
      <c r="G14" s="214"/>
      <c r="H14" s="216"/>
      <c r="I14" s="214"/>
      <c r="J14" s="216"/>
      <c r="K14" s="163"/>
      <c r="L14" s="244"/>
      <c r="M14" s="305"/>
      <c r="N14" s="305"/>
      <c r="O14" s="305"/>
      <c r="P14" s="303"/>
      <c r="Q14" s="244"/>
      <c r="R14" s="303"/>
      <c r="S14" s="244"/>
      <c r="T14" s="303"/>
    </row>
    <row r="15" spans="1:20" ht="15.75" customHeight="1" x14ac:dyDescent="0.3">
      <c r="A15" s="312" t="s">
        <v>19</v>
      </c>
      <c r="B15" s="313"/>
      <c r="C15" s="314"/>
      <c r="D15" s="42"/>
      <c r="E15" s="42"/>
      <c r="F15" s="42"/>
      <c r="G15" s="214"/>
      <c r="H15" s="216"/>
      <c r="I15" s="214"/>
      <c r="J15" s="216"/>
      <c r="K15" s="163"/>
      <c r="L15" s="244"/>
      <c r="M15" s="305"/>
      <c r="N15" s="305"/>
      <c r="O15" s="305"/>
      <c r="P15" s="303"/>
      <c r="Q15" s="244"/>
      <c r="R15" s="303"/>
      <c r="S15" s="244"/>
      <c r="T15" s="303"/>
    </row>
    <row r="16" spans="1:20" ht="15.75" customHeight="1" x14ac:dyDescent="0.3">
      <c r="A16" s="312" t="s">
        <v>39</v>
      </c>
      <c r="B16" s="313"/>
      <c r="C16" s="314"/>
      <c r="D16" s="42"/>
      <c r="E16" s="50"/>
      <c r="F16" s="162"/>
      <c r="G16" s="214"/>
      <c r="H16" s="216"/>
      <c r="I16" s="214"/>
      <c r="J16" s="216"/>
      <c r="K16" s="163"/>
      <c r="L16" s="244"/>
      <c r="M16" s="305"/>
      <c r="N16" s="305"/>
      <c r="O16" s="305"/>
      <c r="P16" s="303"/>
      <c r="Q16" s="244"/>
      <c r="R16" s="303"/>
      <c r="S16" s="244"/>
      <c r="T16" s="303"/>
    </row>
    <row r="17" spans="1:20" ht="15.75" customHeight="1" x14ac:dyDescent="0.3">
      <c r="A17" s="312" t="s">
        <v>36</v>
      </c>
      <c r="B17" s="313"/>
      <c r="C17" s="314"/>
      <c r="D17" s="42"/>
      <c r="E17" s="50"/>
      <c r="F17" s="162"/>
      <c r="G17" s="214"/>
      <c r="H17" s="216"/>
      <c r="I17" s="214"/>
      <c r="J17" s="216"/>
      <c r="K17" s="163"/>
      <c r="L17" s="244"/>
      <c r="M17" s="305"/>
      <c r="N17" s="305"/>
      <c r="O17" s="305"/>
      <c r="P17" s="303"/>
      <c r="Q17" s="244"/>
      <c r="R17" s="303"/>
      <c r="S17" s="244"/>
      <c r="T17" s="303"/>
    </row>
    <row r="18" spans="1:20" ht="15.75" customHeight="1" x14ac:dyDescent="0.3">
      <c r="A18" s="312" t="s">
        <v>37</v>
      </c>
      <c r="B18" s="313"/>
      <c r="C18" s="314"/>
      <c r="D18" s="42"/>
      <c r="E18" s="50"/>
      <c r="F18" s="162"/>
      <c r="G18" s="214"/>
      <c r="H18" s="216"/>
      <c r="I18" s="214"/>
      <c r="J18" s="216"/>
      <c r="K18" s="163"/>
      <c r="L18" s="244"/>
      <c r="M18" s="305"/>
      <c r="N18" s="305"/>
      <c r="O18" s="305"/>
      <c r="P18" s="303"/>
      <c r="Q18" s="244"/>
      <c r="R18" s="303"/>
      <c r="S18" s="244"/>
      <c r="T18" s="303"/>
    </row>
    <row r="19" spans="1:20" ht="15.75" customHeight="1" x14ac:dyDescent="0.3">
      <c r="A19" s="312" t="s">
        <v>30</v>
      </c>
      <c r="B19" s="313"/>
      <c r="C19" s="314"/>
      <c r="D19" s="42"/>
      <c r="E19" s="50"/>
      <c r="F19" s="162"/>
      <c r="G19" s="214"/>
      <c r="H19" s="216"/>
      <c r="I19" s="214"/>
      <c r="J19" s="216"/>
      <c r="K19" s="163"/>
      <c r="L19" s="244"/>
      <c r="M19" s="305"/>
      <c r="N19" s="305"/>
      <c r="O19" s="305"/>
      <c r="P19" s="303"/>
      <c r="Q19" s="244"/>
      <c r="R19" s="303"/>
      <c r="S19" s="244"/>
      <c r="T19" s="303"/>
    </row>
    <row r="20" spans="1:20" ht="15.75" customHeight="1" x14ac:dyDescent="0.3">
      <c r="A20" s="165" t="s">
        <v>31</v>
      </c>
      <c r="B20" s="166"/>
      <c r="C20" s="167"/>
      <c r="D20" s="42"/>
      <c r="E20" s="50"/>
      <c r="F20" s="162"/>
      <c r="G20" s="214"/>
      <c r="H20" s="216"/>
      <c r="I20" s="214"/>
      <c r="J20" s="216"/>
      <c r="K20" s="163"/>
      <c r="L20" s="244"/>
      <c r="M20" s="305"/>
      <c r="N20" s="305"/>
      <c r="O20" s="305"/>
      <c r="P20" s="303"/>
      <c r="Q20" s="244"/>
      <c r="R20" s="303"/>
      <c r="S20" s="244"/>
      <c r="T20" s="303"/>
    </row>
    <row r="21" spans="1:20" ht="15.75" customHeight="1" thickBot="1" x14ac:dyDescent="0.35">
      <c r="A21" s="312" t="s">
        <v>32</v>
      </c>
      <c r="B21" s="313"/>
      <c r="C21" s="314"/>
      <c r="D21" s="43"/>
      <c r="E21" s="50"/>
      <c r="F21" s="162"/>
      <c r="G21" s="214"/>
      <c r="H21" s="216"/>
      <c r="I21" s="214"/>
      <c r="J21" s="216"/>
      <c r="K21" s="163"/>
      <c r="L21" s="244"/>
      <c r="M21" s="305"/>
      <c r="N21" s="305"/>
      <c r="O21" s="305"/>
      <c r="P21" s="303"/>
      <c r="Q21" s="244"/>
      <c r="R21" s="303"/>
      <c r="S21" s="244"/>
      <c r="T21" s="303"/>
    </row>
    <row r="22" spans="1:20" ht="15.75" customHeight="1" x14ac:dyDescent="0.3">
      <c r="A22" s="312" t="s">
        <v>43</v>
      </c>
      <c r="B22" s="313"/>
      <c r="C22" s="314"/>
      <c r="D22" s="42"/>
      <c r="E22" s="50"/>
      <c r="F22" s="162"/>
      <c r="G22" s="214"/>
      <c r="H22" s="216"/>
      <c r="I22" s="214"/>
      <c r="J22" s="216"/>
      <c r="K22" s="163"/>
      <c r="L22" s="244"/>
      <c r="M22" s="305"/>
      <c r="N22" s="305"/>
      <c r="O22" s="305"/>
      <c r="P22" s="303"/>
      <c r="Q22" s="244"/>
      <c r="R22" s="303"/>
      <c r="S22" s="244"/>
      <c r="T22" s="303"/>
    </row>
    <row r="23" spans="1:20" ht="15.75" customHeight="1" x14ac:dyDescent="0.3">
      <c r="A23" s="312" t="s">
        <v>44</v>
      </c>
      <c r="B23" s="313"/>
      <c r="C23" s="314"/>
      <c r="D23" s="42"/>
      <c r="E23" s="50"/>
      <c r="F23" s="162"/>
      <c r="G23" s="214"/>
      <c r="H23" s="216"/>
      <c r="I23" s="214"/>
      <c r="J23" s="216"/>
      <c r="K23" s="163"/>
      <c r="L23" s="244"/>
      <c r="M23" s="305"/>
      <c r="N23" s="305"/>
      <c r="O23" s="305"/>
      <c r="P23" s="303"/>
      <c r="Q23" s="244"/>
      <c r="R23" s="303"/>
      <c r="S23" s="244"/>
      <c r="T23" s="303"/>
    </row>
    <row r="24" spans="1:20" ht="15.75" customHeight="1" x14ac:dyDescent="0.3">
      <c r="A24" s="312" t="s">
        <v>45</v>
      </c>
      <c r="B24" s="313"/>
      <c r="C24" s="314"/>
      <c r="D24" s="42"/>
      <c r="E24" s="50"/>
      <c r="F24" s="162"/>
      <c r="G24" s="214"/>
      <c r="H24" s="216"/>
      <c r="I24" s="214"/>
      <c r="J24" s="216"/>
      <c r="K24" s="163"/>
      <c r="L24" s="244"/>
      <c r="M24" s="305"/>
      <c r="N24" s="305"/>
      <c r="O24" s="305"/>
      <c r="P24" s="303"/>
      <c r="Q24" s="244"/>
      <c r="R24" s="303"/>
      <c r="S24" s="244"/>
      <c r="T24" s="303"/>
    </row>
    <row r="25" spans="1:20" ht="15.75" customHeight="1" x14ac:dyDescent="0.3">
      <c r="A25" s="312" t="s">
        <v>46</v>
      </c>
      <c r="B25" s="313"/>
      <c r="C25" s="314"/>
      <c r="D25" s="42"/>
      <c r="E25" s="51"/>
      <c r="F25" s="162"/>
      <c r="G25" s="214"/>
      <c r="H25" s="216"/>
      <c r="I25" s="214"/>
      <c r="J25" s="216"/>
      <c r="K25" s="163"/>
      <c r="L25" s="245"/>
      <c r="M25" s="306"/>
      <c r="N25" s="306"/>
      <c r="O25" s="306"/>
      <c r="P25" s="227"/>
      <c r="Q25" s="245"/>
      <c r="R25" s="227"/>
      <c r="S25" s="245"/>
      <c r="T25" s="227"/>
    </row>
    <row r="26" spans="1:20" ht="27" customHeight="1" x14ac:dyDescent="0.3">
      <c r="A26" s="237"/>
      <c r="B26" s="238"/>
      <c r="C26" s="239"/>
      <c r="D26" s="240"/>
      <c r="E26" s="241"/>
      <c r="F26" s="241"/>
      <c r="G26" s="241"/>
      <c r="H26" s="242"/>
      <c r="I26" s="57"/>
      <c r="J26" s="57"/>
      <c r="K26" s="57"/>
      <c r="L26" s="228"/>
      <c r="M26" s="229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52" t="s">
        <v>5</v>
      </c>
      <c r="B27" s="253"/>
      <c r="C27" s="9">
        <f>O27+P27</f>
        <v>0</v>
      </c>
      <c r="D27" s="254"/>
      <c r="E27" s="235"/>
      <c r="F27" s="235"/>
      <c r="G27" s="235"/>
      <c r="H27" s="236"/>
      <c r="I27" s="170"/>
      <c r="J27" s="170"/>
      <c r="K27" s="170"/>
      <c r="L27" s="16"/>
      <c r="M27" s="30"/>
      <c r="N27" s="30"/>
      <c r="O27" s="4"/>
      <c r="P27" s="17"/>
      <c r="Q27" s="48"/>
      <c r="R27" s="52"/>
      <c r="S27" s="243"/>
      <c r="T27" s="226"/>
    </row>
    <row r="28" spans="1:20" ht="49.5" customHeight="1" x14ac:dyDescent="0.3">
      <c r="A28" s="230" t="s">
        <v>41</v>
      </c>
      <c r="B28" s="231"/>
      <c r="C28" s="9">
        <f>L28+M28+Q28+E9+G8+R28+D11+D13+D16</f>
        <v>0</v>
      </c>
      <c r="D28" s="232"/>
      <c r="E28" s="233"/>
      <c r="F28" s="233"/>
      <c r="G28" s="233"/>
      <c r="H28" s="234"/>
      <c r="I28" s="170"/>
      <c r="J28" s="170"/>
      <c r="K28" s="170"/>
      <c r="L28" s="16"/>
      <c r="M28" s="30"/>
      <c r="N28" s="30"/>
      <c r="O28" s="235"/>
      <c r="P28" s="236"/>
      <c r="Q28" s="5"/>
      <c r="R28" s="45"/>
      <c r="S28" s="244"/>
      <c r="T28" s="227"/>
    </row>
    <row r="29" spans="1:20" ht="26.25" customHeight="1" x14ac:dyDescent="0.3">
      <c r="A29" s="252" t="s">
        <v>75</v>
      </c>
      <c r="B29" s="253"/>
      <c r="C29" s="9">
        <f>L29+Q29+R29</f>
        <v>0</v>
      </c>
      <c r="D29" s="254"/>
      <c r="E29" s="235"/>
      <c r="F29" s="235"/>
      <c r="G29" s="235"/>
      <c r="H29" s="236"/>
      <c r="I29" s="170"/>
      <c r="J29" s="170"/>
      <c r="K29" s="170"/>
      <c r="L29" s="5"/>
      <c r="M29" s="249"/>
      <c r="N29" s="250"/>
      <c r="O29" s="250"/>
      <c r="P29" s="251"/>
      <c r="Q29" s="5"/>
      <c r="R29" s="45"/>
      <c r="S29" s="244"/>
      <c r="T29" s="18"/>
    </row>
    <row r="30" spans="1:20" ht="34.5" customHeight="1" thickBot="1" x14ac:dyDescent="0.35">
      <c r="A30" s="230" t="s">
        <v>9</v>
      </c>
      <c r="B30" s="231"/>
      <c r="C30" s="9"/>
      <c r="D30" s="255"/>
      <c r="E30" s="256"/>
      <c r="F30" s="256"/>
      <c r="G30" s="256"/>
      <c r="H30" s="257"/>
      <c r="I30" s="58"/>
      <c r="J30" s="58"/>
      <c r="K30" s="58"/>
      <c r="L30" s="246"/>
      <c r="M30" s="247"/>
      <c r="N30" s="247"/>
      <c r="O30" s="247"/>
      <c r="P30" s="248"/>
      <c r="Q30" s="46"/>
      <c r="R30" s="47"/>
      <c r="S30" s="245"/>
      <c r="T30" s="19"/>
    </row>
    <row r="31" spans="1:20" ht="22.15" customHeight="1" thickBot="1" x14ac:dyDescent="0.35">
      <c r="A31" s="315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6"/>
      <c r="S31" s="35"/>
      <c r="T31" s="36">
        <f>SUM(T29:T30)</f>
        <v>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0" ht="30" customHeight="1" x14ac:dyDescent="0.3">
      <c r="A33" s="220" t="s">
        <v>16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2"/>
      <c r="L33" s="152" t="s">
        <v>17</v>
      </c>
      <c r="M33" s="153"/>
      <c r="N33" s="152" t="s">
        <v>18</v>
      </c>
      <c r="O33" s="153"/>
      <c r="P33" s="211"/>
      <c r="Q33" s="212"/>
      <c r="R33" s="212"/>
      <c r="S33" s="212"/>
      <c r="T33" s="213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01"/>
      <c r="M34" s="202"/>
      <c r="N34" s="201"/>
      <c r="O34" s="202"/>
      <c r="P34" s="214"/>
      <c r="Q34" s="215"/>
      <c r="R34" s="215"/>
      <c r="S34" s="215"/>
      <c r="T34" s="216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01"/>
      <c r="M35" s="202"/>
      <c r="N35" s="201"/>
      <c r="O35" s="202"/>
      <c r="P35" s="214"/>
      <c r="Q35" s="215"/>
      <c r="R35" s="215"/>
      <c r="S35" s="215"/>
      <c r="T35" s="216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03"/>
      <c r="M36" s="204"/>
      <c r="N36" s="203"/>
      <c r="O36" s="204"/>
      <c r="P36" s="217"/>
      <c r="Q36" s="218"/>
      <c r="R36" s="218"/>
      <c r="S36" s="218"/>
      <c r="T36" s="219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27"/>
      <c r="Q39" s="7"/>
      <c r="S39" s="21"/>
    </row>
  </sheetData>
  <mergeCells count="75">
    <mergeCell ref="T27:T28"/>
    <mergeCell ref="O28:P28"/>
    <mergeCell ref="M29:P29"/>
    <mergeCell ref="L30:P30"/>
    <mergeCell ref="A31:R31"/>
    <mergeCell ref="D28:H28"/>
    <mergeCell ref="D29:H29"/>
    <mergeCell ref="D30:H30"/>
    <mergeCell ref="S27:S30"/>
    <mergeCell ref="A29:B29"/>
    <mergeCell ref="A28:B28"/>
    <mergeCell ref="A30:B30"/>
    <mergeCell ref="L12:L25"/>
    <mergeCell ref="M12:M25"/>
    <mergeCell ref="D5:R5"/>
    <mergeCell ref="S5:T7"/>
    <mergeCell ref="L6:P6"/>
    <mergeCell ref="R6:R7"/>
    <mergeCell ref="O7:P7"/>
    <mergeCell ref="S9:S25"/>
    <mergeCell ref="Q9:Q25"/>
    <mergeCell ref="R9:R25"/>
    <mergeCell ref="N10:N25"/>
    <mergeCell ref="O10:O25"/>
    <mergeCell ref="A1:S1"/>
    <mergeCell ref="A2:S2"/>
    <mergeCell ref="A3:S3"/>
    <mergeCell ref="D6:F6"/>
    <mergeCell ref="G6:H6"/>
    <mergeCell ref="I6:J6"/>
    <mergeCell ref="K6:K7"/>
    <mergeCell ref="Q6:Q7"/>
    <mergeCell ref="L7:M7"/>
    <mergeCell ref="A5:B9"/>
    <mergeCell ref="C5:C7"/>
    <mergeCell ref="L8:P8"/>
    <mergeCell ref="S8:T8"/>
    <mergeCell ref="O9:P9"/>
    <mergeCell ref="T9:T25"/>
    <mergeCell ref="P10:P25"/>
    <mergeCell ref="P33:T36"/>
    <mergeCell ref="C8:C9"/>
    <mergeCell ref="A10:C10"/>
    <mergeCell ref="A11:C11"/>
    <mergeCell ref="A12:C12"/>
    <mergeCell ref="I8:J8"/>
    <mergeCell ref="G10:H25"/>
    <mergeCell ref="I10:J25"/>
    <mergeCell ref="D26:H26"/>
    <mergeCell ref="L26:M26"/>
    <mergeCell ref="D27:H27"/>
    <mergeCell ref="D8:F8"/>
    <mergeCell ref="G8:H8"/>
    <mergeCell ref="A26:C26"/>
    <mergeCell ref="A27:B27"/>
    <mergeCell ref="L9:M9"/>
    <mergeCell ref="A25:C25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A23:C23"/>
    <mergeCell ref="A24:C24"/>
    <mergeCell ref="A33:K33"/>
    <mergeCell ref="L34:M34"/>
    <mergeCell ref="L35:M35"/>
    <mergeCell ref="L36:M36"/>
    <mergeCell ref="N34:O34"/>
    <mergeCell ref="N35:O35"/>
    <mergeCell ref="N36:O36"/>
  </mergeCells>
  <printOptions horizontalCentered="1"/>
  <pageMargins left="0" right="0" top="0" bottom="0" header="0.3" footer="0.3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Մ-01</vt:lpstr>
      <vt:lpstr>Մ-02</vt:lpstr>
      <vt:lpstr>Մ-03</vt:lpstr>
      <vt:lpstr>Մ-04</vt:lpstr>
      <vt:lpstr>Մ-05</vt:lpstr>
      <vt:lpstr>06</vt:lpstr>
      <vt:lpstr>Մ-07</vt:lpstr>
      <vt:lpstr>Մ-08</vt:lpstr>
      <vt:lpstr>Մ-09</vt:lpstr>
      <vt:lpstr>Մ-10</vt:lpstr>
      <vt:lpstr>Մ-11</vt:lpstr>
      <vt:lpstr>Մ-12</vt:lpstr>
      <vt:lpstr>Մ-1-ին Եռ.</vt:lpstr>
      <vt:lpstr>Մ-2-րդ Եռ.</vt:lpstr>
      <vt:lpstr>Մ-3-րդ Եռ.</vt:lpstr>
      <vt:lpstr>Մ-4-րդ Եռ.</vt:lpstr>
      <vt:lpstr>Մ-1-ին կիս.</vt:lpstr>
      <vt:lpstr>Մ-2-րդ կիս.</vt:lpstr>
      <vt:lpstr>2023</vt:lpstr>
      <vt:lpstr>'Մ-01'!Print_Area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2023-04-04T05:15:19Z</cp:lastPrinted>
  <dcterms:created xsi:type="dcterms:W3CDTF">2016-05-05T10:39:40Z</dcterms:created>
  <dcterms:modified xsi:type="dcterms:W3CDTF">2023-06-28T06:51:55Z</dcterms:modified>
</cp:coreProperties>
</file>