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180" windowWidth="24240" windowHeight="11700" tabRatio="650" activeTab="3"/>
  </bookViews>
  <sheets>
    <sheet name="Հ-01" sheetId="2" r:id="rId1"/>
    <sheet name="Հ-02" sheetId="1" r:id="rId2"/>
    <sheet name="Հ-03" sheetId="3" r:id="rId3"/>
    <sheet name="Հ-04" sheetId="4" r:id="rId4"/>
    <sheet name="Հ-05" sheetId="5" r:id="rId5"/>
    <sheet name="Հ-06" sheetId="6" r:id="rId6"/>
    <sheet name="Հ-07" sheetId="7" r:id="rId7"/>
    <sheet name="Հ-08" sheetId="8" r:id="rId8"/>
    <sheet name="Հ-09" sheetId="9" r:id="rId9"/>
    <sheet name="Հ-10" sheetId="10" r:id="rId10"/>
    <sheet name="Հ-11" sheetId="11" r:id="rId11"/>
    <sheet name="Հ-12" sheetId="12" r:id="rId12"/>
    <sheet name="Հ-1-ին եռ" sheetId="13" r:id="rId13"/>
    <sheet name="Հ-2-րդ եռ." sheetId="14" r:id="rId14"/>
    <sheet name="Հ-3-րդ եռ." sheetId="15" r:id="rId15"/>
    <sheet name="Հ-4-րդ եռ." sheetId="16" r:id="rId16"/>
    <sheet name="Հ-1-ին կիս." sheetId="17" r:id="rId17"/>
    <sheet name="Հ-2-րդ կիս." sheetId="18" r:id="rId18"/>
    <sheet name="2023" sheetId="19" r:id="rId19"/>
  </sheet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19" l="1"/>
  <c r="C7" i="19"/>
  <c r="C8" i="19"/>
  <c r="C9" i="19"/>
  <c r="C10" i="19"/>
  <c r="C11" i="19"/>
  <c r="C12" i="19"/>
  <c r="C13" i="19"/>
  <c r="C14" i="19"/>
  <c r="C5" i="19"/>
  <c r="C4" i="17" l="1"/>
  <c r="C5" i="17"/>
  <c r="C6" i="17"/>
  <c r="C7" i="17"/>
  <c r="C8" i="17"/>
  <c r="C9" i="17"/>
  <c r="C10" i="17"/>
  <c r="C11" i="17"/>
  <c r="C12" i="17"/>
  <c r="C13" i="17"/>
  <c r="C14" i="17"/>
  <c r="E18" i="13" l="1"/>
  <c r="E19" i="13"/>
  <c r="E17" i="13"/>
  <c r="C18" i="13"/>
  <c r="C19" i="13"/>
  <c r="C17" i="13"/>
  <c r="E4" i="13"/>
  <c r="E5" i="13"/>
  <c r="E6" i="13"/>
  <c r="E7" i="13"/>
  <c r="E8" i="13"/>
  <c r="E9" i="13"/>
  <c r="E10" i="13"/>
  <c r="E11" i="13"/>
  <c r="E12" i="13"/>
  <c r="E13" i="13"/>
  <c r="E14" i="13"/>
  <c r="E3" i="13"/>
  <c r="C4" i="13"/>
  <c r="C5" i="13"/>
  <c r="C6" i="13"/>
  <c r="C7" i="13"/>
  <c r="C8" i="13"/>
  <c r="C9" i="13"/>
  <c r="C10" i="13"/>
  <c r="C11" i="13"/>
  <c r="C12" i="13"/>
  <c r="C13" i="13"/>
  <c r="C14" i="13"/>
  <c r="C3" i="13"/>
  <c r="E18" i="18" l="1"/>
  <c r="E19" i="18"/>
  <c r="E17" i="18"/>
  <c r="C18" i="18"/>
  <c r="C19" i="18"/>
  <c r="C17" i="18"/>
  <c r="E4" i="18" l="1"/>
  <c r="E5" i="18"/>
  <c r="E6" i="18"/>
  <c r="E7" i="18"/>
  <c r="E8" i="18"/>
  <c r="E9" i="18"/>
  <c r="E10" i="18"/>
  <c r="E11" i="18"/>
  <c r="E12" i="18"/>
  <c r="E13" i="18"/>
  <c r="E14" i="18"/>
  <c r="E3" i="18"/>
  <c r="C4" i="18"/>
  <c r="C5" i="18"/>
  <c r="C6" i="18"/>
  <c r="C7" i="18"/>
  <c r="C8" i="18"/>
  <c r="C9" i="18"/>
  <c r="C10" i="18"/>
  <c r="C11" i="18"/>
  <c r="C12" i="18"/>
  <c r="C13" i="18"/>
  <c r="C14" i="18"/>
  <c r="C3" i="18"/>
  <c r="E18" i="17"/>
  <c r="E18" i="19" s="1"/>
  <c r="E19" i="17"/>
  <c r="E19" i="19" s="1"/>
  <c r="E17" i="17"/>
  <c r="E17" i="19" s="1"/>
  <c r="E4" i="17"/>
  <c r="E5" i="17"/>
  <c r="E6" i="17"/>
  <c r="E7" i="17"/>
  <c r="E8" i="17"/>
  <c r="E9" i="17"/>
  <c r="E10" i="17"/>
  <c r="E11" i="17"/>
  <c r="E12" i="17"/>
  <c r="E13" i="17"/>
  <c r="E14" i="17"/>
  <c r="E3" i="17"/>
  <c r="C18" i="17"/>
  <c r="C18" i="19" s="1"/>
  <c r="C19" i="17"/>
  <c r="C19" i="19" s="1"/>
  <c r="C17" i="17"/>
  <c r="C17" i="19" s="1"/>
  <c r="C3" i="17"/>
  <c r="E18" i="16"/>
  <c r="E19" i="16"/>
  <c r="E17" i="16"/>
  <c r="C18" i="16"/>
  <c r="C19" i="16"/>
  <c r="E4" i="16"/>
  <c r="E5" i="16"/>
  <c r="E6" i="16"/>
  <c r="E7" i="16"/>
  <c r="E8" i="16"/>
  <c r="E9" i="16"/>
  <c r="E10" i="16"/>
  <c r="E11" i="16"/>
  <c r="E12" i="16"/>
  <c r="E13" i="16"/>
  <c r="E14" i="16"/>
  <c r="E3" i="16"/>
  <c r="C17" i="16"/>
  <c r="C4" i="16"/>
  <c r="C5" i="16"/>
  <c r="C6" i="16"/>
  <c r="C7" i="16"/>
  <c r="C8" i="16"/>
  <c r="C9" i="16"/>
  <c r="C10" i="16"/>
  <c r="C11" i="16"/>
  <c r="C12" i="16"/>
  <c r="C13" i="16"/>
  <c r="C14" i="16"/>
  <c r="C3" i="16"/>
  <c r="E18" i="15"/>
  <c r="E19" i="15"/>
  <c r="E17" i="15"/>
  <c r="E4" i="15"/>
  <c r="E5" i="15"/>
  <c r="E6" i="15"/>
  <c r="E7" i="15"/>
  <c r="E8" i="15"/>
  <c r="E9" i="15"/>
  <c r="E10" i="15"/>
  <c r="E11" i="15"/>
  <c r="E12" i="15"/>
  <c r="E13" i="15"/>
  <c r="E14" i="15"/>
  <c r="E3" i="15"/>
  <c r="C18" i="15"/>
  <c r="C19" i="15"/>
  <c r="C17" i="15"/>
  <c r="C4" i="15"/>
  <c r="C5" i="15"/>
  <c r="C6" i="15"/>
  <c r="C7" i="15"/>
  <c r="C8" i="15"/>
  <c r="C9" i="15"/>
  <c r="C10" i="15"/>
  <c r="C11" i="15"/>
  <c r="C12" i="15"/>
  <c r="C13" i="15"/>
  <c r="C14" i="15"/>
  <c r="C3" i="15"/>
  <c r="E18" i="14"/>
  <c r="E19" i="14"/>
  <c r="E17" i="14"/>
  <c r="C18" i="14"/>
  <c r="C19" i="14"/>
  <c r="C17" i="14"/>
  <c r="E4" i="14"/>
  <c r="E5" i="14"/>
  <c r="E6" i="14"/>
  <c r="E7" i="14"/>
  <c r="E8" i="14"/>
  <c r="E9" i="14"/>
  <c r="E10" i="14"/>
  <c r="E11" i="14"/>
  <c r="E12" i="14"/>
  <c r="E13" i="14"/>
  <c r="E14" i="14"/>
  <c r="E3" i="14"/>
  <c r="C4" i="14"/>
  <c r="C5" i="14"/>
  <c r="C6" i="14"/>
  <c r="C7" i="14"/>
  <c r="C8" i="14"/>
  <c r="C9" i="14"/>
  <c r="C10" i="14"/>
  <c r="C11" i="14"/>
  <c r="C12" i="14"/>
  <c r="C13" i="14"/>
  <c r="C14" i="14"/>
  <c r="C3" i="14"/>
  <c r="G19" i="12"/>
  <c r="F19" i="12" s="1"/>
  <c r="G18" i="12"/>
  <c r="F18" i="12" s="1"/>
  <c r="G17" i="12"/>
  <c r="F17" i="12" s="1"/>
  <c r="G14" i="12"/>
  <c r="F14" i="12" s="1"/>
  <c r="G13" i="12"/>
  <c r="F13" i="12" s="1"/>
  <c r="G12" i="12"/>
  <c r="F12" i="12" s="1"/>
  <c r="G11" i="12"/>
  <c r="F11" i="12" s="1"/>
  <c r="G10" i="12"/>
  <c r="F10" i="12" s="1"/>
  <c r="G9" i="12"/>
  <c r="F9" i="12" s="1"/>
  <c r="G8" i="12"/>
  <c r="F8" i="12" s="1"/>
  <c r="G7" i="12"/>
  <c r="F7" i="12" s="1"/>
  <c r="G6" i="12"/>
  <c r="F6" i="12" s="1"/>
  <c r="G5" i="12"/>
  <c r="F5" i="12" s="1"/>
  <c r="G4" i="12"/>
  <c r="F4" i="12" s="1"/>
  <c r="G3" i="12"/>
  <c r="F3" i="12" s="1"/>
  <c r="G19" i="11"/>
  <c r="F19" i="11" s="1"/>
  <c r="G18" i="11"/>
  <c r="F18" i="11" s="1"/>
  <c r="G17" i="11"/>
  <c r="F17" i="11" s="1"/>
  <c r="G14" i="11"/>
  <c r="F14" i="11" s="1"/>
  <c r="G13" i="11"/>
  <c r="F13" i="11" s="1"/>
  <c r="G12" i="11"/>
  <c r="F12" i="11" s="1"/>
  <c r="G11" i="11"/>
  <c r="F11" i="11" s="1"/>
  <c r="G10" i="11"/>
  <c r="F10" i="11" s="1"/>
  <c r="G9" i="11"/>
  <c r="F9" i="11" s="1"/>
  <c r="G8" i="11"/>
  <c r="F8" i="11" s="1"/>
  <c r="G7" i="11"/>
  <c r="F7" i="11" s="1"/>
  <c r="G6" i="11"/>
  <c r="F6" i="11" s="1"/>
  <c r="G5" i="11"/>
  <c r="F5" i="11" s="1"/>
  <c r="G4" i="11"/>
  <c r="F4" i="11" s="1"/>
  <c r="G3" i="11"/>
  <c r="F3" i="11" s="1"/>
  <c r="G19" i="10"/>
  <c r="F19" i="10" s="1"/>
  <c r="G18" i="10"/>
  <c r="F18" i="10" s="1"/>
  <c r="G17" i="10"/>
  <c r="F17" i="10" s="1"/>
  <c r="G14" i="10"/>
  <c r="F14" i="10" s="1"/>
  <c r="G13" i="10"/>
  <c r="F13" i="10" s="1"/>
  <c r="G12" i="10"/>
  <c r="F12" i="10" s="1"/>
  <c r="G11" i="10"/>
  <c r="F11" i="10" s="1"/>
  <c r="G10" i="10"/>
  <c r="F10" i="10" s="1"/>
  <c r="G9" i="10"/>
  <c r="F9" i="10" s="1"/>
  <c r="G8" i="10"/>
  <c r="F8" i="10" s="1"/>
  <c r="G7" i="10"/>
  <c r="F7" i="10" s="1"/>
  <c r="G6" i="10"/>
  <c r="F6" i="10" s="1"/>
  <c r="G5" i="10"/>
  <c r="F5" i="10" s="1"/>
  <c r="G4" i="10"/>
  <c r="F4" i="10" s="1"/>
  <c r="G3" i="10"/>
  <c r="F3" i="10" s="1"/>
  <c r="G19" i="9"/>
  <c r="F19" i="9" s="1"/>
  <c r="G18" i="9"/>
  <c r="F18" i="9" s="1"/>
  <c r="G17" i="9"/>
  <c r="F17" i="9" s="1"/>
  <c r="G14" i="9"/>
  <c r="F14" i="9" s="1"/>
  <c r="G13" i="9"/>
  <c r="F13" i="9" s="1"/>
  <c r="G12" i="9"/>
  <c r="F12" i="9" s="1"/>
  <c r="G11" i="9"/>
  <c r="F11" i="9" s="1"/>
  <c r="G10" i="9"/>
  <c r="F10" i="9" s="1"/>
  <c r="G9" i="9"/>
  <c r="F9" i="9" s="1"/>
  <c r="G8" i="9"/>
  <c r="F8" i="9" s="1"/>
  <c r="G7" i="9"/>
  <c r="F7" i="9" s="1"/>
  <c r="G6" i="9"/>
  <c r="F6" i="9" s="1"/>
  <c r="G5" i="9"/>
  <c r="F5" i="9" s="1"/>
  <c r="G4" i="9"/>
  <c r="F4" i="9" s="1"/>
  <c r="G3" i="9"/>
  <c r="F3" i="9" s="1"/>
  <c r="G19" i="8"/>
  <c r="F19" i="8" s="1"/>
  <c r="G18" i="8"/>
  <c r="F18" i="8" s="1"/>
  <c r="G17" i="8"/>
  <c r="F17" i="8" s="1"/>
  <c r="G14" i="8"/>
  <c r="F14" i="8" s="1"/>
  <c r="G13" i="8"/>
  <c r="F13" i="8" s="1"/>
  <c r="G12" i="8"/>
  <c r="F12" i="8" s="1"/>
  <c r="G11" i="8"/>
  <c r="F11" i="8" s="1"/>
  <c r="G10" i="8"/>
  <c r="F10" i="8" s="1"/>
  <c r="G9" i="8"/>
  <c r="F9" i="8" s="1"/>
  <c r="G8" i="8"/>
  <c r="F8" i="8" s="1"/>
  <c r="G7" i="8"/>
  <c r="F7" i="8" s="1"/>
  <c r="G6" i="8"/>
  <c r="F6" i="8" s="1"/>
  <c r="G5" i="8"/>
  <c r="F5" i="8" s="1"/>
  <c r="G4" i="8"/>
  <c r="F4" i="8" s="1"/>
  <c r="G3" i="8"/>
  <c r="F3" i="8" s="1"/>
  <c r="G19" i="7"/>
  <c r="F19" i="7" s="1"/>
  <c r="G18" i="7"/>
  <c r="F18" i="7" s="1"/>
  <c r="G17" i="7"/>
  <c r="F17" i="7" s="1"/>
  <c r="G14" i="7"/>
  <c r="F14" i="7" s="1"/>
  <c r="G13" i="7"/>
  <c r="F13" i="7" s="1"/>
  <c r="G12" i="7"/>
  <c r="F12" i="7" s="1"/>
  <c r="G11" i="7"/>
  <c r="F11" i="7" s="1"/>
  <c r="G10" i="7"/>
  <c r="F10" i="7" s="1"/>
  <c r="G9" i="7"/>
  <c r="F9" i="7" s="1"/>
  <c r="G8" i="7"/>
  <c r="F8" i="7" s="1"/>
  <c r="G7" i="7"/>
  <c r="F7" i="7" s="1"/>
  <c r="G6" i="7"/>
  <c r="F6" i="7" s="1"/>
  <c r="G5" i="7"/>
  <c r="F5" i="7" s="1"/>
  <c r="G4" i="7"/>
  <c r="F4" i="7" s="1"/>
  <c r="G3" i="7"/>
  <c r="F3" i="7" s="1"/>
  <c r="G19" i="6"/>
  <c r="F19" i="6" s="1"/>
  <c r="G18" i="6"/>
  <c r="F18" i="6" s="1"/>
  <c r="G17" i="6"/>
  <c r="F17" i="6" s="1"/>
  <c r="G14" i="6"/>
  <c r="F14" i="6" s="1"/>
  <c r="G13" i="6"/>
  <c r="F13" i="6" s="1"/>
  <c r="G12" i="6"/>
  <c r="F12" i="6" s="1"/>
  <c r="G11" i="6"/>
  <c r="F11" i="6" s="1"/>
  <c r="G10" i="6"/>
  <c r="F10" i="6" s="1"/>
  <c r="G9" i="6"/>
  <c r="F9" i="6" s="1"/>
  <c r="G8" i="6"/>
  <c r="F8" i="6" s="1"/>
  <c r="G7" i="6"/>
  <c r="F7" i="6" s="1"/>
  <c r="G6" i="6"/>
  <c r="F6" i="6" s="1"/>
  <c r="G5" i="6"/>
  <c r="F5" i="6" s="1"/>
  <c r="G4" i="6"/>
  <c r="F4" i="6" s="1"/>
  <c r="G3" i="6"/>
  <c r="F3" i="6" s="1"/>
  <c r="G19" i="5"/>
  <c r="F19" i="5" s="1"/>
  <c r="G18" i="5"/>
  <c r="F18" i="5" s="1"/>
  <c r="G17" i="5"/>
  <c r="F17" i="5" s="1"/>
  <c r="G14" i="5"/>
  <c r="F14" i="5" s="1"/>
  <c r="G13" i="5"/>
  <c r="F13" i="5" s="1"/>
  <c r="G12" i="5"/>
  <c r="F12" i="5" s="1"/>
  <c r="G11" i="5"/>
  <c r="F11" i="5" s="1"/>
  <c r="G10" i="5"/>
  <c r="F10" i="5" s="1"/>
  <c r="G9" i="5"/>
  <c r="F9" i="5" s="1"/>
  <c r="G8" i="5"/>
  <c r="F8" i="5" s="1"/>
  <c r="G7" i="5"/>
  <c r="F7" i="5" s="1"/>
  <c r="G6" i="5"/>
  <c r="F6" i="5" s="1"/>
  <c r="G5" i="5"/>
  <c r="F5" i="5" s="1"/>
  <c r="G4" i="5"/>
  <c r="F4" i="5" s="1"/>
  <c r="G3" i="5"/>
  <c r="F3" i="5" s="1"/>
  <c r="G19" i="4"/>
  <c r="F19" i="4" s="1"/>
  <c r="G18" i="4"/>
  <c r="F18" i="4" s="1"/>
  <c r="G17" i="4"/>
  <c r="F17" i="4" s="1"/>
  <c r="G14" i="4"/>
  <c r="F14" i="4" s="1"/>
  <c r="G13" i="4"/>
  <c r="F13" i="4" s="1"/>
  <c r="G12" i="4"/>
  <c r="F12" i="4" s="1"/>
  <c r="G11" i="4"/>
  <c r="F11" i="4" s="1"/>
  <c r="G10" i="4"/>
  <c r="F10" i="4" s="1"/>
  <c r="G9" i="4"/>
  <c r="F9" i="4" s="1"/>
  <c r="G8" i="4"/>
  <c r="F8" i="4" s="1"/>
  <c r="G7" i="4"/>
  <c r="F7" i="4" s="1"/>
  <c r="G6" i="4"/>
  <c r="F6" i="4" s="1"/>
  <c r="G5" i="4"/>
  <c r="F5" i="4" s="1"/>
  <c r="G4" i="4"/>
  <c r="F4" i="4" s="1"/>
  <c r="G3" i="4"/>
  <c r="F3" i="4" s="1"/>
  <c r="G19" i="3"/>
  <c r="F19" i="3" s="1"/>
  <c r="G18" i="3"/>
  <c r="F18" i="3" s="1"/>
  <c r="G17" i="3"/>
  <c r="F17" i="3" s="1"/>
  <c r="G14" i="3"/>
  <c r="F14" i="3" s="1"/>
  <c r="G13" i="3"/>
  <c r="F13" i="3" s="1"/>
  <c r="G12" i="3"/>
  <c r="F12" i="3" s="1"/>
  <c r="G11" i="3"/>
  <c r="F11" i="3" s="1"/>
  <c r="G10" i="3"/>
  <c r="F10" i="3" s="1"/>
  <c r="G9" i="3"/>
  <c r="F9" i="3" s="1"/>
  <c r="G8" i="3"/>
  <c r="F8" i="3" s="1"/>
  <c r="G7" i="3"/>
  <c r="F7" i="3" s="1"/>
  <c r="G6" i="3"/>
  <c r="F6" i="3" s="1"/>
  <c r="G5" i="3"/>
  <c r="F5" i="3" s="1"/>
  <c r="G4" i="3"/>
  <c r="F4" i="3" s="1"/>
  <c r="G3" i="3"/>
  <c r="F3" i="3" s="1"/>
  <c r="G19" i="1"/>
  <c r="F19" i="1" s="1"/>
  <c r="G18" i="1"/>
  <c r="F18" i="1" s="1"/>
  <c r="G17" i="1"/>
  <c r="F17" i="1" s="1"/>
  <c r="G14" i="1"/>
  <c r="F14" i="1" s="1"/>
  <c r="G13" i="1"/>
  <c r="F13" i="1" s="1"/>
  <c r="G12" i="1"/>
  <c r="F12" i="1" s="1"/>
  <c r="G11" i="1"/>
  <c r="F11" i="1" s="1"/>
  <c r="G10" i="1"/>
  <c r="F10" i="1" s="1"/>
  <c r="G9" i="1"/>
  <c r="F9" i="1" s="1"/>
  <c r="G8" i="1"/>
  <c r="F8" i="1" s="1"/>
  <c r="G7" i="1"/>
  <c r="F7" i="1" s="1"/>
  <c r="G6" i="1"/>
  <c r="F6" i="1" s="1"/>
  <c r="G5" i="1"/>
  <c r="F5" i="1" s="1"/>
  <c r="G4" i="1"/>
  <c r="F4" i="1" s="1"/>
  <c r="G3" i="1"/>
  <c r="F3" i="1" s="1"/>
  <c r="G4" i="14" l="1"/>
  <c r="F4" i="14" s="1"/>
  <c r="C4" i="19"/>
  <c r="G8" i="14"/>
  <c r="F8" i="14" s="1"/>
  <c r="E12" i="19"/>
  <c r="E8" i="19"/>
  <c r="E4" i="19"/>
  <c r="E13" i="19"/>
  <c r="E9" i="19"/>
  <c r="E5" i="19"/>
  <c r="E3" i="19"/>
  <c r="E7" i="19"/>
  <c r="C3" i="19"/>
  <c r="E14" i="19"/>
  <c r="E10" i="19"/>
  <c r="E6" i="19"/>
  <c r="E11" i="19"/>
  <c r="G13" i="14"/>
  <c r="F13" i="14" s="1"/>
  <c r="G9" i="14"/>
  <c r="F9" i="14" s="1"/>
  <c r="G5" i="14"/>
  <c r="F5" i="14" s="1"/>
  <c r="G19" i="14"/>
  <c r="F19" i="14" s="1"/>
  <c r="G7" i="13"/>
  <c r="F7" i="13" s="1"/>
  <c r="G3" i="13"/>
  <c r="F3" i="13" s="1"/>
  <c r="G3" i="16"/>
  <c r="F3" i="16" s="1"/>
  <c r="G13" i="15"/>
  <c r="F13" i="15" s="1"/>
  <c r="G12" i="15"/>
  <c r="F12" i="15" s="1"/>
  <c r="G8" i="15"/>
  <c r="F8" i="15" s="1"/>
  <c r="G4" i="15"/>
  <c r="F4" i="15" s="1"/>
  <c r="G18" i="15"/>
  <c r="F18" i="15" s="1"/>
  <c r="G11" i="13"/>
  <c r="F11" i="13" s="1"/>
  <c r="G18" i="13"/>
  <c r="F18" i="13" s="1"/>
  <c r="G14" i="13"/>
  <c r="F14" i="13" s="1"/>
  <c r="G6" i="13"/>
  <c r="F6" i="13" s="1"/>
  <c r="G13" i="17"/>
  <c r="F13" i="17" s="1"/>
  <c r="G5" i="17"/>
  <c r="F5" i="17" s="1"/>
  <c r="G8" i="17"/>
  <c r="F8" i="17" s="1"/>
  <c r="G4" i="17"/>
  <c r="F4" i="17" s="1"/>
  <c r="G17" i="16"/>
  <c r="F17" i="16" s="1"/>
  <c r="G13" i="16"/>
  <c r="F13" i="16" s="1"/>
  <c r="G11" i="16"/>
  <c r="F11" i="16" s="1"/>
  <c r="G11" i="18"/>
  <c r="F11" i="18" s="1"/>
  <c r="G19" i="16"/>
  <c r="F19" i="16" s="1"/>
  <c r="G19" i="18"/>
  <c r="F19" i="18" s="1"/>
  <c r="G14" i="18"/>
  <c r="F14" i="18" s="1"/>
  <c r="G12" i="16"/>
  <c r="F12" i="16" s="1"/>
  <c r="G10" i="18"/>
  <c r="F10" i="18" s="1"/>
  <c r="G8" i="16"/>
  <c r="F8" i="16" s="1"/>
  <c r="G6" i="18"/>
  <c r="F6" i="18" s="1"/>
  <c r="G4" i="16"/>
  <c r="F4" i="16" s="1"/>
  <c r="G9" i="16"/>
  <c r="F9" i="16" s="1"/>
  <c r="G5" i="16"/>
  <c r="F5" i="16" s="1"/>
  <c r="G18" i="16"/>
  <c r="F18" i="16" s="1"/>
  <c r="G10" i="13"/>
  <c r="F10" i="13" s="1"/>
  <c r="G8" i="18"/>
  <c r="F8" i="18" s="1"/>
  <c r="G7" i="15"/>
  <c r="F7" i="15" s="1"/>
  <c r="G3" i="18"/>
  <c r="F3" i="18" s="1"/>
  <c r="G17" i="13"/>
  <c r="F17" i="13" s="1"/>
  <c r="G10" i="14"/>
  <c r="F10" i="14" s="1"/>
  <c r="G11" i="15"/>
  <c r="F11" i="15" s="1"/>
  <c r="G17" i="17"/>
  <c r="F17" i="17" s="1"/>
  <c r="G4" i="18"/>
  <c r="F4" i="18" s="1"/>
  <c r="G14" i="15"/>
  <c r="F14" i="15" s="1"/>
  <c r="G10" i="15"/>
  <c r="F10" i="15" s="1"/>
  <c r="G5" i="15"/>
  <c r="F5" i="15" s="1"/>
  <c r="G7" i="16"/>
  <c r="F7" i="16" s="1"/>
  <c r="G19" i="13"/>
  <c r="F19" i="13" s="1"/>
  <c r="G18" i="18"/>
  <c r="F18" i="18" s="1"/>
  <c r="G12" i="18"/>
  <c r="F12" i="18" s="1"/>
  <c r="G6" i="14"/>
  <c r="F6" i="14" s="1"/>
  <c r="G9" i="15"/>
  <c r="F9" i="15" s="1"/>
  <c r="G3" i="15"/>
  <c r="F3" i="15" s="1"/>
  <c r="G17" i="15"/>
  <c r="F17" i="15" s="1"/>
  <c r="G13" i="18"/>
  <c r="F13" i="18" s="1"/>
  <c r="G9" i="18"/>
  <c r="F9" i="18" s="1"/>
  <c r="G6" i="15"/>
  <c r="F6" i="15" s="1"/>
  <c r="G5" i="18"/>
  <c r="F5" i="18" s="1"/>
  <c r="G7" i="18"/>
  <c r="F7" i="18" s="1"/>
  <c r="G9" i="13"/>
  <c r="F9" i="13" s="1"/>
  <c r="G12" i="13"/>
  <c r="F12" i="13" s="1"/>
  <c r="G8" i="13"/>
  <c r="F8" i="13" s="1"/>
  <c r="G4" i="13"/>
  <c r="F4" i="13" s="1"/>
  <c r="G13" i="13"/>
  <c r="F13" i="13" s="1"/>
  <c r="G5" i="13"/>
  <c r="F5" i="13" s="1"/>
  <c r="G19" i="15"/>
  <c r="F19" i="15" s="1"/>
  <c r="G14" i="16"/>
  <c r="F14" i="16" s="1"/>
  <c r="G10" i="16"/>
  <c r="F10" i="16" s="1"/>
  <c r="G6" i="16"/>
  <c r="F6" i="16" s="1"/>
  <c r="G11" i="14"/>
  <c r="F11" i="14" s="1"/>
  <c r="G7" i="17"/>
  <c r="F7" i="17" s="1"/>
  <c r="G6" i="17"/>
  <c r="F6" i="17" s="1"/>
  <c r="G18" i="14"/>
  <c r="F18" i="14" s="1"/>
  <c r="G14" i="14"/>
  <c r="F14" i="14" s="1"/>
  <c r="G11" i="17"/>
  <c r="F11" i="17" s="1"/>
  <c r="G17" i="19"/>
  <c r="F17" i="19" s="1"/>
  <c r="G14" i="17"/>
  <c r="F14" i="17" s="1"/>
  <c r="G19" i="17"/>
  <c r="F19" i="17" s="1"/>
  <c r="G9" i="17"/>
  <c r="F9" i="17" s="1"/>
  <c r="G17" i="18"/>
  <c r="F17" i="18" s="1"/>
  <c r="G19" i="19"/>
  <c r="F19" i="19" s="1"/>
  <c r="G12" i="14"/>
  <c r="F12" i="14" s="1"/>
  <c r="G12" i="17"/>
  <c r="F12" i="17" s="1"/>
  <c r="G17" i="14"/>
  <c r="F17" i="14" s="1"/>
  <c r="G18" i="17"/>
  <c r="F18" i="17" s="1"/>
  <c r="G18" i="19"/>
  <c r="F18" i="19" s="1"/>
  <c r="G10" i="17"/>
  <c r="F10" i="17" s="1"/>
  <c r="G7" i="14"/>
  <c r="F7" i="14" s="1"/>
  <c r="G3" i="14"/>
  <c r="F3" i="14" s="1"/>
  <c r="G3" i="17"/>
  <c r="F3" i="17" s="1"/>
  <c r="G17" i="2"/>
  <c r="F17" i="2" s="1"/>
  <c r="G18" i="2"/>
  <c r="F18" i="2" s="1"/>
  <c r="G19" i="2"/>
  <c r="F19" i="2" s="1"/>
  <c r="G4" i="2"/>
  <c r="F4" i="2" s="1"/>
  <c r="G5" i="2"/>
  <c r="F5" i="2" s="1"/>
  <c r="G6" i="2"/>
  <c r="F6" i="2" s="1"/>
  <c r="G7" i="2"/>
  <c r="F7" i="2" s="1"/>
  <c r="G8" i="2"/>
  <c r="F8" i="2" s="1"/>
  <c r="G9" i="2"/>
  <c r="F9" i="2" s="1"/>
  <c r="G10" i="2"/>
  <c r="F10" i="2" s="1"/>
  <c r="G11" i="2"/>
  <c r="F11" i="2" s="1"/>
  <c r="G12" i="2"/>
  <c r="F12" i="2" s="1"/>
  <c r="G13" i="2"/>
  <c r="F13" i="2" s="1"/>
  <c r="G14" i="2"/>
  <c r="F14" i="2" s="1"/>
  <c r="G3" i="2"/>
  <c r="F3" i="2" s="1"/>
  <c r="G4" i="19" l="1"/>
  <c r="F4" i="19" s="1"/>
  <c r="G12" i="19"/>
  <c r="F12" i="19" s="1"/>
  <c r="G8" i="19"/>
  <c r="F8" i="19" s="1"/>
  <c r="G5" i="19"/>
  <c r="F5" i="19" s="1"/>
  <c r="G9" i="19"/>
  <c r="F9" i="19" s="1"/>
  <c r="G14" i="19"/>
  <c r="F14" i="19" s="1"/>
  <c r="G13" i="19"/>
  <c r="F13" i="19" s="1"/>
  <c r="G3" i="19"/>
  <c r="F3" i="19" s="1"/>
  <c r="G7" i="19"/>
  <c r="F7" i="19" s="1"/>
  <c r="G10" i="19"/>
  <c r="F10" i="19" s="1"/>
  <c r="G11" i="19"/>
  <c r="F11" i="19" s="1"/>
  <c r="G6" i="19"/>
  <c r="F6" i="19" s="1"/>
</calcChain>
</file>

<file path=xl/sharedStrings.xml><?xml version="1.0" encoding="utf-8"?>
<sst xmlns="http://schemas.openxmlformats.org/spreadsheetml/2006/main" count="687" uniqueCount="185">
  <si>
    <t>Քաղաքացիների դիմումներ</t>
  </si>
  <si>
    <t>ա. Գրավոր դիմումներ</t>
  </si>
  <si>
    <t>բ.  Բանավոր դիմումներ</t>
  </si>
  <si>
    <t>Ընդունելության բաժին դիմած քաղաքացիների թիվը</t>
  </si>
  <si>
    <t>Ներքին փաստաշրջանառություն</t>
  </si>
  <si>
    <t>ՀՀ վարչապետի հանձնարարականներ</t>
  </si>
  <si>
    <t>Հսկողական փաստաթղթեր</t>
  </si>
  <si>
    <t>Ելից փաստաթղթերի ընդհանուր քանակ</t>
  </si>
  <si>
    <t>Մտից փաստաթղթերի ընդհանուր քանակ</t>
  </si>
  <si>
    <t>Դիմումների պատասխաններ</t>
  </si>
  <si>
    <t>Համեմատություն</t>
  </si>
  <si>
    <t xml:space="preserve">գ. Ինֆո-տեղեկատվական կենտրոն ընդունարան       </t>
  </si>
  <si>
    <t xml:space="preserve">  Քարտուղաության կողմից  կատարված  2019-2020թթ հունվար ամսվա մտից և ներքին փաստաթղթերի վերաբերյալ համեմատական վերլուծություն </t>
  </si>
  <si>
    <t xml:space="preserve">ա. Գրավոր դիմումներ, </t>
  </si>
  <si>
    <t>Գրություններ, որից՝ 51 -օրենսդրական ակտի նախագիծ</t>
  </si>
  <si>
    <t xml:space="preserve">ա. Գրավոր դիմումներ </t>
  </si>
  <si>
    <r>
      <t xml:space="preserve">2022Թ.ԴԵԿՏԵՄԲԵՐ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</si>
  <si>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ԴԵԿՏԵՄԲԵՐ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</si>
  <si>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Մտից փաստաթղթերի ընդհանուր քանակ, որից ներքին՝  </t>
  </si>
  <si>
    <t xml:space="preserve">Մտից փաստաթղթերի ընդհանուր քանակ, որից ներքին՝   </t>
  </si>
  <si>
    <t xml:space="preserve"> </t>
  </si>
  <si>
    <t>Գրություններ, որից՝  0-օրենսդրական ակտի նախագիծ</t>
  </si>
  <si>
    <r>
      <t xml:space="preserve">2022 Թ. ԴԵԿՏԵՄԲԵՐ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</si>
  <si>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ԴԵԿՏԵՄԲԵՐ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</si>
  <si>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1-ԻՆ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</si>
  <si>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2023Թ. 1-ԻՆ ԵՌԱՄՍՅԱԿՈՒՄ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</si>
  <si>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t>ա. Գրավոր դիմումներ,</t>
  </si>
  <si>
    <r>
      <t xml:space="preserve">2022Թ.1-ԻՆ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</si>
  <si>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</si>
  <si>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ՀՈՒՆՎԱՐ ԱՄՍՎԱ ԺԱՄԱՆԱԿԱՀԱՏՎԱԾՈՒՄ ԿԱՏԱՐՎԱԾ  </t>
    </r>
    <r>
      <rPr>
        <b/>
        <sz val="10"/>
        <color rgb="FF00B050"/>
        <rFont val="GHEA Grapalat"/>
        <family val="3"/>
      </rPr>
      <t>ՄՏԻՑ  և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</si>
  <si>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ՀՈՒՆՎԱՐ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</si>
  <si>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ՀՈՒՆՎԱՐ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</si>
  <si>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ՀՈՒՆՎԱՐ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</si>
  <si>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ՓԵՏՐՎԱՐ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</si>
  <si>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ՓԵՏՐՎԱՐ ԱՄՍՎԱ ԺԱՄԱՆԱԿԱՀԱՏՎԱԾՈՒՄ ԿԱՏԱՐՎԱԾ </t>
    </r>
    <r>
      <rPr>
        <b/>
        <sz val="10"/>
        <color rgb="FF00B050"/>
        <rFont val="GHEA Grapalat"/>
        <family val="3"/>
      </rPr>
      <t xml:space="preserve">  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</si>
  <si>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ՓԵՏՐՎԱՐ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</si>
  <si>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</si>
  <si>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ՄԱՐՏ 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</si>
  <si>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ՄԱՐՏ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</si>
  <si>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Գրություններ, որից՝  27- իրավական ակտի նախագիծ      </t>
  </si>
  <si>
    <t xml:space="preserve">Պաշտոնական գրություններ, որից՝ - 67  իրավական ակտի նախագիծ    </t>
  </si>
  <si>
    <t>Մտից և ներքին փաստաթղթերի ընդհանուր քանակ,  որից ներքին՝ 1010</t>
  </si>
  <si>
    <t xml:space="preserve">Գրություններ, որից՝ 42 - իրավական ակտի նախագիծ      </t>
  </si>
  <si>
    <t xml:space="preserve">Պաշտոնական գրություններ, որից՝ - 50 իրավական նախագիծ    </t>
  </si>
  <si>
    <t>Մտից և ներքին փաստաթղթերի ընդհանուր քանակ,  որից ներքին՝ 1399</t>
  </si>
  <si>
    <t xml:space="preserve">Գրություններ, որից՝   45- իրավական ակտի նախագիծ      </t>
  </si>
  <si>
    <t xml:space="preserve">Պաշտոնական գրություններ, որից՝ 62-իրավական  ակտի նախագիծ   </t>
  </si>
  <si>
    <t xml:space="preserve">Գրություններ, որից՝  50 - իրավական ակտի նախագիծ      </t>
  </si>
  <si>
    <t xml:space="preserve">Պաշտոնական գրություններ, որից՝ 90- իրավական  ակտի նախագիծ   </t>
  </si>
  <si>
    <r>
      <t xml:space="preserve">2022Թ. ԱՊՐԻԼ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</si>
  <si>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ԱՊՐԻԼ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</si>
  <si>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t>Մտից փաստաթղթերի ընդհանուր քանակ,  որից ներքին՝ 0</t>
  </si>
  <si>
    <t>Մտից փաստաթղթերի ընդհանուր քանակ, որից ներքին՝  0</t>
  </si>
  <si>
    <t xml:space="preserve">Գրություններ, որից՝ 0- օրենսդրական ակտի նախագիծ   </t>
  </si>
  <si>
    <r>
      <t xml:space="preserve">2022Թ. ՄԱՅԻՍ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</si>
  <si>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ՄԱՅԻՍ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</si>
  <si>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t>Մտից փաստաթղթերի ընդհանուր քանակ, որից ներքին՝ 0</t>
  </si>
  <si>
    <t>Գրություններ,  որից՝ 0 -օրենսդրական ակտի նախագիծ</t>
  </si>
  <si>
    <t xml:space="preserve">Պաշտոնական գրություններ, որից՝   - 0օրենսդրական  ակտի նախագիծ </t>
  </si>
  <si>
    <r>
      <t xml:space="preserve">2022Թ. ՄԱՅԻՍ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</si>
  <si>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ՄԱՅԻՍ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</si>
  <si>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ԱՊՐԻԼ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</si>
  <si>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ԱՊՐԻԼ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</si>
  <si>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Գրություններ, որից՝ 0-օրենսդրական ակտի նախագիծ      </t>
  </si>
  <si>
    <t xml:space="preserve">Պաշտոնական գրություններ, որից՝ 0- օրենսդրական ակտի  նախագիծ    </t>
  </si>
  <si>
    <t xml:space="preserve">Պաշտոնական գրություններ, որից՝  0-օրենսդրական  ակտի նախագիծ </t>
  </si>
  <si>
    <r>
      <t xml:space="preserve">2022Թ. ՀՈՒՆԻՍ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</si>
  <si>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ՀՈՒՆԻՍ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</si>
  <si>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0 -օրենսդրական  ակտի նախագիծ </t>
  </si>
  <si>
    <t>Գրություններ, որից՝ 0-օրենսդրական ակտի նախագիծ</t>
  </si>
  <si>
    <r>
      <t xml:space="preserve">2022Թ. ՀՈՒՆԻՍ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</si>
  <si>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ՀՈՒՆԻՍ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</si>
  <si>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Մտից փաստաթղթերի ընդհանուր քանակ, որից ներքին՝0 </t>
  </si>
  <si>
    <t>Մտից փաստաթղթերի ընդհանուր քանակ,  որից ներքին՝</t>
  </si>
  <si>
    <r>
      <t xml:space="preserve">2023Թ. ՀՈՒԼԻՍ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</si>
  <si>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ՀՈՒԼԻՍ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</si>
  <si>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ՀՈՒԼԻՍ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</si>
  <si>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ՀՈՒԼԻՍ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</si>
  <si>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0 օրենսդրական  ակտի նախագիծ </t>
  </si>
  <si>
    <t>Գրություններ, որից 0-օրենսդրական ակտի նախագիծ</t>
  </si>
  <si>
    <t xml:space="preserve">Գրություններ,  որից՝ 0 -օրենսդրական  ակտի նախագիծ </t>
  </si>
  <si>
    <r>
      <t xml:space="preserve">2022Թ. ՕԳՈՍՏՈՍ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</si>
  <si>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ՕԳՈՍՏՈՍ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</si>
  <si>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ՕԳՈՍՏՈՍ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</si>
  <si>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ՕԳՈՍՏՈՍ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</si>
  <si>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Պաշտոնական գրություններ, որից՝ 0 օրենսդրական ակտի նախագիծ</t>
  </si>
  <si>
    <t xml:space="preserve">Պաշտոնական գրություններ,  որից՝ - 0 օրենսդրական  ակտի նախագիծ </t>
  </si>
  <si>
    <r>
      <t xml:space="preserve">2022Թ. ՍԵՊՏԵՄԲԵՐ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</si>
  <si>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ՍԵՊՏԵՄԲԵՐ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</si>
  <si>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t>Գրություններ, որից՝  0 -օրենսդրական ակտի նախագիծ</t>
  </si>
  <si>
    <r>
      <t xml:space="preserve">2022Թ.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</si>
  <si>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</si>
  <si>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Պաշտոնական գրություններ, որից՝ - 0 օրենսդրական ակտի նախագիծ</t>
  </si>
  <si>
    <t>Պաշտոնական գրություններ, որից՝ 0-օրենսդրական ակտի նախագիծ</t>
  </si>
  <si>
    <r>
      <t xml:space="preserve">2022Թ. ՀՈԿՏԵՄԲԵՐ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</si>
  <si>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ՀՈԿՏԵՄԲԵՐ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color theme="1"/>
        <rFont val="GHEA Grapalat"/>
        <family val="3"/>
      </rPr>
      <t xml:space="preserve"> 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</si>
  <si>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t>Գրություններ, որից՝ 0-ՕՐԵՆՍԴՐԱԿԱՆ ԱԿՏԻ ՆԱԽԱԳԻԾ</t>
  </si>
  <si>
    <t>ա. Գրավոր դիմումներ0</t>
  </si>
  <si>
    <t xml:space="preserve">Պաշտոնական գրություններ, , որից՝ 0-ՕՐԵՆՍԴՐԱԿԱՆ ԱԿՏԻ ՆԱԽԱԳԻԾ </t>
  </si>
  <si>
    <r>
      <t xml:space="preserve">2022Թ.ՀՈԿՏԵՄԲԵՐ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</si>
  <si>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ՀՈԿՏԵՄԲԵՐ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</si>
  <si>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2022Թ.ՆՈՅԵՄԲԵՐ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</si>
  <si>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ՆՈՅԵՄԲԵՐ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</si>
  <si>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Գրություններ, որից՝ 0  օրենսդրական ակտի նախագիծ</t>
  </si>
  <si>
    <r>
      <t xml:space="preserve">2022Թ.ՆՈՅԵՄԲԵՐ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</si>
  <si>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ՆՈՅԵՄԲԵՐ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</si>
  <si>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t>Պաշտոնական գրություններ, որից՝ 0 - օրենսդրական ակտի նախագիծ</t>
  </si>
  <si>
    <t>Պաշտոնական գրություններ, որից՝ 01-օրենսդրական ակտի նախագիծ</t>
  </si>
  <si>
    <t xml:space="preserve">Պաշտոնական գրություններ, որից՝ 0իրավական նախագիծ    </t>
  </si>
  <si>
    <r>
      <t xml:space="preserve">2022Թ.  2-ՐԴ ԵՌԱՄՍՅԱԿՈՒՄ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</si>
  <si>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2023Թ. 2-ՐԴ  ԵՌԱՄՍՅԱԿՈՒՄ ԿԱՏԱՐՎԱԾ </t>
    </r>
    <r>
      <rPr>
        <b/>
        <sz val="10"/>
        <color rgb="FF00B050"/>
        <rFont val="GHEA Grapalat"/>
        <family val="3"/>
      </rPr>
      <t xml:space="preserve"> ՄՏԻՑ </t>
    </r>
    <r>
      <rPr>
        <b/>
        <sz val="10"/>
        <color theme="1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</si>
  <si>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 2-ՐԴ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</si>
  <si>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2-ՐԴ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</si>
  <si>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3-ՐԴ ԵՌԱՄՍՅԱԿՈՒՄ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>ՓԱՍՏԱԹՂԹԵՐ</t>
    </r>
  </si>
  <si>
    <r>
      <t xml:space="preserve">2023Թ. 3-ՐԴ  ԵՌԱՄՍՅԱԿՈՒՄ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</si>
  <si>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2022Թ.  3-ՐԴ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</si>
  <si>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3-ՐԴ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</si>
  <si>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4-ՐԴ ԵՌԱՄՍՅԱԿՈՒՄ ԿԱՏԱՐՎԱԾ 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 xml:space="preserve">ՆԵՐՔԻՆ 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</si>
  <si>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2023Թ. 4-ՐԴ  ԵՌԱՄՍՅԱԿՈՒՄ ԿԱՏԱՐՎԱԾ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rFont val="GHEA Grapalat"/>
        <family val="3"/>
      </rPr>
      <t xml:space="preserve"> 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</si>
  <si>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2022Թ.  4-ՐԴ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</si>
  <si>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4-ՐԴ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</si>
  <si>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 1-ԻՆ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</si>
  <si>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1-ԻՆ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</si>
  <si>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1-ԻՆ ԿԻՍԱՄՅԱԿՈՒՄ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</si>
  <si>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1-ԻՆ ԿԻՍԱՄՅԱԿՈՒՄ 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 xml:space="preserve">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</si>
  <si>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2022Թ.   2-ՐԴ ԿԻՍԱՄՅԱԿՈՒՄ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</si>
  <si>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2023Թ.   2-ՐԴ ԿԻՍԱՄՅԱԿՈՒՄ  ԿԱՏԱՐՎԱԾ </t>
    </r>
    <r>
      <rPr>
        <b/>
        <sz val="10"/>
        <color rgb="FF00B050"/>
        <rFont val="GHEA Grapalat"/>
        <family val="3"/>
      </rPr>
      <t xml:space="preserve"> ՄՏԻՑ </t>
    </r>
    <r>
      <rPr>
        <b/>
        <sz val="10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>ՓԱՍՏԱԹՂԹԵՐ</t>
    </r>
  </si>
  <si>
    <r>
      <t xml:space="preserve">2022Թ. 2-ՐԴ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</si>
  <si>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 2-ՐԴ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</si>
  <si>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2022Թ.-Ի ԸՆԹԱՑՔՈՒՄ 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</si>
  <si>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2023Թ.-Ի ԸՆԹԱՑՔՈՒՄ 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</si>
  <si>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2022Թ.-Ի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</si>
  <si>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 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</si>
  <si>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Գրություններ, որից՝ 33-օրենսդրական ակտի նախագիծ      </t>
  </si>
  <si>
    <t>Մտից փաստաթղթերի ընդհանուր քանակ,  որից ներքին՝ 1605</t>
  </si>
  <si>
    <t xml:space="preserve">Գրություններ, որից՝ 60-օրենսդրական ակտի նախագիծ      </t>
  </si>
  <si>
    <t>Պաշտոնական գրություններ, որից՝ 96 -օրենսդրական  ակտի նախագիծ</t>
  </si>
  <si>
    <r>
      <t xml:space="preserve">2022Թ. ՄԱՐՏ  ԱՄՍՎԱ ԺԱՄԱՆԱԿԱՀԱՏՎԱԾՈՒՄ ԿԱՏԱՐՎԱԾ  </t>
    </r>
    <r>
      <rPr>
        <b/>
        <sz val="8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</si>
  <si>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ՄԱՐՏ  ԱՄՍՎԱ  ԺԱՄԱՆԱԿԱՀԱՏՎԱԾՈՒՄ ԿԱՏԱՐՎԱԾ  </t>
    </r>
    <r>
      <rPr>
        <b/>
        <sz val="8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</si>
  <si>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Պաշտոնական գրություններ, որից՝ 113-օրենսդրական  ակտի նախագիծ</t>
  </si>
  <si>
    <t xml:space="preserve">Պաշտոնական գրություններ, որից՝ 208 իրավական նախագիծ    </t>
  </si>
  <si>
    <t xml:space="preserve">Պաշտոնական գրություններ, որից՝ 270 իրավական նախագիծ    </t>
  </si>
  <si>
    <t>Գրություններ, որից՝  110-օրենսդրական ակտի նախագիծ</t>
  </si>
  <si>
    <t>Մտից փաստաթղթերի ընդհանուր քանակ, որից ներքին՝  4014</t>
  </si>
  <si>
    <t>Գրություններ, որից՝  147-օրենսդրական ակտի նախագիծ</t>
  </si>
  <si>
    <t>Գրություններ, որից՝ 147-օրենսդրական ակտի նախագիծ</t>
  </si>
  <si>
    <t xml:space="preserve">Պաշտոնական գրություններ, որից՝ 70 օրենսդրական ակտի նախագիծ    </t>
  </si>
  <si>
    <t>Մտից փաստաթղթերի ընդհանուր քանակ,  որից ներքին՝  1601</t>
  </si>
  <si>
    <t>Գրություններ, որից՝ 43 -օրենսդրական ակտի նախագիծ</t>
  </si>
  <si>
    <t xml:space="preserve">Պաշտոնական գրություններ, որից՝  - 88 օրենսդրական  ակտի նախագիծ </t>
  </si>
  <si>
    <t xml:space="preserve">Գրություններ, որից՝  43 օրենսդրական ակտի նախագիծ   </t>
  </si>
  <si>
    <t>ա. Գրավոր դիմումներ (այցի արդյունքում ձևավորված)</t>
  </si>
  <si>
    <t>Մտից փաստաթղթերի ընդհանուր քանակ,  որից ներքին՝ 1863</t>
  </si>
  <si>
    <t>Մտից և ներքին փաստաթղթերի ընդհանուր քանակ,  որից ներքին՝1385</t>
  </si>
  <si>
    <t>Ամրագրված ժամկետներ, որից՝ - 420 հսկողական փաստաթղթեր</t>
  </si>
  <si>
    <t>Ամրագրված ժամկետներ, որից՝ - 350 հսկողական փաստաթղթեր</t>
  </si>
  <si>
    <t>Մտից և ներքին փաստաթղթերի ընդհանուր քանակ,  որից ներքին՝  1815</t>
  </si>
  <si>
    <t>Ամրագրված ժամկետներ, որից՝ - 363հսկողական փաստաթղթեր</t>
  </si>
  <si>
    <t>Ամրագրված ժամկետներ, որից՝ - 450 հսկողական փաստաթղթեր</t>
  </si>
  <si>
    <t>Մտից փաստաթղթերի ընդհանուր քանակ,  որից ներքին՝ 2089</t>
  </si>
  <si>
    <t>Ամրագրված ժամկետներ, որից՝ - 422 հսկողական փաստաթղթեր</t>
  </si>
  <si>
    <t>Ամրագրված ժամկետներ, որից՝ - 471 հսկողական փաստաթղթեր</t>
  </si>
  <si>
    <t>Ամրագրված ժամկետներ, որից՝ - 490 հսկողական փաստաթղթեր</t>
  </si>
  <si>
    <t>Վարչապետի աշխատակազմից ստացված փաստաթղթեր, որից՝ - 7 վարչապետի հանձնարարականներ</t>
  </si>
  <si>
    <t>Վարչապետի աշխատակազմից ստացված փաստաթղթեր, որից՝ - 8 վարչապետի հանձնարարականներ</t>
  </si>
  <si>
    <t>Վարչապետի աշխատակազմից ստացված փաստաթղթեր, որից՝ - 6 վարչապետի հանձնարարականներ</t>
  </si>
  <si>
    <t>Ամրագրված ժամկետներ, որից՝ - 1184 հսկողական փաստաթղթեր</t>
  </si>
  <si>
    <t>Ամրագրված ժամկետներ, որից՝ - 1292 հսկողական փաստաթղթեր</t>
  </si>
  <si>
    <t>Վարչապետի աշխատակազմից ստացված փաստաթղթեր, որից՝ - 29 վարչապետի հանձնարարականներ</t>
  </si>
  <si>
    <t>Ամրագրված ժամկետներ, որից՝ - 1604 հսկողական փաստաթղթեր</t>
  </si>
  <si>
    <t xml:space="preserve">Պաշտոնական գրություններ, որից՝ 358 իրավական նախագիծ    </t>
  </si>
  <si>
    <t>Գրություններ, որից՝  153-օրենսդրական ակտի նախագիծ</t>
  </si>
  <si>
    <t>Վարչապետի աշխատակազմից ստացված փաստաթղթեր, որից՝ - 22 վարչապետի հանձնարարականներ</t>
  </si>
  <si>
    <t>Մտից փաստաթղթերի ընդհանուր քանակ, որից ներքին՝ 5289</t>
  </si>
  <si>
    <t>Մտից փաստաթղթերի ընդհանուր քանակ, որից ներքին՝  1601</t>
  </si>
  <si>
    <t>Մտից փաստաթղթերի ընդհանուր քանակ, որից ներքին՝  1863</t>
  </si>
  <si>
    <t xml:space="preserve">Պաշտոնական գրություններ, որից՝ 88 իրավական նախագիծ    </t>
  </si>
  <si>
    <t xml:space="preserve">Պաշտոնական գրություններ, որից՝ 70 0իրավական նախագիծ    </t>
  </si>
  <si>
    <t>Մտից փաստաթղթերի ընդհանուր քանակ, որից ներքին՝  5615</t>
  </si>
  <si>
    <t>Մտից փաստաթղթերի ընդհանուր քանակ, որից ներքին՝  7152</t>
  </si>
  <si>
    <t>Գրություններ, որից՝ 190-օրենսդրական ակտի նախագիծ</t>
  </si>
  <si>
    <t>Ամրագրված ժամկետներ, որից՝ - 1772 հսկողական փաստաթղթեր</t>
  </si>
  <si>
    <t xml:space="preserve">Պաշտոնական գրություններ, որից՝278 իրավական նախագիծ    </t>
  </si>
  <si>
    <t>Պաշտոնական գրություններ, որից՝ -278 օրենսդրական ակտի նախագիծ</t>
  </si>
  <si>
    <t>Մտից փաստաթղթերի ընդհանուր քանակ, որից ներքին՝ 5615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</si>
</sst>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0070C0"/>
      <name val="GHEA Grapalat"/>
      <family val="3"/>
    </font>
    <font>
      <b/>
      <sz val="10"/>
      <color rgb="FF00B050"/>
      <name val="GHEA Grapalat"/>
      <family val="3"/>
    </font>
    <font>
      <b/>
      <sz val="10"/>
      <name val="GHEA Grapalat"/>
      <family val="3"/>
    </font>
    <font>
      <b/>
      <sz val="10"/>
      <color theme="1"/>
      <name val="GHEA Grapalat"/>
      <family val="3"/>
    </font>
    <font>
      <b/>
      <sz val="9"/>
      <color rgb="FF00B050"/>
      <name val="Calibri"/>
      <family val="2"/>
      <scheme val="minor"/>
    </font>
    <font>
      <b/>
      <sz val="8"/>
      <color rgb="FF00B050"/>
      <name val="Calibri"/>
      <family val="2"/>
      <charset val="204"/>
      <scheme val="minor"/>
    </font>
    <font>
      <b/>
      <sz val="8"/>
      <color rgb="FF00B050"/>
      <name val="GHEA Grapalat"/>
      <family val="3"/>
    </font>
    <font>
      <sz val="9"/>
      <color rgb="FF00B050"/>
      <name val="Calibri"/>
      <family val="2"/>
      <scheme val="minor"/>
    </font>
    <font>
      <b/>
      <sz val="8"/>
      <color rgb="FF000000"/>
      <name val="GHEA Grapalat"/>
      <family val="3"/>
    </font>
    <font>
      <b/>
      <sz val="8"/>
      <color theme="1"/>
      <name val="Calibri"/>
      <family val="2"/>
      <scheme val="minor"/>
    </font>
    <font>
      <b/>
      <sz val="8"/>
      <color rgb="FF0070C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16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20" xfId="0" applyFont="1" applyBorder="1" applyAlignment="1">
      <alignment vertical="center"/>
    </xf>
    <xf numFmtId="0" fontId="3" fillId="2" borderId="13" xfId="0" applyFont="1" applyFill="1" applyBorder="1"/>
    <xf numFmtId="0" fontId="5" fillId="0" borderId="5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left" vertical="center"/>
    </xf>
    <xf numFmtId="0" fontId="4" fillId="2" borderId="1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3" xfId="0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22" xfId="0" applyFont="1" applyBorder="1" applyAlignment="1">
      <alignment horizontal="center" vertical="center"/>
    </xf>
    <xf numFmtId="0" fontId="16" fillId="0" borderId="20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7" xfId="0" applyFont="1" applyBorder="1" applyAlignment="1">
      <alignment vertical="center"/>
    </xf>
    <xf numFmtId="0" fontId="16" fillId="0" borderId="12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16" fillId="0" borderId="16" xfId="0" applyFont="1" applyBorder="1" applyAlignment="1">
      <alignment vertical="center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4"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Medium9"/>
  <colors>
    <mruColors>
      <color rgb="FF222CF2"/>
      <color rgb="FF2602BE"/>
      <color rgb="FF1912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view="pageBreakPreview" topLeftCell="A7" zoomScale="124" zoomScaleSheetLayoutView="124" workbookViewId="0">
      <selection activeCell="D14" sqref="D14"/>
    </sheetView>
  </sheetViews>
  <sheetFormatPr defaultColWidth="9.140625" defaultRowHeight="12" x14ac:dyDescent="0.25"/>
  <cols>
    <col min="1" max="1" width="4.140625" style="52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s="68" customFormat="1" ht="60.75" customHeight="1" thickBot="1" x14ac:dyDescent="0.3">
      <c r="A1" s="68" t="s">
        <v>12</v>
      </c>
      <c r="B1" s="69"/>
      <c r="C1" s="69"/>
      <c r="D1" s="69"/>
      <c r="E1" s="69"/>
      <c r="F1" s="69"/>
      <c r="G1" s="69"/>
    </row>
    <row r="2" spans="1:7" ht="42.75" customHeight="1" thickBot="1" x14ac:dyDescent="0.3">
      <c r="A2" s="48"/>
      <c r="B2" s="70" t="s">
        <v>29</v>
      </c>
      <c r="C2" s="70"/>
      <c r="D2" s="71" t="s">
        <v>30</v>
      </c>
      <c r="E2" s="72"/>
      <c r="F2" s="73" t="s">
        <v>10</v>
      </c>
      <c r="G2" s="74"/>
    </row>
    <row r="3" spans="1:7" ht="23.25" customHeight="1" x14ac:dyDescent="0.25">
      <c r="A3" s="34">
        <v>1</v>
      </c>
      <c r="B3" s="5" t="s">
        <v>41</v>
      </c>
      <c r="C3" s="15">
        <v>4782</v>
      </c>
      <c r="D3" s="5" t="s">
        <v>153</v>
      </c>
      <c r="E3" s="15">
        <v>5096</v>
      </c>
      <c r="F3" s="22" t="str">
        <f t="shared" ref="F3:F9" si="0">IF(G3=0,"Անփոփոխ",IF(G3&gt;0,"Աճել է","Նվազել է"))</f>
        <v>Աճել է</v>
      </c>
      <c r="G3" s="22">
        <f t="shared" ref="G3:G14" si="1">E3-C3</f>
        <v>314</v>
      </c>
    </row>
    <row r="4" spans="1:7" ht="27" customHeight="1" x14ac:dyDescent="0.25">
      <c r="A4" s="35">
        <v>2</v>
      </c>
      <c r="B4" s="13" t="s">
        <v>42</v>
      </c>
      <c r="C4" s="7">
        <v>1978</v>
      </c>
      <c r="D4" s="13" t="s">
        <v>39</v>
      </c>
      <c r="E4" s="7">
        <v>2265</v>
      </c>
      <c r="F4" s="23" t="str">
        <f t="shared" si="0"/>
        <v>Աճել է</v>
      </c>
      <c r="G4" s="23">
        <f t="shared" si="1"/>
        <v>287</v>
      </c>
    </row>
    <row r="5" spans="1:7" ht="23.25" customHeight="1" x14ac:dyDescent="0.25">
      <c r="A5" s="56">
        <v>3</v>
      </c>
      <c r="B5" s="57" t="s">
        <v>4</v>
      </c>
      <c r="C5" s="58">
        <v>1010</v>
      </c>
      <c r="D5" s="57" t="s">
        <v>4</v>
      </c>
      <c r="E5" s="58">
        <v>1385</v>
      </c>
      <c r="F5" s="59" t="str">
        <f t="shared" si="0"/>
        <v>Աճել է</v>
      </c>
      <c r="G5" s="59">
        <f t="shared" si="1"/>
        <v>375</v>
      </c>
    </row>
    <row r="6" spans="1:7" ht="22.5" customHeight="1" thickBot="1" x14ac:dyDescent="0.3">
      <c r="A6" s="35">
        <v>4</v>
      </c>
      <c r="B6" s="10" t="s">
        <v>0</v>
      </c>
      <c r="C6" s="27">
        <v>1794</v>
      </c>
      <c r="D6" s="10" t="s">
        <v>0</v>
      </c>
      <c r="E6" s="27">
        <v>1432</v>
      </c>
      <c r="F6" s="54" t="str">
        <f t="shared" si="0"/>
        <v>Նվազել է</v>
      </c>
      <c r="G6" s="54">
        <f t="shared" si="1"/>
        <v>-362</v>
      </c>
    </row>
    <row r="7" spans="1:7" ht="21.75" customHeight="1" x14ac:dyDescent="0.25">
      <c r="A7" s="35"/>
      <c r="B7" s="5" t="s">
        <v>13</v>
      </c>
      <c r="C7" s="15">
        <v>839</v>
      </c>
      <c r="D7" s="5" t="s">
        <v>1</v>
      </c>
      <c r="E7" s="15">
        <v>691</v>
      </c>
      <c r="F7" s="22" t="str">
        <f t="shared" si="0"/>
        <v>Նվազել է</v>
      </c>
      <c r="G7" s="22">
        <f t="shared" si="1"/>
        <v>-148</v>
      </c>
    </row>
    <row r="8" spans="1:7" ht="21.75" customHeight="1" x14ac:dyDescent="0.25">
      <c r="A8" s="35"/>
      <c r="B8" s="6" t="s">
        <v>2</v>
      </c>
      <c r="C8" s="7">
        <v>955</v>
      </c>
      <c r="D8" s="6" t="s">
        <v>2</v>
      </c>
      <c r="E8" s="7">
        <v>741</v>
      </c>
      <c r="F8" s="23" t="str">
        <f t="shared" si="0"/>
        <v>Նվազել է</v>
      </c>
      <c r="G8" s="23">
        <f t="shared" si="1"/>
        <v>-214</v>
      </c>
    </row>
    <row r="9" spans="1:7" ht="22.5" customHeight="1" x14ac:dyDescent="0.25">
      <c r="A9" s="35">
        <v>5</v>
      </c>
      <c r="B9" s="6" t="s">
        <v>3</v>
      </c>
      <c r="C9" s="7">
        <v>1244</v>
      </c>
      <c r="D9" s="6" t="s">
        <v>3</v>
      </c>
      <c r="E9" s="7">
        <v>955</v>
      </c>
      <c r="F9" s="23" t="str">
        <f t="shared" si="0"/>
        <v>Նվազել է</v>
      </c>
      <c r="G9" s="23">
        <f t="shared" si="1"/>
        <v>-289</v>
      </c>
    </row>
    <row r="10" spans="1:7" ht="21" customHeight="1" x14ac:dyDescent="0.25">
      <c r="A10" s="35"/>
      <c r="B10" s="6" t="s">
        <v>1</v>
      </c>
      <c r="C10" s="7">
        <v>108</v>
      </c>
      <c r="D10" s="6" t="s">
        <v>151</v>
      </c>
      <c r="E10" s="7">
        <v>145</v>
      </c>
      <c r="F10" s="23" t="str">
        <f>IF(G10=0,"Անփոփոխ",IF(G10&gt;0,"Աճել է","Նվազել է"))</f>
        <v>Աճել է</v>
      </c>
      <c r="G10" s="23">
        <f t="shared" si="1"/>
        <v>37</v>
      </c>
    </row>
    <row r="11" spans="1:7" ht="22.5" customHeight="1" x14ac:dyDescent="0.25">
      <c r="A11" s="35"/>
      <c r="B11" s="6" t="s">
        <v>2</v>
      </c>
      <c r="C11" s="7">
        <v>955</v>
      </c>
      <c r="D11" s="6" t="s">
        <v>2</v>
      </c>
      <c r="E11" s="7">
        <v>741</v>
      </c>
      <c r="F11" s="23" t="str">
        <f t="shared" ref="F11:F19" si="2">IF(G11=0,"Անփոփոխ",IF(G11&gt;0,"Աճել է","Նվազել է"))</f>
        <v>Նվազել է</v>
      </c>
      <c r="G11" s="23">
        <f t="shared" si="1"/>
        <v>-214</v>
      </c>
    </row>
    <row r="12" spans="1:7" ht="26.25" customHeight="1" x14ac:dyDescent="0.25">
      <c r="A12" s="35"/>
      <c r="B12" s="6" t="s">
        <v>11</v>
      </c>
      <c r="C12" s="7">
        <v>181</v>
      </c>
      <c r="D12" s="6" t="s">
        <v>11</v>
      </c>
      <c r="E12" s="7">
        <v>214</v>
      </c>
      <c r="F12" s="23" t="str">
        <f t="shared" si="2"/>
        <v>Աճել է</v>
      </c>
      <c r="G12" s="23">
        <f t="shared" si="1"/>
        <v>33</v>
      </c>
    </row>
    <row r="13" spans="1:7" ht="27" customHeight="1" x14ac:dyDescent="0.25">
      <c r="A13" s="35">
        <v>6</v>
      </c>
      <c r="B13" s="6" t="s">
        <v>155</v>
      </c>
      <c r="C13" s="7">
        <v>1541</v>
      </c>
      <c r="D13" s="6" t="s">
        <v>154</v>
      </c>
      <c r="E13" s="7">
        <v>1385</v>
      </c>
      <c r="F13" s="23" t="str">
        <f t="shared" si="2"/>
        <v>Նվազել է</v>
      </c>
      <c r="G13" s="23">
        <f t="shared" si="1"/>
        <v>-156</v>
      </c>
    </row>
    <row r="14" spans="1:7" ht="24" customHeight="1" x14ac:dyDescent="0.25">
      <c r="A14" s="35">
        <v>7</v>
      </c>
      <c r="B14" s="6" t="s">
        <v>5</v>
      </c>
      <c r="C14" s="7">
        <v>182</v>
      </c>
      <c r="D14" s="6" t="s">
        <v>164</v>
      </c>
      <c r="E14" s="7">
        <v>336</v>
      </c>
      <c r="F14" s="23" t="str">
        <f t="shared" si="2"/>
        <v>Աճել է</v>
      </c>
      <c r="G14" s="23">
        <f t="shared" si="1"/>
        <v>154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0" t="s">
        <v>31</v>
      </c>
      <c r="C16" s="70"/>
      <c r="D16" s="70" t="s">
        <v>32</v>
      </c>
      <c r="E16" s="70"/>
      <c r="F16" s="73" t="s">
        <v>10</v>
      </c>
      <c r="G16" s="74"/>
    </row>
    <row r="17" spans="1:7" ht="29.25" customHeight="1" x14ac:dyDescent="0.25">
      <c r="A17" s="37">
        <v>1</v>
      </c>
      <c r="B17" s="5" t="s">
        <v>7</v>
      </c>
      <c r="C17" s="15">
        <v>2284</v>
      </c>
      <c r="D17" s="5" t="s">
        <v>7</v>
      </c>
      <c r="E17" s="15">
        <v>2137</v>
      </c>
      <c r="F17" s="22" t="str">
        <f t="shared" si="2"/>
        <v>Նվազել է</v>
      </c>
      <c r="G17" s="22">
        <f>E17-C17</f>
        <v>-147</v>
      </c>
    </row>
    <row r="18" spans="1:7" ht="36.75" customHeight="1" x14ac:dyDescent="0.25">
      <c r="A18" s="38">
        <v>2</v>
      </c>
      <c r="B18" s="6" t="s">
        <v>43</v>
      </c>
      <c r="C18" s="7">
        <v>1528</v>
      </c>
      <c r="D18" s="6" t="s">
        <v>40</v>
      </c>
      <c r="E18" s="7">
        <v>1539</v>
      </c>
      <c r="F18" s="23" t="str">
        <f t="shared" si="2"/>
        <v>Աճել է</v>
      </c>
      <c r="G18" s="23">
        <f>E18-C18</f>
        <v>11</v>
      </c>
    </row>
    <row r="19" spans="1:7" ht="24" customHeight="1" x14ac:dyDescent="0.25">
      <c r="A19" s="38">
        <v>3</v>
      </c>
      <c r="B19" s="6" t="s">
        <v>9</v>
      </c>
      <c r="C19" s="7">
        <v>756</v>
      </c>
      <c r="D19" s="6" t="s">
        <v>9</v>
      </c>
      <c r="E19" s="7">
        <v>598</v>
      </c>
      <c r="F19" s="23" t="str">
        <f t="shared" si="2"/>
        <v>Նվազել է</v>
      </c>
      <c r="G19" s="23">
        <f>E19-C19</f>
        <v>-158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7">
    <mergeCell ref="A1:XFD1"/>
    <mergeCell ref="B16:C16"/>
    <mergeCell ref="D16:E16"/>
    <mergeCell ref="B2:C2"/>
    <mergeCell ref="D2:E2"/>
    <mergeCell ref="F2:G2"/>
    <mergeCell ref="F16:G16"/>
  </mergeCells>
  <conditionalFormatting sqref="F3:F14 F17:F19">
    <cfRule type="containsText" dxfId="113" priority="3" operator="containsText" text="Անփոփոխ">
      <formula>NOT(ISERROR(SEARCH("Անփոփոխ",F3)))</formula>
    </cfRule>
    <cfRule type="containsText" dxfId="112" priority="4" operator="containsText" text="Նվազել է">
      <formula>NOT(ISERROR(SEARCH("Նվազել է",F3)))</formula>
    </cfRule>
    <cfRule type="containsText" dxfId="111" priority="6" operator="containsText" text="Աճել է">
      <formula>NOT(ISERROR(SEARCH("Աճել է",F3)))</formula>
    </cfRule>
  </conditionalFormatting>
  <conditionalFormatting sqref="G3:G14 G17:G19">
    <cfRule type="cellIs" dxfId="110" priority="1" operator="equal">
      <formula>0</formula>
    </cfRule>
    <cfRule type="cellIs" dxfId="109" priority="2" operator="lessThan">
      <formula>0</formula>
    </cfRule>
    <cfRule type="cellIs" dxfId="108" priority="5" operator="greaterThan">
      <formula>0</formula>
    </cfRule>
  </conditionalFormatting>
  <pageMargins left="0.7" right="0.7" top="0.75" bottom="0.75" header="0.3" footer="0.3"/>
  <pageSetup paperSize="9" scale="9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topLeftCell="A7" zoomScale="124" zoomScaleSheetLayoutView="124" workbookViewId="0">
      <selection activeCell="D16" sqref="D16:E16"/>
    </sheetView>
  </sheetViews>
  <sheetFormatPr defaultColWidth="9.140625" defaultRowHeight="12" x14ac:dyDescent="0.25"/>
  <cols>
    <col min="1" max="1" width="4.140625" style="52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0" t="s">
        <v>94</v>
      </c>
      <c r="C2" s="70"/>
      <c r="D2" s="70" t="s">
        <v>95</v>
      </c>
      <c r="E2" s="70"/>
      <c r="F2" s="73" t="s">
        <v>10</v>
      </c>
      <c r="G2" s="74"/>
    </row>
    <row r="3" spans="1:7" ht="23.25" customHeight="1" x14ac:dyDescent="0.25">
      <c r="A3" s="34">
        <v>1</v>
      </c>
      <c r="B3" s="5" t="s">
        <v>8</v>
      </c>
      <c r="C3" s="15"/>
      <c r="D3" s="5" t="s">
        <v>56</v>
      </c>
      <c r="E3" s="15"/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96</v>
      </c>
      <c r="C4" s="7"/>
      <c r="D4" s="13" t="s">
        <v>14</v>
      </c>
      <c r="E4" s="7"/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6" t="s">
        <v>4</v>
      </c>
      <c r="C5" s="7"/>
      <c r="D5" s="57" t="s">
        <v>4</v>
      </c>
      <c r="E5" s="58"/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7"/>
      <c r="D6" s="6" t="s">
        <v>0</v>
      </c>
      <c r="E6" s="7"/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97</v>
      </c>
      <c r="C7" s="7"/>
      <c r="D7" s="6" t="s">
        <v>1</v>
      </c>
      <c r="E7" s="7"/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7"/>
      <c r="D8" s="6" t="s">
        <v>2</v>
      </c>
      <c r="E8" s="7"/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7"/>
      <c r="D9" s="6" t="s">
        <v>3</v>
      </c>
      <c r="E9" s="7"/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7"/>
      <c r="D10" s="6" t="s">
        <v>1</v>
      </c>
      <c r="E10" s="7"/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7"/>
      <c r="D11" s="6" t="s">
        <v>2</v>
      </c>
      <c r="E11" s="7"/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7"/>
      <c r="D12" s="6" t="s">
        <v>11</v>
      </c>
      <c r="E12" s="7"/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7"/>
      <c r="D13" s="6" t="s">
        <v>6</v>
      </c>
      <c r="E13" s="7"/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7"/>
      <c r="D14" s="6" t="s">
        <v>5</v>
      </c>
      <c r="E14" s="7"/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0" t="s">
        <v>99</v>
      </c>
      <c r="C16" s="70"/>
      <c r="D16" s="70" t="s">
        <v>100</v>
      </c>
      <c r="E16" s="70"/>
      <c r="F16" s="73" t="s">
        <v>10</v>
      </c>
      <c r="G16" s="74"/>
    </row>
    <row r="17" spans="1:7" ht="29.25" customHeight="1" x14ac:dyDescent="0.25">
      <c r="A17" s="37">
        <v>1</v>
      </c>
      <c r="B17" s="5" t="s">
        <v>7</v>
      </c>
      <c r="C17" s="15"/>
      <c r="D17" s="5" t="s">
        <v>7</v>
      </c>
      <c r="E17" s="15"/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98</v>
      </c>
      <c r="C18" s="7"/>
      <c r="D18" s="6" t="s">
        <v>92</v>
      </c>
      <c r="E18" s="7"/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7"/>
      <c r="D19" s="6" t="s">
        <v>9</v>
      </c>
      <c r="E19" s="7"/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59" priority="3" operator="containsText" text="Անփոփոխ">
      <formula>NOT(ISERROR(SEARCH("Անփոփոխ",F3)))</formula>
    </cfRule>
    <cfRule type="containsText" dxfId="58" priority="4" operator="containsText" text="Նվազել է">
      <formula>NOT(ISERROR(SEARCH("Նվազել է",F3)))</formula>
    </cfRule>
    <cfRule type="containsText" dxfId="57" priority="6" operator="containsText" text="Աճել է">
      <formula>NOT(ISERROR(SEARCH("Աճել է",F3)))</formula>
    </cfRule>
  </conditionalFormatting>
  <conditionalFormatting sqref="G3:G14 G17:G19">
    <cfRule type="cellIs" dxfId="56" priority="1" operator="equal">
      <formula>0</formula>
    </cfRule>
    <cfRule type="cellIs" dxfId="55" priority="2" operator="lessThan">
      <formula>0</formula>
    </cfRule>
    <cfRule type="cellIs" dxfId="54" priority="5" operator="greaterThan">
      <formula>0</formula>
    </cfRule>
  </conditionalFormatting>
  <pageMargins left="0.7" right="0.7" top="0.75" bottom="0.75" header="0.3" footer="0.3"/>
  <pageSetup paperSize="9" scale="7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="124" zoomScaleSheetLayoutView="124" workbookViewId="0">
      <selection activeCell="D5" sqref="D5"/>
    </sheetView>
  </sheetViews>
  <sheetFormatPr defaultColWidth="9.140625" defaultRowHeight="12" x14ac:dyDescent="0.25"/>
  <cols>
    <col min="1" max="1" width="4.140625" style="52" customWidth="1"/>
    <col min="2" max="2" width="44.42578125" style="20" customWidth="1"/>
    <col min="3" max="3" width="6.42578125" style="20" customWidth="1"/>
    <col min="4" max="4" width="30.28515625" style="20" customWidth="1"/>
    <col min="5" max="5" width="10.42578125" style="20" customWidth="1"/>
    <col min="6" max="6" width="9.85546875" style="20" customWidth="1"/>
    <col min="7" max="7" width="8.14062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0" t="s">
        <v>104</v>
      </c>
      <c r="C2" s="70"/>
      <c r="D2" s="70" t="s">
        <v>105</v>
      </c>
      <c r="E2" s="70"/>
      <c r="F2" s="73" t="s">
        <v>10</v>
      </c>
      <c r="G2" s="74"/>
    </row>
    <row r="3" spans="1:7" ht="23.25" customHeight="1" x14ac:dyDescent="0.25">
      <c r="A3" s="34">
        <v>1</v>
      </c>
      <c r="B3" s="5" t="s">
        <v>56</v>
      </c>
      <c r="C3" s="15"/>
      <c r="D3" s="5" t="s">
        <v>56</v>
      </c>
      <c r="E3" s="15"/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21</v>
      </c>
      <c r="C4" s="7"/>
      <c r="D4" s="13" t="s">
        <v>103</v>
      </c>
      <c r="E4" s="7"/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57" t="s">
        <v>4</v>
      </c>
      <c r="C5" s="58"/>
      <c r="D5" s="57" t="s">
        <v>4</v>
      </c>
      <c r="E5" s="58"/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7"/>
      <c r="D6" s="6" t="s">
        <v>0</v>
      </c>
      <c r="E6" s="7"/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</v>
      </c>
      <c r="C7" s="7"/>
      <c r="D7" s="6" t="s">
        <v>15</v>
      </c>
      <c r="E7" s="7"/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7"/>
      <c r="D8" s="6" t="s">
        <v>2</v>
      </c>
      <c r="E8" s="7"/>
      <c r="F8" s="23" t="str">
        <f t="shared" si="0"/>
        <v>Անփոփոխ</v>
      </c>
      <c r="G8" s="23">
        <f t="shared" si="1"/>
        <v>0</v>
      </c>
    </row>
    <row r="9" spans="1:7" ht="24" customHeight="1" x14ac:dyDescent="0.25">
      <c r="A9" s="35">
        <v>5</v>
      </c>
      <c r="B9" s="6" t="s">
        <v>3</v>
      </c>
      <c r="C9" s="7"/>
      <c r="D9" s="6" t="s">
        <v>3</v>
      </c>
      <c r="E9" s="7"/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7"/>
      <c r="D10" s="6" t="s">
        <v>1</v>
      </c>
      <c r="E10" s="7"/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7"/>
      <c r="D11" s="6" t="s">
        <v>2</v>
      </c>
      <c r="E11" s="7"/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7"/>
      <c r="D12" s="6" t="s">
        <v>11</v>
      </c>
      <c r="E12" s="7"/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7"/>
      <c r="D13" s="6" t="s">
        <v>6</v>
      </c>
      <c r="E13" s="7"/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7"/>
      <c r="D14" s="6" t="s">
        <v>5</v>
      </c>
      <c r="E14" s="7"/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0" t="s">
        <v>101</v>
      </c>
      <c r="C16" s="70"/>
      <c r="D16" s="70" t="s">
        <v>102</v>
      </c>
      <c r="E16" s="70"/>
      <c r="F16" s="73" t="s">
        <v>10</v>
      </c>
      <c r="G16" s="74"/>
    </row>
    <row r="17" spans="1:7" ht="29.25" customHeight="1" thickBot="1" x14ac:dyDescent="0.3">
      <c r="A17" s="37">
        <v>1</v>
      </c>
      <c r="B17" s="5" t="s">
        <v>7</v>
      </c>
      <c r="C17" s="61"/>
      <c r="D17" s="5" t="s">
        <v>7</v>
      </c>
      <c r="E17" s="15"/>
      <c r="F17" s="22" t="str">
        <f t="shared" si="2"/>
        <v>Անփոփոխ</v>
      </c>
      <c r="G17" s="22">
        <f>E17-C17</f>
        <v>0</v>
      </c>
    </row>
    <row r="18" spans="1:7" ht="36.75" customHeight="1" thickBot="1" x14ac:dyDescent="0.3">
      <c r="A18" s="38">
        <v>2</v>
      </c>
      <c r="B18" s="6" t="s">
        <v>93</v>
      </c>
      <c r="C18" s="61"/>
      <c r="D18" s="6" t="s">
        <v>92</v>
      </c>
      <c r="E18" s="7"/>
      <c r="F18" s="23" t="str">
        <f t="shared" si="2"/>
        <v>Անփոփոխ</v>
      </c>
      <c r="G18" s="23">
        <f>E18-C18</f>
        <v>0</v>
      </c>
    </row>
    <row r="19" spans="1:7" ht="24" customHeight="1" thickBot="1" x14ac:dyDescent="0.3">
      <c r="A19" s="38">
        <v>3</v>
      </c>
      <c r="B19" s="6" t="s">
        <v>9</v>
      </c>
      <c r="C19" s="61"/>
      <c r="D19" s="6" t="s">
        <v>9</v>
      </c>
      <c r="E19" s="7"/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53" priority="3" operator="containsText" text="Անփոփոխ">
      <formula>NOT(ISERROR(SEARCH("Անփոփոխ",F3)))</formula>
    </cfRule>
    <cfRule type="containsText" dxfId="52" priority="4" operator="containsText" text="Նվազել է">
      <formula>NOT(ISERROR(SEARCH("Նվազել է",F3)))</formula>
    </cfRule>
    <cfRule type="containsText" dxfId="51" priority="6" operator="containsText" text="Աճել է">
      <formula>NOT(ISERROR(SEARCH("Աճել է",F3)))</formula>
    </cfRule>
  </conditionalFormatting>
  <conditionalFormatting sqref="G3:G14 G17:G19">
    <cfRule type="cellIs" dxfId="50" priority="1" operator="equal">
      <formula>0</formula>
    </cfRule>
    <cfRule type="cellIs" dxfId="49" priority="2" operator="lessThan">
      <formula>0</formula>
    </cfRule>
    <cfRule type="cellIs" dxfId="48" priority="5" operator="greaterThan">
      <formula>0</formula>
    </cfRule>
  </conditionalFormatting>
  <pageMargins left="0.7" right="0.7" top="0.75" bottom="0.75" header="0.3" footer="0.3"/>
  <pageSetup scale="8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opLeftCell="A4" workbookViewId="0">
      <selection activeCell="B3" sqref="B3"/>
    </sheetView>
  </sheetViews>
  <sheetFormatPr defaultColWidth="9.140625" defaultRowHeight="12" x14ac:dyDescent="0.25"/>
  <cols>
    <col min="1" max="1" width="4.140625" style="52" customWidth="1"/>
    <col min="2" max="2" width="42" style="20" customWidth="1"/>
    <col min="3" max="3" width="7" style="20" customWidth="1"/>
    <col min="4" max="4" width="41.28515625" style="20" customWidth="1"/>
    <col min="5" max="5" width="8.42578125" style="20" customWidth="1"/>
    <col min="6" max="6" width="11.85546875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0" t="s">
        <v>16</v>
      </c>
      <c r="C2" s="70"/>
      <c r="D2" s="70" t="s">
        <v>17</v>
      </c>
      <c r="E2" s="70"/>
      <c r="F2" s="73" t="s">
        <v>10</v>
      </c>
      <c r="G2" s="74"/>
    </row>
    <row r="3" spans="1:7" ht="23.25" customHeight="1" x14ac:dyDescent="0.25">
      <c r="A3" s="34">
        <v>1</v>
      </c>
      <c r="B3" s="5" t="s">
        <v>18</v>
      </c>
      <c r="C3" s="15" t="s">
        <v>20</v>
      </c>
      <c r="D3" s="5" t="s">
        <v>19</v>
      </c>
      <c r="E3" s="15"/>
      <c r="F3" s="22" t="e">
        <f t="shared" ref="F3:F9" si="0">IF(G3=0,"Անփոփոխ",IF(G3&gt;0,"Աճել է","Նվազել է"))</f>
        <v>#VALUE!</v>
      </c>
      <c r="G3" s="22" t="e">
        <f t="shared" ref="G3:G14" si="1">E3-C3</f>
        <v>#VALUE!</v>
      </c>
    </row>
    <row r="4" spans="1:7" ht="27" customHeight="1" x14ac:dyDescent="0.25">
      <c r="A4" s="35">
        <v>2</v>
      </c>
      <c r="B4" s="13" t="s">
        <v>21</v>
      </c>
      <c r="C4" s="7"/>
      <c r="D4" s="13" t="s">
        <v>21</v>
      </c>
      <c r="E4" s="7"/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57" t="s">
        <v>4</v>
      </c>
      <c r="C5" s="7"/>
      <c r="D5" s="57" t="s">
        <v>4</v>
      </c>
      <c r="E5" s="7"/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7"/>
      <c r="D6" s="6" t="s">
        <v>0</v>
      </c>
      <c r="E6" s="7"/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15</v>
      </c>
      <c r="C7" s="7"/>
      <c r="D7" s="6" t="s">
        <v>15</v>
      </c>
      <c r="E7" s="7"/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7"/>
      <c r="D8" s="6" t="s">
        <v>2</v>
      </c>
      <c r="E8" s="7"/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7"/>
      <c r="D9" s="6" t="s">
        <v>3</v>
      </c>
      <c r="E9" s="7"/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7"/>
      <c r="D10" s="6" t="s">
        <v>1</v>
      </c>
      <c r="E10" s="7"/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7"/>
      <c r="D11" s="6" t="s">
        <v>2</v>
      </c>
      <c r="E11" s="7"/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7"/>
      <c r="D12" s="6" t="s">
        <v>11</v>
      </c>
      <c r="E12" s="7"/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7"/>
      <c r="D13" s="6" t="s">
        <v>6</v>
      </c>
      <c r="E13" s="7"/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7"/>
      <c r="D14" s="6" t="s">
        <v>5</v>
      </c>
      <c r="E14" s="7"/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0" t="s">
        <v>22</v>
      </c>
      <c r="C16" s="70"/>
      <c r="D16" s="70" t="s">
        <v>23</v>
      </c>
      <c r="E16" s="70"/>
      <c r="F16" s="73" t="s">
        <v>10</v>
      </c>
      <c r="G16" s="74"/>
    </row>
    <row r="17" spans="1:7" ht="29.25" customHeight="1" x14ac:dyDescent="0.25">
      <c r="A17" s="37">
        <v>1</v>
      </c>
      <c r="B17" s="5" t="s">
        <v>7</v>
      </c>
      <c r="C17" s="15" t="s">
        <v>20</v>
      </c>
      <c r="D17" s="5" t="s">
        <v>7</v>
      </c>
      <c r="E17" s="15"/>
      <c r="F17" s="22" t="e">
        <f t="shared" si="2"/>
        <v>#VALUE!</v>
      </c>
      <c r="G17" s="22" t="e">
        <f>E17-C17</f>
        <v>#VALUE!</v>
      </c>
    </row>
    <row r="18" spans="1:7" ht="36.75" customHeight="1" x14ac:dyDescent="0.25">
      <c r="A18" s="38">
        <v>2</v>
      </c>
      <c r="B18" s="6" t="s">
        <v>106</v>
      </c>
      <c r="C18" s="7"/>
      <c r="D18" s="6" t="s">
        <v>107</v>
      </c>
      <c r="E18" s="7"/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7"/>
      <c r="D19" s="6" t="s">
        <v>9</v>
      </c>
      <c r="E19" s="7"/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47" priority="3" operator="containsText" text="Անփոփոխ">
      <formula>NOT(ISERROR(SEARCH("Անփոփոխ",F3)))</formula>
    </cfRule>
    <cfRule type="containsText" dxfId="46" priority="4" operator="containsText" text="Նվազել է">
      <formula>NOT(ISERROR(SEARCH("Նվազել է",F3)))</formula>
    </cfRule>
    <cfRule type="containsText" dxfId="45" priority="6" operator="containsText" text="Աճել է">
      <formula>NOT(ISERROR(SEARCH("Աճել է",F3)))</formula>
    </cfRule>
  </conditionalFormatting>
  <conditionalFormatting sqref="G3:G14 G17:G19">
    <cfRule type="cellIs" dxfId="44" priority="1" operator="equal">
      <formula>0</formula>
    </cfRule>
    <cfRule type="cellIs" dxfId="43" priority="2" operator="lessThan">
      <formula>0</formula>
    </cfRule>
    <cfRule type="cellIs" dxfId="42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workbookViewId="0">
      <selection activeCell="D13" sqref="D13:D14"/>
    </sheetView>
  </sheetViews>
  <sheetFormatPr defaultColWidth="9.140625" defaultRowHeight="12" x14ac:dyDescent="0.25"/>
  <cols>
    <col min="1" max="1" width="4.140625" style="52" customWidth="1"/>
    <col min="2" max="2" width="30.140625" style="20" customWidth="1"/>
    <col min="3" max="3" width="8.42578125" style="20" customWidth="1"/>
    <col min="4" max="4" width="30.5703125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0" t="s">
        <v>24</v>
      </c>
      <c r="C2" s="70"/>
      <c r="D2" s="70" t="s">
        <v>25</v>
      </c>
      <c r="E2" s="70"/>
      <c r="F2" s="73" t="s">
        <v>10</v>
      </c>
      <c r="G2" s="74"/>
    </row>
    <row r="3" spans="1:7" ht="23.25" customHeight="1" x14ac:dyDescent="0.25">
      <c r="A3" s="34">
        <v>1</v>
      </c>
      <c r="B3" s="5" t="s">
        <v>143</v>
      </c>
      <c r="C3" s="15">
        <f>'Հ-01'!C3+'Հ-02'!C3+'Հ-03'!C3</f>
        <v>16762</v>
      </c>
      <c r="D3" s="5" t="s">
        <v>173</v>
      </c>
      <c r="E3" s="15">
        <f>'Հ-01'!E3+'Հ-02'!E3+'Հ-03'!E3</f>
        <v>17804</v>
      </c>
      <c r="F3" s="22" t="str">
        <f t="shared" ref="F3:F9" si="0">IF(G3=0,"Անփոփոխ",IF(G3&gt;0,"Աճել է","Նվազել է"))</f>
        <v>Աճել է</v>
      </c>
      <c r="G3" s="22">
        <f t="shared" ref="G3:G14" si="1">E3-C3</f>
        <v>1042</v>
      </c>
    </row>
    <row r="4" spans="1:7" ht="27" customHeight="1" x14ac:dyDescent="0.25">
      <c r="A4" s="35">
        <v>2</v>
      </c>
      <c r="B4" s="13" t="s">
        <v>144</v>
      </c>
      <c r="C4" s="15">
        <f>'Հ-01'!C4+'Հ-02'!C4+'Հ-03'!C4</f>
        <v>7162</v>
      </c>
      <c r="D4" s="13" t="s">
        <v>142</v>
      </c>
      <c r="E4" s="15">
        <f>'Հ-01'!E4+'Հ-02'!E4+'Հ-03'!E4</f>
        <v>7748</v>
      </c>
      <c r="F4" s="23" t="str">
        <f t="shared" si="0"/>
        <v>Աճել է</v>
      </c>
      <c r="G4" s="23">
        <f t="shared" si="1"/>
        <v>586</v>
      </c>
    </row>
    <row r="5" spans="1:7" ht="23.25" customHeight="1" x14ac:dyDescent="0.25">
      <c r="A5" s="35">
        <v>3</v>
      </c>
      <c r="B5" s="6" t="s">
        <v>4</v>
      </c>
      <c r="C5" s="15">
        <f>'Հ-01'!C5+'Հ-02'!C5+'Հ-03'!C5</f>
        <v>4014</v>
      </c>
      <c r="D5" s="6" t="s">
        <v>4</v>
      </c>
      <c r="E5" s="15">
        <f>'Հ-01'!E5+'Հ-02'!E5+'Հ-03'!E5</f>
        <v>5289</v>
      </c>
      <c r="F5" s="23" t="str">
        <f t="shared" si="0"/>
        <v>Աճել է</v>
      </c>
      <c r="G5" s="23">
        <f t="shared" si="1"/>
        <v>1275</v>
      </c>
    </row>
    <row r="6" spans="1:7" ht="22.5" customHeight="1" thickBot="1" x14ac:dyDescent="0.3">
      <c r="A6" s="35">
        <v>4</v>
      </c>
      <c r="B6" s="10" t="s">
        <v>0</v>
      </c>
      <c r="C6" s="15">
        <f>'Հ-01'!C6+'Հ-02'!C6+'Հ-03'!C6</f>
        <v>5586</v>
      </c>
      <c r="D6" s="10" t="s">
        <v>0</v>
      </c>
      <c r="E6" s="15">
        <f>'Հ-01'!E6+'Հ-02'!E6+'Հ-03'!E6</f>
        <v>4753</v>
      </c>
      <c r="F6" s="54" t="str">
        <f t="shared" si="0"/>
        <v>Նվազել է</v>
      </c>
      <c r="G6" s="54">
        <f t="shared" si="1"/>
        <v>-833</v>
      </c>
    </row>
    <row r="7" spans="1:7" ht="21.75" customHeight="1" x14ac:dyDescent="0.25">
      <c r="A7" s="35"/>
      <c r="B7" s="5" t="s">
        <v>1</v>
      </c>
      <c r="C7" s="15">
        <f>'Հ-01'!C7+'Հ-02'!C7+'Հ-03'!C7</f>
        <v>3170</v>
      </c>
      <c r="D7" s="5" t="s">
        <v>26</v>
      </c>
      <c r="E7" s="15">
        <f>'Հ-01'!E7+'Հ-02'!E7+'Հ-03'!E7</f>
        <v>2166</v>
      </c>
      <c r="F7" s="22" t="str">
        <f t="shared" si="0"/>
        <v>Նվազել է</v>
      </c>
      <c r="G7" s="22">
        <f t="shared" si="1"/>
        <v>-1004</v>
      </c>
    </row>
    <row r="8" spans="1:7" ht="21.75" customHeight="1" x14ac:dyDescent="0.25">
      <c r="A8" s="35"/>
      <c r="B8" s="6" t="s">
        <v>2</v>
      </c>
      <c r="C8" s="15">
        <f>'Հ-01'!C8+'Հ-02'!C8+'Հ-03'!C8</f>
        <v>2416</v>
      </c>
      <c r="D8" s="6" t="s">
        <v>2</v>
      </c>
      <c r="E8" s="15">
        <f>'Հ-01'!E8+'Հ-02'!E8+'Հ-03'!E8</f>
        <v>2587</v>
      </c>
      <c r="F8" s="23" t="str">
        <f t="shared" si="0"/>
        <v>Աճել է</v>
      </c>
      <c r="G8" s="23">
        <f t="shared" si="1"/>
        <v>171</v>
      </c>
    </row>
    <row r="9" spans="1:7" ht="22.5" customHeight="1" x14ac:dyDescent="0.25">
      <c r="A9" s="35">
        <v>5</v>
      </c>
      <c r="B9" s="6" t="s">
        <v>3</v>
      </c>
      <c r="C9" s="15">
        <f>'Հ-01'!C9+'Հ-02'!C9+'Հ-03'!C9</f>
        <v>3551</v>
      </c>
      <c r="D9" s="6" t="s">
        <v>3</v>
      </c>
      <c r="E9" s="15">
        <f>'Հ-01'!E9+'Հ-02'!E9+'Հ-03'!E9</f>
        <v>3217</v>
      </c>
      <c r="F9" s="23" t="str">
        <f t="shared" si="0"/>
        <v>Նվազել է</v>
      </c>
      <c r="G9" s="23">
        <f t="shared" si="1"/>
        <v>-334</v>
      </c>
    </row>
    <row r="10" spans="1:7" ht="21" customHeight="1" x14ac:dyDescent="0.25">
      <c r="A10" s="35"/>
      <c r="B10" s="6" t="s">
        <v>1</v>
      </c>
      <c r="C10" s="15">
        <f>'Հ-01'!C10+'Հ-02'!C10+'Հ-03'!C10</f>
        <v>383</v>
      </c>
      <c r="D10" s="6" t="s">
        <v>1</v>
      </c>
      <c r="E10" s="15">
        <f>'Հ-01'!E10+'Հ-02'!E10+'Հ-03'!E10</f>
        <v>470</v>
      </c>
      <c r="F10" s="23" t="str">
        <f>IF(G10=0,"Անփոփոխ",IF(G10&gt;0,"Աճել է","Նվազել է"))</f>
        <v>Աճել է</v>
      </c>
      <c r="G10" s="23">
        <f t="shared" si="1"/>
        <v>87</v>
      </c>
    </row>
    <row r="11" spans="1:7" ht="22.5" customHeight="1" x14ac:dyDescent="0.25">
      <c r="A11" s="35"/>
      <c r="B11" s="6" t="s">
        <v>2</v>
      </c>
      <c r="C11" s="15">
        <f>'Հ-01'!C11+'Հ-02'!C11+'Հ-03'!C11</f>
        <v>2416</v>
      </c>
      <c r="D11" s="6" t="s">
        <v>2</v>
      </c>
      <c r="E11" s="15">
        <f>'Հ-01'!E11+'Հ-02'!E11+'Հ-03'!E11</f>
        <v>2587</v>
      </c>
      <c r="F11" s="23" t="str">
        <f t="shared" ref="F11:F19" si="2">IF(G11=0,"Անփոփոխ",IF(G11&gt;0,"Աճել է","Նվազել է"))</f>
        <v>Աճել է</v>
      </c>
      <c r="G11" s="23">
        <f t="shared" si="1"/>
        <v>171</v>
      </c>
    </row>
    <row r="12" spans="1:7" ht="26.25" customHeight="1" x14ac:dyDescent="0.25">
      <c r="A12" s="35"/>
      <c r="B12" s="6" t="s">
        <v>11</v>
      </c>
      <c r="C12" s="15">
        <f>'Հ-01'!C12+'Հ-02'!C12+'Հ-03'!C12</f>
        <v>752</v>
      </c>
      <c r="D12" s="6" t="s">
        <v>11</v>
      </c>
      <c r="E12" s="15">
        <f>'Հ-01'!E12+'Հ-02'!E12+'Հ-03'!E12</f>
        <v>630</v>
      </c>
      <c r="F12" s="23" t="str">
        <f t="shared" si="2"/>
        <v>Նվազել է</v>
      </c>
      <c r="G12" s="23">
        <f t="shared" si="1"/>
        <v>-122</v>
      </c>
    </row>
    <row r="13" spans="1:7" ht="27" customHeight="1" x14ac:dyDescent="0.25">
      <c r="A13" s="35">
        <v>6</v>
      </c>
      <c r="B13" s="6" t="s">
        <v>166</v>
      </c>
      <c r="C13" s="15">
        <f>'Հ-01'!C13+'Հ-02'!C13+'Հ-03'!C13</f>
        <v>5360</v>
      </c>
      <c r="D13" s="6" t="s">
        <v>167</v>
      </c>
      <c r="E13" s="15">
        <f>'Հ-01'!E13+'Հ-02'!E13+'Հ-03'!E13</f>
        <v>4827</v>
      </c>
      <c r="F13" s="23" t="str">
        <f t="shared" si="2"/>
        <v>Նվազել է</v>
      </c>
      <c r="G13" s="23">
        <f t="shared" si="1"/>
        <v>-533</v>
      </c>
    </row>
    <row r="14" spans="1:7" ht="37.5" customHeight="1" x14ac:dyDescent="0.25">
      <c r="A14" s="35">
        <v>7</v>
      </c>
      <c r="B14" s="6" t="s">
        <v>5</v>
      </c>
      <c r="C14" s="15">
        <f>'Հ-01'!C14+'Հ-02'!C14+'Հ-03'!C14</f>
        <v>696</v>
      </c>
      <c r="D14" s="6" t="s">
        <v>172</v>
      </c>
      <c r="E14" s="15">
        <f>'Հ-01'!E14+'Հ-02'!E14+'Հ-03'!E14</f>
        <v>891</v>
      </c>
      <c r="F14" s="23" t="str">
        <f t="shared" si="2"/>
        <v>Աճել է</v>
      </c>
      <c r="G14" s="23">
        <f t="shared" si="1"/>
        <v>195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0" t="s">
        <v>27</v>
      </c>
      <c r="C16" s="70"/>
      <c r="D16" s="70" t="s">
        <v>28</v>
      </c>
      <c r="E16" s="70"/>
      <c r="F16" s="73" t="s">
        <v>10</v>
      </c>
      <c r="G16" s="74"/>
    </row>
    <row r="17" spans="1:7" ht="29.25" customHeight="1" x14ac:dyDescent="0.25">
      <c r="A17" s="37">
        <v>1</v>
      </c>
      <c r="B17" s="5" t="s">
        <v>7</v>
      </c>
      <c r="C17" s="15">
        <f>'Հ-01'!C17+'Հ-02'!C17+'Հ-03'!C17</f>
        <v>8674</v>
      </c>
      <c r="D17" s="5" t="s">
        <v>7</v>
      </c>
      <c r="E17" s="15">
        <f>'Հ-01'!E17+'Հ-02'!E17+'Հ-03'!E17</f>
        <v>7805</v>
      </c>
      <c r="F17" s="22" t="str">
        <f t="shared" si="2"/>
        <v>Նվազել է</v>
      </c>
      <c r="G17" s="22">
        <f>E17-C17</f>
        <v>-869</v>
      </c>
    </row>
    <row r="18" spans="1:7" ht="36.75" customHeight="1" x14ac:dyDescent="0.25">
      <c r="A18" s="38">
        <v>2</v>
      </c>
      <c r="B18" s="6" t="s">
        <v>140</v>
      </c>
      <c r="C18" s="15">
        <f>'Հ-01'!C18+'Հ-02'!C18+'Հ-03'!C18</f>
        <v>5783</v>
      </c>
      <c r="D18" s="6" t="s">
        <v>141</v>
      </c>
      <c r="E18" s="15">
        <f>'Հ-01'!E18+'Հ-02'!E18+'Հ-03'!E18</f>
        <v>5826</v>
      </c>
      <c r="F18" s="23" t="str">
        <f t="shared" si="2"/>
        <v>Աճել է</v>
      </c>
      <c r="G18" s="23">
        <f>E18-C18</f>
        <v>43</v>
      </c>
    </row>
    <row r="19" spans="1:7" ht="24" customHeight="1" x14ac:dyDescent="0.25">
      <c r="A19" s="38">
        <v>3</v>
      </c>
      <c r="B19" s="6" t="s">
        <v>9</v>
      </c>
      <c r="C19" s="15">
        <f>'Հ-01'!C19+'Հ-02'!C19+'Հ-03'!C19</f>
        <v>2891</v>
      </c>
      <c r="D19" s="6" t="s">
        <v>9</v>
      </c>
      <c r="E19" s="15">
        <f>'Հ-01'!E19+'Հ-02'!E19+'Հ-03'!E19</f>
        <v>1979</v>
      </c>
      <c r="F19" s="23" t="str">
        <f t="shared" si="2"/>
        <v>Նվազել է</v>
      </c>
      <c r="G19" s="23">
        <f>E19-C19</f>
        <v>-912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41" priority="3" operator="containsText" text="Անփոփոխ">
      <formula>NOT(ISERROR(SEARCH("Անփոփոխ",F3)))</formula>
    </cfRule>
    <cfRule type="containsText" dxfId="40" priority="4" operator="containsText" text="Նվազել է">
      <formula>NOT(ISERROR(SEARCH("Նվազել է",F3)))</formula>
    </cfRule>
    <cfRule type="containsText" dxfId="39" priority="6" operator="containsText" text="Աճել է">
      <formula>NOT(ISERROR(SEARCH("Աճել է",F3)))</formula>
    </cfRule>
  </conditionalFormatting>
  <conditionalFormatting sqref="G3:G14 G17:G19">
    <cfRule type="cellIs" dxfId="38" priority="1" operator="equal">
      <formula>0</formula>
    </cfRule>
    <cfRule type="cellIs" dxfId="37" priority="2" operator="lessThan">
      <formula>0</formula>
    </cfRule>
    <cfRule type="cellIs" dxfId="36" priority="5" operator="greaterThan">
      <formula>0</formula>
    </cfRule>
  </conditionalFormatting>
  <pageMargins left="0.7" right="0.7" top="0.75" bottom="0.75" header="0.3" footer="0.3"/>
  <pageSetup scale="9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opLeftCell="A7" workbookViewId="0">
      <selection activeCell="B18" sqref="B18"/>
    </sheetView>
  </sheetViews>
  <sheetFormatPr defaultColWidth="9.140625" defaultRowHeight="12" x14ac:dyDescent="0.25"/>
  <cols>
    <col min="1" max="1" width="4.140625" style="52" customWidth="1"/>
    <col min="2" max="2" width="32.85546875" style="20" customWidth="1"/>
    <col min="3" max="3" width="7" style="20" customWidth="1"/>
    <col min="4" max="4" width="31.7109375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0" t="s">
        <v>109</v>
      </c>
      <c r="C2" s="70"/>
      <c r="D2" s="70" t="s">
        <v>110</v>
      </c>
      <c r="E2" s="70"/>
      <c r="F2" s="73" t="s">
        <v>10</v>
      </c>
      <c r="G2" s="74"/>
    </row>
    <row r="3" spans="1:7" ht="23.25" customHeight="1" x14ac:dyDescent="0.25">
      <c r="A3" s="34">
        <v>1</v>
      </c>
      <c r="B3" s="5" t="s">
        <v>174</v>
      </c>
      <c r="C3" s="15">
        <f>SUM('Հ-04:Հ-06'!C3)</f>
        <v>5880</v>
      </c>
      <c r="D3" s="5" t="s">
        <v>175</v>
      </c>
      <c r="E3" s="15">
        <f>SUM('Հ-04:Հ-06'!E3)</f>
        <v>6158</v>
      </c>
      <c r="F3" s="22" t="str">
        <f t="shared" ref="F3:F9" si="0">IF(G3=0,"Անփոփոխ",IF(G3&gt;0,"Աճել է","Նվազել է"))</f>
        <v>Աճել է</v>
      </c>
      <c r="G3" s="22">
        <f t="shared" ref="G3:G14" si="1">E3-C3</f>
        <v>278</v>
      </c>
    </row>
    <row r="4" spans="1:7" ht="27" customHeight="1" x14ac:dyDescent="0.25">
      <c r="A4" s="35">
        <v>2</v>
      </c>
      <c r="B4" s="13" t="s">
        <v>21</v>
      </c>
      <c r="C4" s="15">
        <f>SUM('Հ-04:Հ-06'!C4)</f>
        <v>2818</v>
      </c>
      <c r="D4" s="13" t="s">
        <v>21</v>
      </c>
      <c r="E4" s="15">
        <f>SUM('Հ-04:Հ-06'!E4)</f>
        <v>2762</v>
      </c>
      <c r="F4" s="23" t="str">
        <f t="shared" si="0"/>
        <v>Նվազել է</v>
      </c>
      <c r="G4" s="23">
        <f t="shared" si="1"/>
        <v>-56</v>
      </c>
    </row>
    <row r="5" spans="1:7" ht="23.25" customHeight="1" x14ac:dyDescent="0.25">
      <c r="A5" s="35">
        <v>3</v>
      </c>
      <c r="B5" s="6" t="s">
        <v>4</v>
      </c>
      <c r="C5" s="15">
        <f>SUM('Հ-04:Հ-06'!C5)</f>
        <v>1601</v>
      </c>
      <c r="D5" s="6" t="s">
        <v>4</v>
      </c>
      <c r="E5" s="15">
        <f>SUM('Հ-04:Հ-06'!E5)</f>
        <v>1863</v>
      </c>
      <c r="F5" s="23" t="str">
        <f t="shared" si="0"/>
        <v>Աճել է</v>
      </c>
      <c r="G5" s="23">
        <f t="shared" si="1"/>
        <v>262</v>
      </c>
    </row>
    <row r="6" spans="1:7" ht="22.5" customHeight="1" x14ac:dyDescent="0.25">
      <c r="A6" s="35">
        <v>4</v>
      </c>
      <c r="B6" s="6" t="s">
        <v>0</v>
      </c>
      <c r="C6" s="15">
        <f>SUM('Հ-04:Հ-06'!C6)</f>
        <v>1461</v>
      </c>
      <c r="D6" s="6" t="s">
        <v>0</v>
      </c>
      <c r="E6" s="15">
        <f>SUM('Հ-04:Հ-06'!E6)</f>
        <v>1533</v>
      </c>
      <c r="F6" s="23" t="str">
        <f t="shared" si="0"/>
        <v>Աճել է</v>
      </c>
      <c r="G6" s="23">
        <f t="shared" si="1"/>
        <v>72</v>
      </c>
    </row>
    <row r="7" spans="1:7" ht="21.75" customHeight="1" x14ac:dyDescent="0.25">
      <c r="A7" s="35"/>
      <c r="B7" s="6" t="s">
        <v>1</v>
      </c>
      <c r="C7" s="15">
        <f>SUM('Հ-04:Հ-06'!C7)</f>
        <v>1019</v>
      </c>
      <c r="D7" s="6" t="s">
        <v>1</v>
      </c>
      <c r="E7" s="15">
        <f>SUM('Հ-04:Հ-06'!E7)</f>
        <v>629</v>
      </c>
      <c r="F7" s="23" t="str">
        <f t="shared" si="0"/>
        <v>Նվազել է</v>
      </c>
      <c r="G7" s="23">
        <f t="shared" si="1"/>
        <v>-390</v>
      </c>
    </row>
    <row r="8" spans="1:7" ht="21.75" customHeight="1" x14ac:dyDescent="0.25">
      <c r="A8" s="35"/>
      <c r="B8" s="6" t="s">
        <v>2</v>
      </c>
      <c r="C8" s="15">
        <f>SUM('Հ-04:Հ-06'!C8)</f>
        <v>442</v>
      </c>
      <c r="D8" s="6" t="s">
        <v>2</v>
      </c>
      <c r="E8" s="15">
        <f>SUM('Հ-04:Հ-06'!E8)</f>
        <v>904</v>
      </c>
      <c r="F8" s="23" t="str">
        <f t="shared" si="0"/>
        <v>Աճել է</v>
      </c>
      <c r="G8" s="23">
        <f t="shared" si="1"/>
        <v>462</v>
      </c>
    </row>
    <row r="9" spans="1:7" ht="22.5" customHeight="1" x14ac:dyDescent="0.25">
      <c r="A9" s="35">
        <v>5</v>
      </c>
      <c r="B9" s="6" t="s">
        <v>3</v>
      </c>
      <c r="C9" s="15">
        <f>SUM('Հ-04:Հ-06'!C9)</f>
        <v>860</v>
      </c>
      <c r="D9" s="6" t="s">
        <v>3</v>
      </c>
      <c r="E9" s="15">
        <f>SUM('Հ-04:Հ-06'!E9)</f>
        <v>1140</v>
      </c>
      <c r="F9" s="23" t="str">
        <f t="shared" si="0"/>
        <v>Աճել է</v>
      </c>
      <c r="G9" s="23">
        <f t="shared" si="1"/>
        <v>280</v>
      </c>
    </row>
    <row r="10" spans="1:7" ht="21" customHeight="1" x14ac:dyDescent="0.25">
      <c r="A10" s="35"/>
      <c r="B10" s="6" t="s">
        <v>1</v>
      </c>
      <c r="C10" s="15">
        <f>SUM('Հ-04:Հ-06'!C10)</f>
        <v>139</v>
      </c>
      <c r="D10" s="6" t="s">
        <v>1</v>
      </c>
      <c r="E10" s="15">
        <f>SUM('Հ-04:Հ-06'!E10)</f>
        <v>150</v>
      </c>
      <c r="F10" s="23" t="str">
        <f>IF(G10=0,"Անփոփոխ",IF(G10&gt;0,"Աճել է","Նվազել է"))</f>
        <v>Աճել է</v>
      </c>
      <c r="G10" s="23">
        <f t="shared" si="1"/>
        <v>11</v>
      </c>
    </row>
    <row r="11" spans="1:7" ht="22.5" customHeight="1" x14ac:dyDescent="0.25">
      <c r="A11" s="35"/>
      <c r="B11" s="6" t="s">
        <v>2</v>
      </c>
      <c r="C11" s="15">
        <f>SUM('Հ-04:Հ-06'!C11)</f>
        <v>442</v>
      </c>
      <c r="D11" s="6" t="s">
        <v>2</v>
      </c>
      <c r="E11" s="15">
        <f>SUM('Հ-04:Հ-06'!E11)</f>
        <v>904</v>
      </c>
      <c r="F11" s="23" t="str">
        <f t="shared" ref="F11:F19" si="2">IF(G11=0,"Անփոփոխ",IF(G11&gt;0,"Աճել է","Նվազել է"))</f>
        <v>Աճել է</v>
      </c>
      <c r="G11" s="23">
        <f t="shared" si="1"/>
        <v>462</v>
      </c>
    </row>
    <row r="12" spans="1:7" ht="26.25" customHeight="1" x14ac:dyDescent="0.25">
      <c r="A12" s="35"/>
      <c r="B12" s="6" t="s">
        <v>11</v>
      </c>
      <c r="C12" s="15">
        <f>SUM('Հ-04:Հ-06'!C12)</f>
        <v>279</v>
      </c>
      <c r="D12" s="6" t="s">
        <v>11</v>
      </c>
      <c r="E12" s="15">
        <f>SUM('Հ-04:Հ-06'!E12)</f>
        <v>236</v>
      </c>
      <c r="F12" s="23" t="str">
        <f t="shared" si="2"/>
        <v>Նվազել է</v>
      </c>
      <c r="G12" s="23">
        <f t="shared" si="1"/>
        <v>-43</v>
      </c>
    </row>
    <row r="13" spans="1:7" ht="27" customHeight="1" x14ac:dyDescent="0.25">
      <c r="A13" s="35">
        <v>6</v>
      </c>
      <c r="B13" s="6" t="s">
        <v>154</v>
      </c>
      <c r="C13" s="15">
        <f>SUM('Հ-04:Հ-06'!C13)</f>
        <v>2112</v>
      </c>
      <c r="D13" s="6" t="s">
        <v>167</v>
      </c>
      <c r="E13" s="15">
        <f>SUM('Հ-04:Հ-06'!E13)</f>
        <v>1593</v>
      </c>
      <c r="F13" s="23" t="str">
        <f t="shared" si="2"/>
        <v>Նվազել է</v>
      </c>
      <c r="G13" s="23">
        <f t="shared" si="1"/>
        <v>-519</v>
      </c>
    </row>
    <row r="14" spans="1:7" ht="24" customHeight="1" x14ac:dyDescent="0.25">
      <c r="A14" s="35">
        <v>7</v>
      </c>
      <c r="B14" s="6" t="s">
        <v>5</v>
      </c>
      <c r="C14" s="15">
        <f>SUM('Հ-04:Հ-06'!C14)</f>
        <v>273</v>
      </c>
      <c r="D14" s="6" t="s">
        <v>172</v>
      </c>
      <c r="E14" s="15">
        <f>SUM('Հ-04:Հ-06'!E14)</f>
        <v>233</v>
      </c>
      <c r="F14" s="23" t="str">
        <f t="shared" si="2"/>
        <v>Նվազել է</v>
      </c>
      <c r="G14" s="23">
        <f t="shared" si="1"/>
        <v>-40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0" t="s">
        <v>111</v>
      </c>
      <c r="C16" s="70"/>
      <c r="D16" s="70" t="s">
        <v>112</v>
      </c>
      <c r="E16" s="70"/>
      <c r="F16" s="73" t="s">
        <v>10</v>
      </c>
      <c r="G16" s="74"/>
    </row>
    <row r="17" spans="1:7" ht="29.25" customHeight="1" x14ac:dyDescent="0.25">
      <c r="A17" s="37">
        <v>1</v>
      </c>
      <c r="B17" s="5" t="s">
        <v>7</v>
      </c>
      <c r="C17" s="15">
        <f>SUM('Հ-04:Հ-06'!C17)</f>
        <v>3194</v>
      </c>
      <c r="D17" s="5" t="s">
        <v>7</v>
      </c>
      <c r="E17" s="15">
        <f>SUM('Հ-04:Հ-06'!E17)</f>
        <v>2769</v>
      </c>
      <c r="F17" s="22" t="str">
        <f t="shared" si="2"/>
        <v>Նվազել է</v>
      </c>
      <c r="G17" s="22">
        <f>E17-C17</f>
        <v>-425</v>
      </c>
    </row>
    <row r="18" spans="1:7" ht="36.75" customHeight="1" x14ac:dyDescent="0.25">
      <c r="A18" s="38">
        <v>2</v>
      </c>
      <c r="B18" s="6" t="s">
        <v>177</v>
      </c>
      <c r="C18" s="15">
        <f>SUM('Հ-04:Հ-06'!C18)</f>
        <v>2010</v>
      </c>
      <c r="D18" s="6" t="s">
        <v>176</v>
      </c>
      <c r="E18" s="15">
        <f>SUM('Հ-04:Հ-06'!E18)</f>
        <v>2135</v>
      </c>
      <c r="F18" s="23" t="str">
        <f t="shared" si="2"/>
        <v>Աճել է</v>
      </c>
      <c r="G18" s="23">
        <f>E18-C18</f>
        <v>125</v>
      </c>
    </row>
    <row r="19" spans="1:7" ht="24" customHeight="1" x14ac:dyDescent="0.25">
      <c r="A19" s="38">
        <v>3</v>
      </c>
      <c r="B19" s="6" t="s">
        <v>9</v>
      </c>
      <c r="C19" s="15">
        <f>SUM('Հ-04:Հ-06'!C19)</f>
        <v>1184</v>
      </c>
      <c r="D19" s="6" t="s">
        <v>9</v>
      </c>
      <c r="E19" s="15">
        <f>SUM('Հ-04:Հ-06'!E19)</f>
        <v>634</v>
      </c>
      <c r="F19" s="23" t="str">
        <f t="shared" si="2"/>
        <v>Նվազել է</v>
      </c>
      <c r="G19" s="23">
        <f>E19-C19</f>
        <v>-550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35" priority="3" operator="containsText" text="Անփոփոխ">
      <formula>NOT(ISERROR(SEARCH("Անփոփոխ",F3)))</formula>
    </cfRule>
    <cfRule type="containsText" dxfId="34" priority="4" operator="containsText" text="Նվազել է">
      <formula>NOT(ISERROR(SEARCH("Նվազել է",F3)))</formula>
    </cfRule>
    <cfRule type="containsText" dxfId="33" priority="6" operator="containsText" text="Աճել է">
      <formula>NOT(ISERROR(SEARCH("Աճել է",F3)))</formula>
    </cfRule>
  </conditionalFormatting>
  <conditionalFormatting sqref="G3:G14 G17:G19">
    <cfRule type="cellIs" dxfId="32" priority="1" operator="equal">
      <formula>0</formula>
    </cfRule>
    <cfRule type="cellIs" dxfId="31" priority="2" operator="lessThan">
      <formula>0</formula>
    </cfRule>
    <cfRule type="cellIs" dxfId="30" priority="5" operator="greaterThan">
      <formula>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3" sqref="D3"/>
    </sheetView>
  </sheetViews>
  <sheetFormatPr defaultColWidth="9.140625" defaultRowHeight="12" x14ac:dyDescent="0.25"/>
  <cols>
    <col min="1" max="1" width="4.140625" style="52" customWidth="1"/>
    <col min="2" max="2" width="32.28515625" style="20" customWidth="1"/>
    <col min="3" max="3" width="7" style="20" customWidth="1"/>
    <col min="4" max="4" width="30.85546875" style="20" customWidth="1"/>
    <col min="5" max="5" width="8.42578125" style="20" customWidth="1"/>
    <col min="6" max="6" width="10.42578125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0" t="s">
        <v>113</v>
      </c>
      <c r="C2" s="70"/>
      <c r="D2" s="70" t="s">
        <v>114</v>
      </c>
      <c r="E2" s="70"/>
      <c r="F2" s="73" t="s">
        <v>10</v>
      </c>
      <c r="G2" s="74"/>
    </row>
    <row r="3" spans="1:7" ht="23.25" customHeight="1" x14ac:dyDescent="0.25">
      <c r="A3" s="34">
        <v>1</v>
      </c>
      <c r="B3" s="5" t="s">
        <v>18</v>
      </c>
      <c r="C3" s="15">
        <f>SUM('Հ-07:Հ-09'!C3)</f>
        <v>0</v>
      </c>
      <c r="D3" s="5" t="s">
        <v>18</v>
      </c>
      <c r="E3" s="15">
        <f>SUM('Հ-07:Հ-09'!E3)</f>
        <v>0</v>
      </c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21</v>
      </c>
      <c r="C4" s="15">
        <f>SUM('Հ-07:Հ-09'!C4)</f>
        <v>0</v>
      </c>
      <c r="D4" s="13" t="s">
        <v>21</v>
      </c>
      <c r="E4" s="15">
        <f>SUM('Հ-07:Հ-09'!E4)</f>
        <v>0</v>
      </c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6" t="s">
        <v>4</v>
      </c>
      <c r="C5" s="15">
        <f>SUM('Հ-07:Հ-09'!C5)</f>
        <v>0</v>
      </c>
      <c r="D5" s="6" t="s">
        <v>4</v>
      </c>
      <c r="E5" s="15">
        <f>SUM('Հ-07:Հ-09'!E5)</f>
        <v>0</v>
      </c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15">
        <f>SUM('Հ-07:Հ-09'!C6)</f>
        <v>0</v>
      </c>
      <c r="D6" s="6" t="s">
        <v>0</v>
      </c>
      <c r="E6" s="15">
        <f>SUM('Հ-07:Հ-09'!E6)</f>
        <v>0</v>
      </c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</v>
      </c>
      <c r="C7" s="15">
        <f>SUM('Հ-07:Հ-09'!C7)</f>
        <v>0</v>
      </c>
      <c r="D7" s="6" t="s">
        <v>1</v>
      </c>
      <c r="E7" s="15">
        <f>SUM('Հ-07:Հ-09'!E7)</f>
        <v>0</v>
      </c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15">
        <f>SUM('Հ-07:Հ-09'!C8)</f>
        <v>0</v>
      </c>
      <c r="D8" s="6" t="s">
        <v>2</v>
      </c>
      <c r="E8" s="15">
        <f>SUM('Հ-07:Հ-09'!E8)</f>
        <v>0</v>
      </c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15">
        <f>SUM('Հ-07:Հ-09'!C9)</f>
        <v>0</v>
      </c>
      <c r="D9" s="6" t="s">
        <v>3</v>
      </c>
      <c r="E9" s="15">
        <f>SUM('Հ-07:Հ-09'!E9)</f>
        <v>0</v>
      </c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15">
        <f>SUM('Հ-07:Հ-09'!C10)</f>
        <v>0</v>
      </c>
      <c r="D10" s="6" t="s">
        <v>1</v>
      </c>
      <c r="E10" s="15">
        <f>SUM('Հ-07:Հ-09'!E10)</f>
        <v>0</v>
      </c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15">
        <f>SUM('Հ-07:Հ-09'!C11)</f>
        <v>0</v>
      </c>
      <c r="D11" s="6" t="s">
        <v>2</v>
      </c>
      <c r="E11" s="15">
        <f>SUM('Հ-07:Հ-09'!E11)</f>
        <v>0</v>
      </c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15">
        <f>SUM('Հ-07:Հ-09'!C12)</f>
        <v>0</v>
      </c>
      <c r="D12" s="6" t="s">
        <v>11</v>
      </c>
      <c r="E12" s="15">
        <f>SUM('Հ-07:Հ-09'!E12)</f>
        <v>0</v>
      </c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15">
        <f>SUM('Հ-07:Հ-09'!C13)</f>
        <v>0</v>
      </c>
      <c r="D13" s="6" t="s">
        <v>6</v>
      </c>
      <c r="E13" s="15">
        <f>SUM('Հ-07:Հ-09'!E13)</f>
        <v>0</v>
      </c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15">
        <f>SUM('Հ-07:Հ-09'!C14)</f>
        <v>0</v>
      </c>
      <c r="D14" s="6" t="s">
        <v>5</v>
      </c>
      <c r="E14" s="15">
        <f>SUM('Հ-07:Հ-09'!E14)</f>
        <v>0</v>
      </c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0" t="s">
        <v>115</v>
      </c>
      <c r="C16" s="70"/>
      <c r="D16" s="70" t="s">
        <v>116</v>
      </c>
      <c r="E16" s="70"/>
      <c r="F16" s="73" t="s">
        <v>10</v>
      </c>
      <c r="G16" s="74"/>
    </row>
    <row r="17" spans="1:7" ht="29.25" customHeight="1" x14ac:dyDescent="0.25">
      <c r="A17" s="37">
        <v>1</v>
      </c>
      <c r="B17" s="5" t="s">
        <v>7</v>
      </c>
      <c r="C17" s="15">
        <f>SUM('Հ-07:Հ-09'!C17)</f>
        <v>0</v>
      </c>
      <c r="D17" s="5" t="s">
        <v>7</v>
      </c>
      <c r="E17" s="15">
        <f>SUM('Հ-07:Հ-09'!E17)</f>
        <v>0</v>
      </c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108</v>
      </c>
      <c r="C18" s="15">
        <f>SUM('Հ-07:Հ-09'!C18)</f>
        <v>0</v>
      </c>
      <c r="D18" s="6" t="s">
        <v>108</v>
      </c>
      <c r="E18" s="15">
        <f>SUM('Հ-07:Հ-09'!E18)</f>
        <v>0</v>
      </c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15">
        <f>SUM('Հ-07:Հ-09'!C19)</f>
        <v>0</v>
      </c>
      <c r="D19" s="6" t="s">
        <v>9</v>
      </c>
      <c r="E19" s="15">
        <f>SUM('Հ-07:Հ-09'!E19)</f>
        <v>0</v>
      </c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29" priority="3" operator="containsText" text="Անփոփոխ">
      <formula>NOT(ISERROR(SEARCH("Անփոփոխ",F3)))</formula>
    </cfRule>
    <cfRule type="containsText" dxfId="28" priority="4" operator="containsText" text="Նվազել է">
      <formula>NOT(ISERROR(SEARCH("Նվազել է",F3)))</formula>
    </cfRule>
    <cfRule type="containsText" dxfId="27" priority="6" operator="containsText" text="Աճել է">
      <formula>NOT(ISERROR(SEARCH("Աճել է",F3)))</formula>
    </cfRule>
  </conditionalFormatting>
  <conditionalFormatting sqref="G3:G14 G17:G19">
    <cfRule type="cellIs" dxfId="26" priority="1" operator="equal">
      <formula>0</formula>
    </cfRule>
    <cfRule type="cellIs" dxfId="25" priority="2" operator="lessThan">
      <formula>0</formula>
    </cfRule>
    <cfRule type="cellIs" dxfId="24" priority="5" operator="greaterThan">
      <formula>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3" sqref="D3"/>
    </sheetView>
  </sheetViews>
  <sheetFormatPr defaultColWidth="9.140625" defaultRowHeight="12" x14ac:dyDescent="0.25"/>
  <cols>
    <col min="1" max="1" width="4.140625" style="52" customWidth="1"/>
    <col min="2" max="2" width="32.42578125" style="20" customWidth="1"/>
    <col min="3" max="3" width="7" style="20" customWidth="1"/>
    <col min="4" max="4" width="30" style="20" customWidth="1"/>
    <col min="5" max="5" width="8.42578125" style="20" customWidth="1"/>
    <col min="6" max="6" width="10.42578125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0" t="s">
        <v>117</v>
      </c>
      <c r="C2" s="70"/>
      <c r="D2" s="70" t="s">
        <v>118</v>
      </c>
      <c r="E2" s="70"/>
      <c r="F2" s="73" t="s">
        <v>10</v>
      </c>
      <c r="G2" s="74"/>
    </row>
    <row r="3" spans="1:7" ht="23.25" customHeight="1" x14ac:dyDescent="0.25">
      <c r="A3" s="34">
        <v>1</v>
      </c>
      <c r="B3" s="5" t="s">
        <v>18</v>
      </c>
      <c r="C3" s="15">
        <f>SUM('Հ-10:Հ-12'!C3)</f>
        <v>0</v>
      </c>
      <c r="D3" s="5" t="s">
        <v>18</v>
      </c>
      <c r="E3" s="15">
        <f>SUM('Հ-10:Հ-12'!E3)</f>
        <v>0</v>
      </c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21</v>
      </c>
      <c r="C4" s="15">
        <f>SUM('Հ-10:Հ-12'!C4)</f>
        <v>0</v>
      </c>
      <c r="D4" s="13" t="s">
        <v>21</v>
      </c>
      <c r="E4" s="15">
        <f>SUM('Հ-10:Հ-12'!E4)</f>
        <v>0</v>
      </c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6" t="s">
        <v>4</v>
      </c>
      <c r="C5" s="15">
        <f>SUM('Հ-10:Հ-12'!C5)</f>
        <v>0</v>
      </c>
      <c r="D5" s="6" t="s">
        <v>4</v>
      </c>
      <c r="E5" s="15">
        <f>SUM('Հ-10:Հ-12'!E5)</f>
        <v>0</v>
      </c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15">
        <f>SUM('Հ-10:Հ-12'!C6)</f>
        <v>0</v>
      </c>
      <c r="D6" s="6" t="s">
        <v>0</v>
      </c>
      <c r="E6" s="15">
        <f>SUM('Հ-10:Հ-12'!E6)</f>
        <v>0</v>
      </c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</v>
      </c>
      <c r="C7" s="15">
        <f>SUM('Հ-10:Հ-12'!C7)</f>
        <v>0</v>
      </c>
      <c r="D7" s="6" t="s">
        <v>1</v>
      </c>
      <c r="E7" s="15">
        <f>SUM('Հ-10:Հ-12'!E7)</f>
        <v>0</v>
      </c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15">
        <f>SUM('Հ-10:Հ-12'!C8)</f>
        <v>0</v>
      </c>
      <c r="D8" s="6" t="s">
        <v>2</v>
      </c>
      <c r="E8" s="15">
        <f>SUM('Հ-10:Հ-12'!E8)</f>
        <v>0</v>
      </c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15">
        <f>SUM('Հ-10:Հ-12'!C9)</f>
        <v>0</v>
      </c>
      <c r="D9" s="6" t="s">
        <v>3</v>
      </c>
      <c r="E9" s="15">
        <f>SUM('Հ-10:Հ-12'!E9)</f>
        <v>0</v>
      </c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15">
        <f>SUM('Հ-10:Հ-12'!C10)</f>
        <v>0</v>
      </c>
      <c r="D10" s="6" t="s">
        <v>1</v>
      </c>
      <c r="E10" s="15">
        <f>SUM('Հ-10:Հ-12'!E10)</f>
        <v>0</v>
      </c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15">
        <f>SUM('Հ-10:Հ-12'!C11)</f>
        <v>0</v>
      </c>
      <c r="D11" s="6" t="s">
        <v>2</v>
      </c>
      <c r="E11" s="15">
        <f>SUM('Հ-10:Հ-12'!E11)</f>
        <v>0</v>
      </c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15">
        <f>SUM('Հ-10:Հ-12'!C12)</f>
        <v>0</v>
      </c>
      <c r="D12" s="6" t="s">
        <v>11</v>
      </c>
      <c r="E12" s="15">
        <f>SUM('Հ-10:Հ-12'!E12)</f>
        <v>0</v>
      </c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15">
        <f>SUM('Հ-10:Հ-12'!C13)</f>
        <v>0</v>
      </c>
      <c r="D13" s="6" t="s">
        <v>6</v>
      </c>
      <c r="E13" s="15">
        <f>SUM('Հ-10:Հ-12'!E13)</f>
        <v>0</v>
      </c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15">
        <f>SUM('Հ-10:Հ-12'!C14)</f>
        <v>0</v>
      </c>
      <c r="D14" s="6" t="s">
        <v>5</v>
      </c>
      <c r="E14" s="15">
        <f>SUM('Հ-10:Հ-12'!E14)</f>
        <v>0</v>
      </c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0" t="s">
        <v>119</v>
      </c>
      <c r="C16" s="70"/>
      <c r="D16" s="70" t="s">
        <v>120</v>
      </c>
      <c r="E16" s="70"/>
      <c r="F16" s="73" t="s">
        <v>10</v>
      </c>
      <c r="G16" s="74"/>
    </row>
    <row r="17" spans="1:7" ht="29.25" customHeight="1" x14ac:dyDescent="0.25">
      <c r="A17" s="37">
        <v>1</v>
      </c>
      <c r="B17" s="5" t="s">
        <v>7</v>
      </c>
      <c r="C17" s="15">
        <f>SUM('Հ-10:Հ-12'!C17)</f>
        <v>0</v>
      </c>
      <c r="D17" s="5" t="s">
        <v>7</v>
      </c>
      <c r="E17" s="15">
        <f>SUM('Հ-10:Հ-12'!E17)</f>
        <v>0</v>
      </c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108</v>
      </c>
      <c r="C18" s="15">
        <f>SUM('Հ-10:Հ-12'!C18)</f>
        <v>0</v>
      </c>
      <c r="D18" s="6" t="s">
        <v>108</v>
      </c>
      <c r="E18" s="15">
        <f>SUM('Հ-10:Հ-12'!E18)</f>
        <v>0</v>
      </c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15">
        <f>SUM('Հ-10:Հ-12'!C19)</f>
        <v>0</v>
      </c>
      <c r="D19" s="6" t="s">
        <v>9</v>
      </c>
      <c r="E19" s="15">
        <f>SUM('Հ-10:Հ-12'!E19)</f>
        <v>0</v>
      </c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23" priority="3" operator="containsText" text="Անփոփոխ">
      <formula>NOT(ISERROR(SEARCH("Անփոփոխ",F3)))</formula>
    </cfRule>
    <cfRule type="containsText" dxfId="22" priority="4" operator="containsText" text="Նվազել է">
      <formula>NOT(ISERROR(SEARCH("Նվազել է",F3)))</formula>
    </cfRule>
    <cfRule type="containsText" dxfId="21" priority="6" operator="containsText" text="Աճել է">
      <formula>NOT(ISERROR(SEARCH("Աճել է",F3)))</formula>
    </cfRule>
  </conditionalFormatting>
  <conditionalFormatting sqref="G3:G14 G17:G19">
    <cfRule type="cellIs" dxfId="20" priority="1" operator="equal">
      <formula>0</formula>
    </cfRule>
    <cfRule type="cellIs" dxfId="19" priority="2" operator="lessThan">
      <formula>0</formula>
    </cfRule>
    <cfRule type="cellIs" dxfId="18" priority="5" operator="greaterThan">
      <formula>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3" sqref="D3"/>
    </sheetView>
  </sheetViews>
  <sheetFormatPr defaultColWidth="9.140625" defaultRowHeight="12" x14ac:dyDescent="0.25"/>
  <cols>
    <col min="1" max="1" width="4.140625" style="52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10.42578125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0" t="s">
        <v>123</v>
      </c>
      <c r="C2" s="70"/>
      <c r="D2" s="70" t="s">
        <v>124</v>
      </c>
      <c r="E2" s="70"/>
      <c r="F2" s="73" t="s">
        <v>10</v>
      </c>
      <c r="G2" s="74"/>
    </row>
    <row r="3" spans="1:7" ht="30" customHeight="1" x14ac:dyDescent="0.25">
      <c r="A3" s="34">
        <v>1</v>
      </c>
      <c r="B3" s="5" t="s">
        <v>178</v>
      </c>
      <c r="C3" s="15">
        <f>SUM('Հ-01:Հ-06'!C3)</f>
        <v>22642</v>
      </c>
      <c r="D3" s="5" t="s">
        <v>179</v>
      </c>
      <c r="E3" s="15">
        <f>SUM('Հ-01:Հ-06'!E3)</f>
        <v>23962</v>
      </c>
      <c r="F3" s="22" t="str">
        <f t="shared" ref="F3:F9" si="0">IF(G3=0,"Անփոփոխ",IF(G3&gt;0,"Աճել է","Նվազել է"))</f>
        <v>Աճել է</v>
      </c>
      <c r="G3" s="22">
        <f t="shared" ref="G3:G14" si="1">E3-C3</f>
        <v>1320</v>
      </c>
    </row>
    <row r="4" spans="1:7" ht="27" customHeight="1" x14ac:dyDescent="0.25">
      <c r="A4" s="35">
        <v>2</v>
      </c>
      <c r="B4" s="13" t="s">
        <v>180</v>
      </c>
      <c r="C4" s="15">
        <f>SUM('Հ-01:Հ-06'!C4)</f>
        <v>9980</v>
      </c>
      <c r="D4" s="13" t="s">
        <v>171</v>
      </c>
      <c r="E4" s="15">
        <f>SUM('Հ-01:Հ-06'!E4)</f>
        <v>10510</v>
      </c>
      <c r="F4" s="23" t="str">
        <f t="shared" si="0"/>
        <v>Աճել է</v>
      </c>
      <c r="G4" s="23">
        <f t="shared" si="1"/>
        <v>530</v>
      </c>
    </row>
    <row r="5" spans="1:7" ht="23.25" customHeight="1" x14ac:dyDescent="0.25">
      <c r="A5" s="35">
        <v>3</v>
      </c>
      <c r="B5" s="6" t="s">
        <v>4</v>
      </c>
      <c r="C5" s="15">
        <f>SUM('Հ-01:Հ-06'!C5)</f>
        <v>5615</v>
      </c>
      <c r="D5" s="6" t="s">
        <v>4</v>
      </c>
      <c r="E5" s="15">
        <f>SUM('Հ-01:Հ-06'!E5)</f>
        <v>7152</v>
      </c>
      <c r="F5" s="23" t="str">
        <f t="shared" si="0"/>
        <v>Աճել է</v>
      </c>
      <c r="G5" s="23">
        <f t="shared" si="1"/>
        <v>1537</v>
      </c>
    </row>
    <row r="6" spans="1:7" ht="22.5" customHeight="1" x14ac:dyDescent="0.25">
      <c r="A6" s="35">
        <v>4</v>
      </c>
      <c r="B6" s="6" t="s">
        <v>0</v>
      </c>
      <c r="C6" s="15">
        <f>SUM('Հ-01:Հ-06'!C6)</f>
        <v>7047</v>
      </c>
      <c r="D6" s="6" t="s">
        <v>0</v>
      </c>
      <c r="E6" s="15">
        <f>SUM('Հ-01:Հ-06'!E6)</f>
        <v>6286</v>
      </c>
      <c r="F6" s="23" t="str">
        <f t="shared" si="0"/>
        <v>Նվազել է</v>
      </c>
      <c r="G6" s="23">
        <f t="shared" si="1"/>
        <v>-761</v>
      </c>
    </row>
    <row r="7" spans="1:7" ht="21.75" customHeight="1" x14ac:dyDescent="0.25">
      <c r="A7" s="35"/>
      <c r="B7" s="6" t="s">
        <v>1</v>
      </c>
      <c r="C7" s="15">
        <f>SUM('Հ-01:Հ-06'!C7)</f>
        <v>4189</v>
      </c>
      <c r="D7" s="6" t="s">
        <v>1</v>
      </c>
      <c r="E7" s="15">
        <f>SUM('Հ-01:Հ-06'!E7)</f>
        <v>2795</v>
      </c>
      <c r="F7" s="23" t="str">
        <f t="shared" si="0"/>
        <v>Նվազել է</v>
      </c>
      <c r="G7" s="23">
        <f t="shared" si="1"/>
        <v>-1394</v>
      </c>
    </row>
    <row r="8" spans="1:7" ht="21.75" customHeight="1" x14ac:dyDescent="0.25">
      <c r="A8" s="35"/>
      <c r="B8" s="6" t="s">
        <v>2</v>
      </c>
      <c r="C8" s="15">
        <f>SUM('Հ-01:Հ-06'!C8)</f>
        <v>2858</v>
      </c>
      <c r="D8" s="6" t="s">
        <v>2</v>
      </c>
      <c r="E8" s="15">
        <f>SUM('Հ-01:Հ-06'!E8)</f>
        <v>3491</v>
      </c>
      <c r="F8" s="23" t="str">
        <f t="shared" si="0"/>
        <v>Աճել է</v>
      </c>
      <c r="G8" s="23">
        <f t="shared" si="1"/>
        <v>633</v>
      </c>
    </row>
    <row r="9" spans="1:7" ht="22.5" customHeight="1" x14ac:dyDescent="0.25">
      <c r="A9" s="35">
        <v>5</v>
      </c>
      <c r="B9" s="6" t="s">
        <v>3</v>
      </c>
      <c r="C9" s="15">
        <f>SUM('Հ-01:Հ-06'!C9)</f>
        <v>4411</v>
      </c>
      <c r="D9" s="6" t="s">
        <v>3</v>
      </c>
      <c r="E9" s="15">
        <f>SUM('Հ-01:Հ-06'!E9)</f>
        <v>4357</v>
      </c>
      <c r="F9" s="23" t="str">
        <f t="shared" si="0"/>
        <v>Նվազել է</v>
      </c>
      <c r="G9" s="23">
        <f t="shared" si="1"/>
        <v>-54</v>
      </c>
    </row>
    <row r="10" spans="1:7" ht="21" customHeight="1" x14ac:dyDescent="0.25">
      <c r="A10" s="35"/>
      <c r="B10" s="6" t="s">
        <v>1</v>
      </c>
      <c r="C10" s="15">
        <f>SUM('Հ-01:Հ-06'!C10)</f>
        <v>522</v>
      </c>
      <c r="D10" s="6" t="s">
        <v>1</v>
      </c>
      <c r="E10" s="15">
        <f>SUM('Հ-01:Հ-06'!E10)</f>
        <v>620</v>
      </c>
      <c r="F10" s="23" t="str">
        <f>IF(G10=0,"Անփոփոխ",IF(G10&gt;0,"Աճել է","Նվազել է"))</f>
        <v>Աճել է</v>
      </c>
      <c r="G10" s="23">
        <f t="shared" si="1"/>
        <v>98</v>
      </c>
    </row>
    <row r="11" spans="1:7" ht="22.5" customHeight="1" x14ac:dyDescent="0.25">
      <c r="A11" s="35"/>
      <c r="B11" s="6" t="s">
        <v>2</v>
      </c>
      <c r="C11" s="15">
        <f>SUM('Հ-01:Հ-06'!C11)</f>
        <v>2858</v>
      </c>
      <c r="D11" s="6" t="s">
        <v>2</v>
      </c>
      <c r="E11" s="15">
        <f>SUM('Հ-01:Հ-06'!E11)</f>
        <v>3491</v>
      </c>
      <c r="F11" s="23" t="str">
        <f t="shared" ref="F11:F19" si="2">IF(G11=0,"Անփոփոխ",IF(G11&gt;0,"Աճել է","Նվազել է"))</f>
        <v>Աճել է</v>
      </c>
      <c r="G11" s="23">
        <f t="shared" si="1"/>
        <v>633</v>
      </c>
    </row>
    <row r="12" spans="1:7" ht="26.25" customHeight="1" x14ac:dyDescent="0.25">
      <c r="A12" s="35"/>
      <c r="B12" s="6" t="s">
        <v>11</v>
      </c>
      <c r="C12" s="15">
        <f>SUM('Հ-01:Հ-06'!C12)</f>
        <v>1031</v>
      </c>
      <c r="D12" s="6" t="s">
        <v>11</v>
      </c>
      <c r="E12" s="15">
        <f>SUM('Հ-01:Հ-06'!E12)</f>
        <v>866</v>
      </c>
      <c r="F12" s="23" t="str">
        <f t="shared" si="2"/>
        <v>Նվազել է</v>
      </c>
      <c r="G12" s="23">
        <f t="shared" si="1"/>
        <v>-165</v>
      </c>
    </row>
    <row r="13" spans="1:7" ht="27" customHeight="1" x14ac:dyDescent="0.25">
      <c r="A13" s="35">
        <v>6</v>
      </c>
      <c r="B13" s="6" t="s">
        <v>169</v>
      </c>
      <c r="C13" s="15">
        <f>SUM('Հ-01:Հ-06'!C13)</f>
        <v>7472</v>
      </c>
      <c r="D13" s="6" t="s">
        <v>181</v>
      </c>
      <c r="E13" s="15">
        <f>SUM('Հ-01:Հ-06'!E13)</f>
        <v>6420</v>
      </c>
      <c r="F13" s="23" t="str">
        <f t="shared" si="2"/>
        <v>Նվազել է</v>
      </c>
      <c r="G13" s="23">
        <f t="shared" si="1"/>
        <v>-1052</v>
      </c>
    </row>
    <row r="14" spans="1:7" ht="24" customHeight="1" x14ac:dyDescent="0.25">
      <c r="A14" s="35">
        <v>7</v>
      </c>
      <c r="B14" s="6" t="s">
        <v>5</v>
      </c>
      <c r="C14" s="15">
        <f>SUM('Հ-01:Հ-06'!C14)</f>
        <v>969</v>
      </c>
      <c r="D14" s="6" t="s">
        <v>168</v>
      </c>
      <c r="E14" s="15">
        <f>SUM('Հ-01:Հ-06'!E14)</f>
        <v>1124</v>
      </c>
      <c r="F14" s="23" t="str">
        <f t="shared" si="2"/>
        <v>Աճել է</v>
      </c>
      <c r="G14" s="23">
        <f t="shared" si="1"/>
        <v>155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0" t="s">
        <v>121</v>
      </c>
      <c r="C16" s="70"/>
      <c r="D16" s="70" t="s">
        <v>122</v>
      </c>
      <c r="E16" s="70"/>
      <c r="F16" s="73" t="s">
        <v>10</v>
      </c>
      <c r="G16" s="74"/>
    </row>
    <row r="17" spans="1:7" ht="29.25" customHeight="1" x14ac:dyDescent="0.25">
      <c r="A17" s="37">
        <v>1</v>
      </c>
      <c r="B17" s="5" t="s">
        <v>7</v>
      </c>
      <c r="C17" s="15">
        <f>SUM('Հ-01:Հ-06'!C17)</f>
        <v>11868</v>
      </c>
      <c r="D17" s="5" t="s">
        <v>7</v>
      </c>
      <c r="E17" s="15">
        <f>SUM('Հ-01:Հ-06'!E17)</f>
        <v>10574</v>
      </c>
      <c r="F17" s="22" t="str">
        <f t="shared" si="2"/>
        <v>Նվազել է</v>
      </c>
      <c r="G17" s="22">
        <f>E17-C17</f>
        <v>-1294</v>
      </c>
    </row>
    <row r="18" spans="1:7" ht="36.75" customHeight="1" x14ac:dyDescent="0.25">
      <c r="A18" s="38">
        <v>2</v>
      </c>
      <c r="B18" s="6" t="s">
        <v>182</v>
      </c>
      <c r="C18" s="15">
        <f>SUM('Հ-01:Հ-06'!C18)</f>
        <v>7793</v>
      </c>
      <c r="D18" s="6" t="s">
        <v>170</v>
      </c>
      <c r="E18" s="15">
        <f>SUM('Հ-01:Հ-06'!E18)</f>
        <v>7961</v>
      </c>
      <c r="F18" s="23" t="str">
        <f t="shared" si="2"/>
        <v>Աճել է</v>
      </c>
      <c r="G18" s="23">
        <f>E18-C18</f>
        <v>168</v>
      </c>
    </row>
    <row r="19" spans="1:7" ht="24" customHeight="1" x14ac:dyDescent="0.25">
      <c r="A19" s="38">
        <v>3</v>
      </c>
      <c r="B19" s="6" t="s">
        <v>9</v>
      </c>
      <c r="C19" s="15">
        <f>SUM('Հ-01:Հ-06'!C19)</f>
        <v>4075</v>
      </c>
      <c r="D19" s="6" t="s">
        <v>9</v>
      </c>
      <c r="E19" s="15">
        <f>SUM('Հ-01:Հ-06'!E19)</f>
        <v>2613</v>
      </c>
      <c r="F19" s="23" t="str">
        <f t="shared" si="2"/>
        <v>Նվազել է</v>
      </c>
      <c r="G19" s="23">
        <f>E19-C19</f>
        <v>-1462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17" priority="3" operator="containsText" text="Անփոփոխ">
      <formula>NOT(ISERROR(SEARCH("Անփոփոխ",F3)))</formula>
    </cfRule>
    <cfRule type="containsText" dxfId="16" priority="4" operator="containsText" text="Նվազել է">
      <formula>NOT(ISERROR(SEARCH("Նվազել է",F3)))</formula>
    </cfRule>
    <cfRule type="containsText" dxfId="15" priority="6" operator="containsText" text="Աճել է">
      <formula>NOT(ISERROR(SEARCH("Աճել է",F3)))</formula>
    </cfRule>
  </conditionalFormatting>
  <conditionalFormatting sqref="G3:G14 G17:G19">
    <cfRule type="cellIs" dxfId="14" priority="1" operator="equal">
      <formula>0</formula>
    </cfRule>
    <cfRule type="cellIs" dxfId="13" priority="2" operator="lessThan">
      <formula>0</formula>
    </cfRule>
    <cfRule type="cellIs" dxfId="12" priority="5" operator="greaterThan">
      <formula>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3" sqref="D3"/>
    </sheetView>
  </sheetViews>
  <sheetFormatPr defaultColWidth="9.140625" defaultRowHeight="12" x14ac:dyDescent="0.25"/>
  <cols>
    <col min="1" max="1" width="4.140625" style="52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0" t="s">
        <v>125</v>
      </c>
      <c r="C2" s="70"/>
      <c r="D2" s="70" t="s">
        <v>126</v>
      </c>
      <c r="E2" s="70"/>
      <c r="F2" s="73" t="s">
        <v>10</v>
      </c>
      <c r="G2" s="74"/>
    </row>
    <row r="3" spans="1:7" ht="23.25" customHeight="1" x14ac:dyDescent="0.25">
      <c r="A3" s="34">
        <v>1</v>
      </c>
      <c r="B3" s="5" t="s">
        <v>18</v>
      </c>
      <c r="C3" s="15">
        <f>SUM('Հ-07:Հ-12'!C3)</f>
        <v>0</v>
      </c>
      <c r="D3" s="5" t="s">
        <v>18</v>
      </c>
      <c r="E3" s="15">
        <f>SUM('Հ-07:Հ-12'!E3)</f>
        <v>0</v>
      </c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21</v>
      </c>
      <c r="C4" s="15">
        <f>SUM('Հ-07:Հ-12'!C4)</f>
        <v>0</v>
      </c>
      <c r="D4" s="13" t="s">
        <v>21</v>
      </c>
      <c r="E4" s="15">
        <f>SUM('Հ-07:Հ-12'!E4)</f>
        <v>0</v>
      </c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6" t="s">
        <v>4</v>
      </c>
      <c r="C5" s="15">
        <f>SUM('Հ-07:Հ-12'!C5)</f>
        <v>0</v>
      </c>
      <c r="D5" s="6" t="s">
        <v>4</v>
      </c>
      <c r="E5" s="15">
        <f>SUM('Հ-07:Հ-12'!E5)</f>
        <v>0</v>
      </c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15">
        <f>SUM('Հ-07:Հ-12'!C6)</f>
        <v>0</v>
      </c>
      <c r="D6" s="6" t="s">
        <v>0</v>
      </c>
      <c r="E6" s="15">
        <f>SUM('Հ-07:Հ-12'!E6)</f>
        <v>0</v>
      </c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</v>
      </c>
      <c r="C7" s="15">
        <f>SUM('Հ-07:Հ-12'!C7)</f>
        <v>0</v>
      </c>
      <c r="D7" s="6" t="s">
        <v>1</v>
      </c>
      <c r="E7" s="15">
        <f>SUM('Հ-07:Հ-12'!E7)</f>
        <v>0</v>
      </c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15">
        <f>SUM('Հ-07:Հ-12'!C8)</f>
        <v>0</v>
      </c>
      <c r="D8" s="6" t="s">
        <v>2</v>
      </c>
      <c r="E8" s="15">
        <f>SUM('Հ-07:Հ-12'!E8)</f>
        <v>0</v>
      </c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15">
        <f>SUM('Հ-07:Հ-12'!C9)</f>
        <v>0</v>
      </c>
      <c r="D9" s="6" t="s">
        <v>3</v>
      </c>
      <c r="E9" s="15">
        <f>SUM('Հ-07:Հ-12'!E9)</f>
        <v>0</v>
      </c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15">
        <f>SUM('Հ-07:Հ-12'!C10)</f>
        <v>0</v>
      </c>
      <c r="D10" s="6" t="s">
        <v>1</v>
      </c>
      <c r="E10" s="15">
        <f>SUM('Հ-07:Հ-12'!E10)</f>
        <v>0</v>
      </c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15">
        <f>SUM('Հ-07:Հ-12'!C11)</f>
        <v>0</v>
      </c>
      <c r="D11" s="6" t="s">
        <v>2</v>
      </c>
      <c r="E11" s="15">
        <f>SUM('Հ-07:Հ-12'!E11)</f>
        <v>0</v>
      </c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15">
        <f>SUM('Հ-07:Հ-12'!C12)</f>
        <v>0</v>
      </c>
      <c r="D12" s="6" t="s">
        <v>11</v>
      </c>
      <c r="E12" s="15">
        <f>SUM('Հ-07:Հ-12'!E12)</f>
        <v>0</v>
      </c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15">
        <f>SUM('Հ-07:Հ-12'!C13)</f>
        <v>0</v>
      </c>
      <c r="D13" s="6" t="s">
        <v>6</v>
      </c>
      <c r="E13" s="15">
        <f>SUM('Հ-07:Հ-12'!E13)</f>
        <v>0</v>
      </c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15">
        <f>SUM('Հ-07:Հ-12'!C14)</f>
        <v>0</v>
      </c>
      <c r="D14" s="6" t="s">
        <v>5</v>
      </c>
      <c r="E14" s="15">
        <f>SUM('Հ-07:Հ-12'!E14)</f>
        <v>0</v>
      </c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0" t="s">
        <v>127</v>
      </c>
      <c r="C16" s="70"/>
      <c r="D16" s="70" t="s">
        <v>128</v>
      </c>
      <c r="E16" s="70"/>
      <c r="F16" s="73" t="s">
        <v>10</v>
      </c>
      <c r="G16" s="74"/>
    </row>
    <row r="17" spans="1:7" ht="29.25" customHeight="1" x14ac:dyDescent="0.25">
      <c r="A17" s="37">
        <v>1</v>
      </c>
      <c r="B17" s="5" t="s">
        <v>7</v>
      </c>
      <c r="C17" s="15">
        <f>SUM('Հ-07:Հ-12'!C17)</f>
        <v>0</v>
      </c>
      <c r="D17" s="5" t="s">
        <v>7</v>
      </c>
      <c r="E17" s="15">
        <f>SUM('Հ-07:Հ-12'!E17)</f>
        <v>0</v>
      </c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108</v>
      </c>
      <c r="C18" s="15">
        <f>SUM('Հ-07:Հ-12'!C18)</f>
        <v>0</v>
      </c>
      <c r="D18" s="6" t="s">
        <v>108</v>
      </c>
      <c r="E18" s="15">
        <f>SUM('Հ-07:Հ-12'!E18)</f>
        <v>0</v>
      </c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15">
        <f>SUM('Հ-07:Հ-12'!C19)</f>
        <v>0</v>
      </c>
      <c r="D19" s="6" t="s">
        <v>9</v>
      </c>
      <c r="E19" s="15">
        <f>SUM('Հ-07:Հ-12'!E19)</f>
        <v>0</v>
      </c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11" priority="3" operator="containsText" text="Անփոփոխ">
      <formula>NOT(ISERROR(SEARCH("Անփոփոխ",F3)))</formula>
    </cfRule>
    <cfRule type="containsText" dxfId="10" priority="4" operator="containsText" text="Նվազել է">
      <formula>NOT(ISERROR(SEARCH("Նվազել է",F3)))</formula>
    </cfRule>
    <cfRule type="containsText" dxfId="9" priority="6" operator="containsText" text="Աճել է">
      <formula>NOT(ISERROR(SEARCH("Աճել է",F3)))</formula>
    </cfRule>
  </conditionalFormatting>
  <conditionalFormatting sqref="G3:G14 G17:G19">
    <cfRule type="cellIs" dxfId="8" priority="1" operator="equal">
      <formula>0</formula>
    </cfRule>
    <cfRule type="cellIs" dxfId="7" priority="2" operator="lessThan">
      <formula>0</formula>
    </cfRule>
    <cfRule type="cellIs" dxfId="6" priority="5" operator="greaterThan">
      <formula>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O12" sqref="O12"/>
    </sheetView>
  </sheetViews>
  <sheetFormatPr defaultColWidth="9.140625" defaultRowHeight="12" x14ac:dyDescent="0.25"/>
  <cols>
    <col min="1" max="1" width="4.140625" style="52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7" t="s">
        <v>129</v>
      </c>
      <c r="C2" s="78"/>
      <c r="D2" s="77" t="s">
        <v>130</v>
      </c>
      <c r="E2" s="78"/>
      <c r="F2" s="75" t="s">
        <v>10</v>
      </c>
      <c r="G2" s="76"/>
    </row>
    <row r="3" spans="1:7" ht="23.25" customHeight="1" x14ac:dyDescent="0.25">
      <c r="A3" s="34">
        <v>1</v>
      </c>
      <c r="B3" s="5" t="s">
        <v>184</v>
      </c>
      <c r="C3" s="15">
        <f>'Հ-1-ին կիս.'!C3+'Հ-2-րդ կիս.'!C3</f>
        <v>22642</v>
      </c>
      <c r="D3" s="5" t="s">
        <v>179</v>
      </c>
      <c r="E3" s="15">
        <f>'Հ-1-ին կիս.'!E3+'Հ-2-րդ կիս.'!E3</f>
        <v>23962</v>
      </c>
      <c r="F3" s="22" t="str">
        <f t="shared" ref="F3:F9" si="0">IF(G3=0,"Անփոփոխ",IF(G3&gt;0,"Աճել է","Նվազել է"))</f>
        <v>Աճել է</v>
      </c>
      <c r="G3" s="22">
        <f t="shared" ref="G3:G14" si="1">E3-C3</f>
        <v>1320</v>
      </c>
    </row>
    <row r="4" spans="1:7" ht="27" customHeight="1" x14ac:dyDescent="0.25">
      <c r="A4" s="35">
        <v>2</v>
      </c>
      <c r="B4" s="13" t="s">
        <v>145</v>
      </c>
      <c r="C4" s="15">
        <f>'Հ-1-ին կիս.'!C4+'Հ-2-րդ կիս.'!C4</f>
        <v>9980</v>
      </c>
      <c r="D4" s="13" t="s">
        <v>142</v>
      </c>
      <c r="E4" s="15">
        <f>'Հ-1-ին կիս.'!E4+'Հ-2-րդ կիս.'!E4</f>
        <v>10510</v>
      </c>
      <c r="F4" s="23" t="str">
        <f t="shared" si="0"/>
        <v>Աճել է</v>
      </c>
      <c r="G4" s="23">
        <f t="shared" si="1"/>
        <v>530</v>
      </c>
    </row>
    <row r="5" spans="1:7" ht="23.25" customHeight="1" x14ac:dyDescent="0.25">
      <c r="A5" s="35">
        <v>3</v>
      </c>
      <c r="B5" s="57" t="s">
        <v>4</v>
      </c>
      <c r="C5" s="15">
        <f>'Հ-1-ին կիս.'!C5+'Հ-2-րդ կիս.'!C5</f>
        <v>5615</v>
      </c>
      <c r="D5" s="57" t="s">
        <v>4</v>
      </c>
      <c r="E5" s="15">
        <f>'Հ-1-ին կիս.'!E5+'Հ-2-րդ կիս.'!E5</f>
        <v>7152</v>
      </c>
      <c r="F5" s="23" t="str">
        <f t="shared" si="0"/>
        <v>Աճել է</v>
      </c>
      <c r="G5" s="23">
        <f t="shared" si="1"/>
        <v>1537</v>
      </c>
    </row>
    <row r="6" spans="1:7" ht="22.5" customHeight="1" x14ac:dyDescent="0.25">
      <c r="A6" s="35">
        <v>4</v>
      </c>
      <c r="B6" s="6" t="s">
        <v>0</v>
      </c>
      <c r="C6" s="15">
        <f>'Հ-1-ին կիս.'!C6+'Հ-2-րդ կիս.'!C6</f>
        <v>7047</v>
      </c>
      <c r="D6" s="6" t="s">
        <v>0</v>
      </c>
      <c r="E6" s="15">
        <f>'Հ-1-ին կիս.'!E6+'Հ-2-րդ կիս.'!E6</f>
        <v>6286</v>
      </c>
      <c r="F6" s="23" t="str">
        <f t="shared" si="0"/>
        <v>Նվազել է</v>
      </c>
      <c r="G6" s="23">
        <f t="shared" si="1"/>
        <v>-761</v>
      </c>
    </row>
    <row r="7" spans="1:7" ht="21.75" customHeight="1" x14ac:dyDescent="0.25">
      <c r="A7" s="35"/>
      <c r="B7" s="6" t="s">
        <v>1</v>
      </c>
      <c r="C7" s="15">
        <f>'Հ-1-ին կիս.'!C7+'Հ-2-րդ կիս.'!C7</f>
        <v>4189</v>
      </c>
      <c r="D7" s="6" t="s">
        <v>1</v>
      </c>
      <c r="E7" s="15">
        <f>'Հ-1-ին կիս.'!E7+'Հ-2-րդ կիս.'!E7</f>
        <v>2795</v>
      </c>
      <c r="F7" s="23" t="str">
        <f t="shared" si="0"/>
        <v>Նվազել է</v>
      </c>
      <c r="G7" s="23">
        <f t="shared" si="1"/>
        <v>-1394</v>
      </c>
    </row>
    <row r="8" spans="1:7" ht="21.75" customHeight="1" x14ac:dyDescent="0.25">
      <c r="A8" s="35"/>
      <c r="B8" s="6" t="s">
        <v>2</v>
      </c>
      <c r="C8" s="15">
        <f>'Հ-1-ին կիս.'!C8+'Հ-2-րդ կիս.'!C8</f>
        <v>2858</v>
      </c>
      <c r="D8" s="6" t="s">
        <v>2</v>
      </c>
      <c r="E8" s="15">
        <f>'Հ-1-ին կիս.'!E8+'Հ-2-րդ կիս.'!E8</f>
        <v>3491</v>
      </c>
      <c r="F8" s="23" t="str">
        <f t="shared" si="0"/>
        <v>Աճել է</v>
      </c>
      <c r="G8" s="23">
        <f t="shared" si="1"/>
        <v>633</v>
      </c>
    </row>
    <row r="9" spans="1:7" ht="22.5" customHeight="1" x14ac:dyDescent="0.25">
      <c r="A9" s="35">
        <v>5</v>
      </c>
      <c r="B9" s="6" t="s">
        <v>3</v>
      </c>
      <c r="C9" s="15">
        <f>'Հ-1-ին կիս.'!C9+'Հ-2-րդ կիս.'!C9</f>
        <v>4411</v>
      </c>
      <c r="D9" s="6" t="s">
        <v>3</v>
      </c>
      <c r="E9" s="15">
        <f>'Հ-1-ին կիս.'!E9+'Հ-2-րդ կիս.'!E9</f>
        <v>4357</v>
      </c>
      <c r="F9" s="23" t="str">
        <f t="shared" si="0"/>
        <v>Նվազել է</v>
      </c>
      <c r="G9" s="23">
        <f t="shared" si="1"/>
        <v>-54</v>
      </c>
    </row>
    <row r="10" spans="1:7" ht="21" customHeight="1" x14ac:dyDescent="0.25">
      <c r="A10" s="35"/>
      <c r="B10" s="6" t="s">
        <v>1</v>
      </c>
      <c r="C10" s="15">
        <f>'Հ-1-ին կիս.'!C10+'Հ-2-րդ կիս.'!C10</f>
        <v>522</v>
      </c>
      <c r="D10" s="6" t="s">
        <v>1</v>
      </c>
      <c r="E10" s="15">
        <f>'Հ-1-ին կիս.'!E10+'Հ-2-րդ կիս.'!E10</f>
        <v>620</v>
      </c>
      <c r="F10" s="23" t="str">
        <f>IF(G10=0,"Անփոփոխ",IF(G10&gt;0,"Աճել է","Նվազել է"))</f>
        <v>Աճել է</v>
      </c>
      <c r="G10" s="23">
        <f t="shared" si="1"/>
        <v>98</v>
      </c>
    </row>
    <row r="11" spans="1:7" ht="22.5" customHeight="1" x14ac:dyDescent="0.25">
      <c r="A11" s="35"/>
      <c r="B11" s="6" t="s">
        <v>2</v>
      </c>
      <c r="C11" s="15">
        <f>'Հ-1-ին կիս.'!C11+'Հ-2-րդ կիս.'!C11</f>
        <v>2858</v>
      </c>
      <c r="D11" s="6" t="s">
        <v>2</v>
      </c>
      <c r="E11" s="15">
        <f>'Հ-1-ին կիս.'!E11+'Հ-2-րդ կիս.'!E11</f>
        <v>3491</v>
      </c>
      <c r="F11" s="23" t="str">
        <f t="shared" ref="F11:F19" si="2">IF(G11=0,"Անփոփոխ",IF(G11&gt;0,"Աճել է","Նվազել է"))</f>
        <v>Աճել է</v>
      </c>
      <c r="G11" s="23">
        <f t="shared" si="1"/>
        <v>633</v>
      </c>
    </row>
    <row r="12" spans="1:7" ht="26.25" customHeight="1" x14ac:dyDescent="0.25">
      <c r="A12" s="35"/>
      <c r="B12" s="6" t="s">
        <v>11</v>
      </c>
      <c r="C12" s="15">
        <f>'Հ-1-ին կիս.'!C12+'Հ-2-րդ կիս.'!C12</f>
        <v>1031</v>
      </c>
      <c r="D12" s="6" t="s">
        <v>11</v>
      </c>
      <c r="E12" s="15">
        <f>'Հ-1-ին կիս.'!E12+'Հ-2-րդ կիս.'!E12</f>
        <v>866</v>
      </c>
      <c r="F12" s="23" t="str">
        <f t="shared" si="2"/>
        <v>Նվազել է</v>
      </c>
      <c r="G12" s="23">
        <f t="shared" si="1"/>
        <v>-165</v>
      </c>
    </row>
    <row r="13" spans="1:7" ht="27" customHeight="1" x14ac:dyDescent="0.25">
      <c r="A13" s="35">
        <v>6</v>
      </c>
      <c r="B13" s="6" t="s">
        <v>169</v>
      </c>
      <c r="C13" s="15">
        <f>'Հ-1-ին կիս.'!C13+'Հ-2-րդ կիս.'!C13</f>
        <v>7472</v>
      </c>
      <c r="D13" s="6" t="s">
        <v>181</v>
      </c>
      <c r="E13" s="15">
        <f>'Հ-1-ին կիս.'!E13+'Հ-2-րդ կիս.'!E13</f>
        <v>6420</v>
      </c>
      <c r="F13" s="23" t="str">
        <f t="shared" si="2"/>
        <v>Նվազել է</v>
      </c>
      <c r="G13" s="23">
        <f t="shared" si="1"/>
        <v>-1052</v>
      </c>
    </row>
    <row r="14" spans="1:7" ht="24" customHeight="1" x14ac:dyDescent="0.25">
      <c r="A14" s="35">
        <v>7</v>
      </c>
      <c r="B14" s="6" t="s">
        <v>5</v>
      </c>
      <c r="C14" s="15">
        <f>'Հ-1-ին կիս.'!C14+'Հ-2-րդ կիս.'!C14</f>
        <v>969</v>
      </c>
      <c r="D14" s="6" t="s">
        <v>168</v>
      </c>
      <c r="E14" s="15">
        <f>'Հ-1-ին կիս.'!E14+'Հ-2-րդ կիս.'!E14</f>
        <v>1124</v>
      </c>
      <c r="F14" s="23" t="str">
        <f t="shared" si="2"/>
        <v>Աճել է</v>
      </c>
      <c r="G14" s="23">
        <f t="shared" si="1"/>
        <v>155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7" t="s">
        <v>131</v>
      </c>
      <c r="C16" s="78"/>
      <c r="D16" s="77" t="s">
        <v>132</v>
      </c>
      <c r="E16" s="78"/>
      <c r="F16" s="75" t="s">
        <v>10</v>
      </c>
      <c r="G16" s="76"/>
    </row>
    <row r="17" spans="1:7" ht="29.25" customHeight="1" x14ac:dyDescent="0.25">
      <c r="A17" s="37">
        <v>1</v>
      </c>
      <c r="B17" s="5" t="s">
        <v>7</v>
      </c>
      <c r="C17" s="15">
        <f>'Հ-1-ին կիս.'!C17+'Հ-2-րդ կիս.'!C17</f>
        <v>11868</v>
      </c>
      <c r="D17" s="5" t="s">
        <v>7</v>
      </c>
      <c r="E17" s="15">
        <f>'Հ-1-ին կիս.'!E17+'Հ-2-րդ կիս.'!E17</f>
        <v>10574</v>
      </c>
      <c r="F17" s="22" t="str">
        <f t="shared" si="2"/>
        <v>Նվազել է</v>
      </c>
      <c r="G17" s="22">
        <f>E17-C17</f>
        <v>-1294</v>
      </c>
    </row>
    <row r="18" spans="1:7" ht="36.75" customHeight="1" x14ac:dyDescent="0.25">
      <c r="A18" s="38">
        <v>2</v>
      </c>
      <c r="B18" s="6" t="s">
        <v>183</v>
      </c>
      <c r="C18" s="15">
        <f>'Հ-1-ին կիս.'!C18+'Հ-2-րդ կիս.'!C18</f>
        <v>7793</v>
      </c>
      <c r="D18" s="6" t="s">
        <v>170</v>
      </c>
      <c r="E18" s="15">
        <f>'Հ-1-ին կիս.'!E18+'Հ-2-րդ կիս.'!E18</f>
        <v>7961</v>
      </c>
      <c r="F18" s="23" t="str">
        <f t="shared" si="2"/>
        <v>Աճել է</v>
      </c>
      <c r="G18" s="23">
        <f>E18-C18</f>
        <v>168</v>
      </c>
    </row>
    <row r="19" spans="1:7" ht="24" customHeight="1" x14ac:dyDescent="0.25">
      <c r="A19" s="38">
        <v>3</v>
      </c>
      <c r="B19" s="6" t="s">
        <v>9</v>
      </c>
      <c r="C19" s="15">
        <f>'Հ-1-ին կիս.'!C19+'Հ-2-րդ կիս.'!C19</f>
        <v>4075</v>
      </c>
      <c r="D19" s="6" t="s">
        <v>9</v>
      </c>
      <c r="E19" s="15">
        <f>'Հ-1-ին կիս.'!E19+'Հ-2-րդ կիս.'!E19</f>
        <v>2613</v>
      </c>
      <c r="F19" s="23" t="str">
        <f t="shared" si="2"/>
        <v>Նվազել է</v>
      </c>
      <c r="G19" s="23">
        <f>E19-C19</f>
        <v>-1462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5" priority="3" operator="containsText" text="Անփոփոխ">
      <formula>NOT(ISERROR(SEARCH("Անփոփոխ",F3)))</formula>
    </cfRule>
    <cfRule type="containsText" dxfId="4" priority="4" operator="containsText" text="Նվազել է">
      <formula>NOT(ISERROR(SEARCH("Նվազել է",F3)))</formula>
    </cfRule>
    <cfRule type="containsText" dxfId="3" priority="6" operator="containsText" text="Աճել է">
      <formula>NOT(ISERROR(SEARCH("Աճել է",F3)))</formula>
    </cfRule>
  </conditionalFormatting>
  <conditionalFormatting sqref="G3:G14 G17:G19">
    <cfRule type="cellIs" dxfId="2" priority="1" operator="equal">
      <formula>0</formula>
    </cfRule>
    <cfRule type="cellIs" dxfId="1" priority="2" operator="lessThan">
      <formula>0</formula>
    </cfRule>
    <cfRule type="cellIs" dxfId="0" priority="5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opLeftCell="A4" zoomScale="112" zoomScaleNormal="112" workbookViewId="0">
      <selection activeCell="D14" sqref="D14"/>
    </sheetView>
  </sheetViews>
  <sheetFormatPr defaultColWidth="9.140625" defaultRowHeight="12" x14ac:dyDescent="0.25"/>
  <cols>
    <col min="1" max="1" width="4.140625" style="20" customWidth="1"/>
    <col min="2" max="2" width="37.28515625" style="20" customWidth="1"/>
    <col min="3" max="3" width="7" style="20" customWidth="1"/>
    <col min="4" max="4" width="38.140625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18"/>
      <c r="B1" s="19"/>
      <c r="C1" s="19"/>
      <c r="D1" s="19"/>
      <c r="E1" s="19"/>
    </row>
    <row r="2" spans="1:7" ht="42.75" customHeight="1" thickBot="1" x14ac:dyDescent="0.3">
      <c r="A2" s="53"/>
      <c r="B2" s="70" t="s">
        <v>33</v>
      </c>
      <c r="C2" s="70"/>
      <c r="D2" s="70" t="s">
        <v>34</v>
      </c>
      <c r="E2" s="70"/>
      <c r="F2" s="73" t="s">
        <v>10</v>
      </c>
      <c r="G2" s="74"/>
    </row>
    <row r="3" spans="1:7" ht="24" customHeight="1" x14ac:dyDescent="0.25">
      <c r="A3" s="40">
        <v>1</v>
      </c>
      <c r="B3" s="2" t="s">
        <v>44</v>
      </c>
      <c r="C3" s="15">
        <v>5695</v>
      </c>
      <c r="D3" s="3" t="s">
        <v>156</v>
      </c>
      <c r="E3" s="4">
        <v>5856</v>
      </c>
      <c r="F3" s="30" t="str">
        <f t="shared" ref="F3:F9" si="0">IF(G3=0,"Անփոփոխ",IF(G3&gt;0,"Աճել է","Նվազել է"))</f>
        <v>Աճել է</v>
      </c>
      <c r="G3" s="22">
        <f t="shared" ref="G3:G14" si="1">E3-C3</f>
        <v>161</v>
      </c>
    </row>
    <row r="4" spans="1:7" ht="30.75" customHeight="1" x14ac:dyDescent="0.25">
      <c r="A4" s="35">
        <v>2</v>
      </c>
      <c r="B4" s="13" t="s">
        <v>45</v>
      </c>
      <c r="C4" s="7">
        <v>2570</v>
      </c>
      <c r="D4" s="13" t="s">
        <v>47</v>
      </c>
      <c r="E4" s="7">
        <v>2569</v>
      </c>
      <c r="F4" s="23" t="str">
        <f t="shared" si="0"/>
        <v>Նվազել է</v>
      </c>
      <c r="G4" s="23">
        <f t="shared" si="1"/>
        <v>-1</v>
      </c>
    </row>
    <row r="5" spans="1:7" s="60" customFormat="1" ht="22.5" customHeight="1" x14ac:dyDescent="0.25">
      <c r="A5" s="56">
        <v>3</v>
      </c>
      <c r="B5" s="57" t="s">
        <v>4</v>
      </c>
      <c r="C5" s="58">
        <v>1399</v>
      </c>
      <c r="D5" s="57" t="s">
        <v>4</v>
      </c>
      <c r="E5" s="58">
        <v>1815</v>
      </c>
      <c r="F5" s="59" t="str">
        <f t="shared" si="0"/>
        <v>Աճել է</v>
      </c>
      <c r="G5" s="59">
        <f t="shared" si="1"/>
        <v>416</v>
      </c>
    </row>
    <row r="6" spans="1:7" ht="22.5" customHeight="1" thickBot="1" x14ac:dyDescent="0.3">
      <c r="A6" s="35">
        <v>4</v>
      </c>
      <c r="B6" s="10" t="s">
        <v>0</v>
      </c>
      <c r="C6" s="27">
        <v>1726</v>
      </c>
      <c r="D6" s="10" t="s">
        <v>0</v>
      </c>
      <c r="E6" s="27">
        <v>1472</v>
      </c>
      <c r="F6" s="54" t="str">
        <f t="shared" si="0"/>
        <v>Նվազել է</v>
      </c>
      <c r="G6" s="54">
        <f t="shared" si="1"/>
        <v>-254</v>
      </c>
    </row>
    <row r="7" spans="1:7" ht="21.75" customHeight="1" x14ac:dyDescent="0.25">
      <c r="A7" s="35"/>
      <c r="B7" s="5" t="s">
        <v>1</v>
      </c>
      <c r="C7" s="15">
        <v>1095</v>
      </c>
      <c r="D7" s="5" t="s">
        <v>1</v>
      </c>
      <c r="E7" s="15">
        <v>732</v>
      </c>
      <c r="F7" s="22" t="str">
        <f t="shared" si="0"/>
        <v>Նվազել է</v>
      </c>
      <c r="G7" s="22">
        <f t="shared" si="1"/>
        <v>-363</v>
      </c>
    </row>
    <row r="8" spans="1:7" ht="20.25" customHeight="1" x14ac:dyDescent="0.25">
      <c r="A8" s="41"/>
      <c r="B8" s="6" t="s">
        <v>2</v>
      </c>
      <c r="C8" s="7">
        <v>631</v>
      </c>
      <c r="D8" s="6" t="s">
        <v>2</v>
      </c>
      <c r="E8" s="7">
        <v>740</v>
      </c>
      <c r="F8" s="23" t="str">
        <f t="shared" si="0"/>
        <v>Աճել է</v>
      </c>
      <c r="G8" s="23">
        <f t="shared" si="1"/>
        <v>109</v>
      </c>
    </row>
    <row r="9" spans="1:7" ht="29.25" customHeight="1" x14ac:dyDescent="0.25">
      <c r="A9" s="41">
        <v>5</v>
      </c>
      <c r="B9" s="6" t="s">
        <v>3</v>
      </c>
      <c r="C9" s="7">
        <v>1054</v>
      </c>
      <c r="D9" s="6" t="s">
        <v>3</v>
      </c>
      <c r="E9" s="7">
        <v>1039</v>
      </c>
      <c r="F9" s="23" t="str">
        <f t="shared" si="0"/>
        <v>Նվազել է</v>
      </c>
      <c r="G9" s="23">
        <f t="shared" si="1"/>
        <v>-15</v>
      </c>
    </row>
    <row r="10" spans="1:7" ht="24.75" customHeight="1" x14ac:dyDescent="0.25">
      <c r="A10" s="41"/>
      <c r="B10" s="6" t="s">
        <v>1</v>
      </c>
      <c r="C10" s="7">
        <v>133</v>
      </c>
      <c r="D10" s="6" t="s">
        <v>151</v>
      </c>
      <c r="E10" s="7">
        <v>163</v>
      </c>
      <c r="F10" s="23" t="str">
        <f>IF(G10=0,"Անփոփոխ",IF(G10&gt;0,"Աճել է","Նվազել է"))</f>
        <v>Աճել է</v>
      </c>
      <c r="G10" s="23">
        <f t="shared" si="1"/>
        <v>30</v>
      </c>
    </row>
    <row r="11" spans="1:7" ht="24.75" customHeight="1" x14ac:dyDescent="0.25">
      <c r="A11" s="41"/>
      <c r="B11" s="6" t="s">
        <v>2</v>
      </c>
      <c r="C11" s="7">
        <v>631</v>
      </c>
      <c r="D11" s="6" t="s">
        <v>2</v>
      </c>
      <c r="E11" s="7">
        <v>740</v>
      </c>
      <c r="F11" s="23" t="str">
        <f t="shared" ref="F11:F19" si="2">IF(G11=0,"Անփոփոխ",IF(G11&gt;0,"Աճել է","Նվազել է"))</f>
        <v>Աճել է</v>
      </c>
      <c r="G11" s="23">
        <f t="shared" si="1"/>
        <v>109</v>
      </c>
    </row>
    <row r="12" spans="1:7" ht="24.75" customHeight="1" x14ac:dyDescent="0.25">
      <c r="A12" s="41"/>
      <c r="B12" s="6" t="s">
        <v>11</v>
      </c>
      <c r="C12" s="7">
        <v>290</v>
      </c>
      <c r="D12" s="6" t="s">
        <v>11</v>
      </c>
      <c r="E12" s="7">
        <v>299</v>
      </c>
      <c r="F12" s="23" t="str">
        <f t="shared" si="2"/>
        <v>Աճել է</v>
      </c>
      <c r="G12" s="23">
        <f t="shared" si="1"/>
        <v>9</v>
      </c>
    </row>
    <row r="13" spans="1:7" ht="32.25" customHeight="1" x14ac:dyDescent="0.25">
      <c r="A13" s="41">
        <v>6</v>
      </c>
      <c r="B13" s="6" t="s">
        <v>157</v>
      </c>
      <c r="C13" s="7">
        <v>1599</v>
      </c>
      <c r="D13" s="6" t="s">
        <v>158</v>
      </c>
      <c r="E13" s="7">
        <v>1671</v>
      </c>
      <c r="F13" s="23" t="str">
        <f t="shared" si="2"/>
        <v>Աճել է</v>
      </c>
      <c r="G13" s="23">
        <f t="shared" si="1"/>
        <v>72</v>
      </c>
    </row>
    <row r="14" spans="1:7" ht="36.75" customHeight="1" x14ac:dyDescent="0.25">
      <c r="A14" s="35">
        <v>7</v>
      </c>
      <c r="B14" s="6" t="s">
        <v>5</v>
      </c>
      <c r="C14" s="7">
        <v>279</v>
      </c>
      <c r="D14" s="6" t="s">
        <v>165</v>
      </c>
      <c r="E14" s="7">
        <v>275</v>
      </c>
      <c r="F14" s="23" t="str">
        <f t="shared" si="2"/>
        <v>Նվազել է</v>
      </c>
      <c r="G14" s="23">
        <f t="shared" si="1"/>
        <v>-4</v>
      </c>
    </row>
    <row r="15" spans="1:7" ht="18.75" customHeight="1" thickBot="1" x14ac:dyDescent="0.3">
      <c r="A15" s="42"/>
      <c r="B15" s="8"/>
      <c r="C15" s="24"/>
      <c r="D15" s="8"/>
      <c r="E15" s="9"/>
      <c r="F15" s="25"/>
      <c r="G15" s="26"/>
    </row>
    <row r="16" spans="1:7" ht="42" customHeight="1" thickBot="1" x14ac:dyDescent="0.3">
      <c r="A16" s="50"/>
      <c r="B16" s="70" t="s">
        <v>35</v>
      </c>
      <c r="C16" s="70"/>
      <c r="D16" s="70" t="s">
        <v>36</v>
      </c>
      <c r="E16" s="70"/>
      <c r="F16" s="73" t="s">
        <v>10</v>
      </c>
      <c r="G16" s="74"/>
    </row>
    <row r="17" spans="1:7" ht="25.5" customHeight="1" x14ac:dyDescent="0.25">
      <c r="A17" s="43">
        <v>1</v>
      </c>
      <c r="B17" s="5" t="s">
        <v>7</v>
      </c>
      <c r="C17" s="15">
        <v>2895</v>
      </c>
      <c r="D17" s="5" t="s">
        <v>7</v>
      </c>
      <c r="E17" s="15">
        <v>2665</v>
      </c>
      <c r="F17" s="22" t="str">
        <f t="shared" si="2"/>
        <v>Նվազել է</v>
      </c>
      <c r="G17" s="22">
        <f>E17-C17</f>
        <v>-230</v>
      </c>
    </row>
    <row r="18" spans="1:7" ht="25.5" customHeight="1" x14ac:dyDescent="0.25">
      <c r="A18" s="44">
        <v>2</v>
      </c>
      <c r="B18" s="6" t="s">
        <v>46</v>
      </c>
      <c r="C18" s="7">
        <v>1973</v>
      </c>
      <c r="D18" s="6" t="s">
        <v>48</v>
      </c>
      <c r="E18" s="14">
        <v>1991</v>
      </c>
      <c r="F18" s="23" t="str">
        <f t="shared" si="2"/>
        <v>Աճել է</v>
      </c>
      <c r="G18" s="23">
        <f>E18-C18</f>
        <v>18</v>
      </c>
    </row>
    <row r="19" spans="1:7" ht="25.5" customHeight="1" thickBot="1" x14ac:dyDescent="0.3">
      <c r="A19" s="45">
        <v>3</v>
      </c>
      <c r="B19" s="10" t="s">
        <v>9</v>
      </c>
      <c r="C19" s="7">
        <v>922</v>
      </c>
      <c r="D19" s="10" t="s">
        <v>9</v>
      </c>
      <c r="E19" s="11">
        <v>674</v>
      </c>
      <c r="F19" s="23" t="str">
        <f t="shared" si="2"/>
        <v>Նվազել է</v>
      </c>
      <c r="G19" s="23">
        <f>E19-C19</f>
        <v>-248</v>
      </c>
    </row>
    <row r="20" spans="1:7" x14ac:dyDescent="0.25">
      <c r="A20" s="28"/>
      <c r="B20" s="28"/>
      <c r="C20" s="28"/>
    </row>
    <row r="21" spans="1:7" ht="18" customHeight="1" x14ac:dyDescent="0.25">
      <c r="A21" s="28"/>
      <c r="B21" s="28"/>
      <c r="C21" s="28"/>
    </row>
    <row r="22" spans="1:7" x14ac:dyDescent="0.25">
      <c r="A22" s="28"/>
      <c r="B22" s="28"/>
      <c r="C22" s="28"/>
    </row>
    <row r="23" spans="1:7" ht="18" customHeight="1" x14ac:dyDescent="0.25">
      <c r="A23" s="28"/>
      <c r="B23" s="28"/>
      <c r="C23" s="28"/>
    </row>
  </sheetData>
  <mergeCells count="6">
    <mergeCell ref="F2:G2"/>
    <mergeCell ref="F16:G16"/>
    <mergeCell ref="B2:C2"/>
    <mergeCell ref="D2:E2"/>
    <mergeCell ref="B16:C16"/>
    <mergeCell ref="D16:E16"/>
  </mergeCells>
  <conditionalFormatting sqref="F3:F14 F17:F19">
    <cfRule type="containsText" dxfId="107" priority="3" operator="containsText" text="Անփոփոխ">
      <formula>NOT(ISERROR(SEARCH("Անփոփոխ",F3)))</formula>
    </cfRule>
    <cfRule type="containsText" dxfId="106" priority="4" operator="containsText" text="Նվազել է">
      <formula>NOT(ISERROR(SEARCH("Նվազել է",F3)))</formula>
    </cfRule>
    <cfRule type="containsText" dxfId="105" priority="6" operator="containsText" text="Աճել է">
      <formula>NOT(ISERROR(SEARCH("Աճել է",F3)))</formula>
    </cfRule>
  </conditionalFormatting>
  <conditionalFormatting sqref="G3:G14 G17:G19">
    <cfRule type="cellIs" dxfId="104" priority="1" operator="equal">
      <formula>0</formula>
    </cfRule>
    <cfRule type="cellIs" dxfId="103" priority="2" operator="lessThan">
      <formula>0</formula>
    </cfRule>
    <cfRule type="cellIs" dxfId="102" priority="5" operator="greaterThan">
      <formula>0</formula>
    </cfRule>
  </conditionalFormatting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D14" sqref="D14"/>
    </sheetView>
  </sheetViews>
  <sheetFormatPr defaultColWidth="9.140625" defaultRowHeight="15" x14ac:dyDescent="0.25"/>
  <cols>
    <col min="1" max="1" width="5" style="29" customWidth="1"/>
    <col min="2" max="2" width="39" style="29" customWidth="1"/>
    <col min="3" max="3" width="8.5703125" style="29" customWidth="1"/>
    <col min="4" max="4" width="38.5703125" style="29" customWidth="1"/>
    <col min="5" max="5" width="9.42578125" style="29" customWidth="1"/>
    <col min="6" max="6" width="9" style="20" customWidth="1"/>
    <col min="7" max="7" width="5.85546875" style="21" customWidth="1"/>
    <col min="8" max="16384" width="9.140625" style="29"/>
  </cols>
  <sheetData>
    <row r="1" spans="1:7" ht="15.75" thickBot="1" x14ac:dyDescent="0.3"/>
    <row r="2" spans="1:7" s="1" customFormat="1" ht="42.75" customHeight="1" thickBot="1" x14ac:dyDescent="0.25">
      <c r="A2" s="31"/>
      <c r="B2" s="70" t="s">
        <v>37</v>
      </c>
      <c r="C2" s="70"/>
      <c r="D2" s="70" t="s">
        <v>38</v>
      </c>
      <c r="E2" s="70"/>
      <c r="F2" s="73" t="s">
        <v>10</v>
      </c>
      <c r="G2" s="74"/>
    </row>
    <row r="3" spans="1:7" ht="35.25" customHeight="1" x14ac:dyDescent="0.25">
      <c r="A3" s="40">
        <v>1</v>
      </c>
      <c r="B3" s="2" t="s">
        <v>134</v>
      </c>
      <c r="C3" s="7">
        <v>6285</v>
      </c>
      <c r="D3" s="3" t="s">
        <v>159</v>
      </c>
      <c r="E3" s="4">
        <v>6852</v>
      </c>
      <c r="F3" s="62" t="str">
        <f t="shared" ref="F3:F9" si="0">IF(G3=0,"Անփոփոխ",IF(G3&gt;0,"Աճել է","Նվազել է"))</f>
        <v>Աճել է</v>
      </c>
      <c r="G3" s="62">
        <f t="shared" ref="G3:G14" si="1">E3-C3</f>
        <v>567</v>
      </c>
    </row>
    <row r="4" spans="1:7" ht="27" customHeight="1" x14ac:dyDescent="0.25">
      <c r="A4" s="35">
        <v>2</v>
      </c>
      <c r="B4" s="6" t="s">
        <v>135</v>
      </c>
      <c r="C4" s="7">
        <v>2614</v>
      </c>
      <c r="D4" s="6" t="s">
        <v>133</v>
      </c>
      <c r="E4" s="7">
        <v>2914</v>
      </c>
      <c r="F4" s="63" t="str">
        <f t="shared" si="0"/>
        <v>Աճել է</v>
      </c>
      <c r="G4" s="63">
        <f t="shared" si="1"/>
        <v>300</v>
      </c>
    </row>
    <row r="5" spans="1:7" ht="26.25" customHeight="1" x14ac:dyDescent="0.25">
      <c r="A5" s="35">
        <v>3</v>
      </c>
      <c r="B5" s="57" t="s">
        <v>4</v>
      </c>
      <c r="C5" s="58">
        <v>1605</v>
      </c>
      <c r="D5" s="57" t="s">
        <v>4</v>
      </c>
      <c r="E5" s="58">
        <v>2089</v>
      </c>
      <c r="F5" s="63" t="str">
        <f t="shared" si="0"/>
        <v>Աճել է</v>
      </c>
      <c r="G5" s="63">
        <f t="shared" si="1"/>
        <v>484</v>
      </c>
    </row>
    <row r="6" spans="1:7" ht="26.25" customHeight="1" thickBot="1" x14ac:dyDescent="0.3">
      <c r="A6" s="35">
        <v>4</v>
      </c>
      <c r="B6" s="10" t="s">
        <v>0</v>
      </c>
      <c r="C6" s="7">
        <v>2066</v>
      </c>
      <c r="D6" s="10" t="s">
        <v>0</v>
      </c>
      <c r="E6" s="27">
        <v>1849</v>
      </c>
      <c r="F6" s="64" t="str">
        <f t="shared" si="0"/>
        <v>Նվազել է</v>
      </c>
      <c r="G6" s="63">
        <f t="shared" si="1"/>
        <v>-217</v>
      </c>
    </row>
    <row r="7" spans="1:7" ht="26.25" customHeight="1" x14ac:dyDescent="0.25">
      <c r="A7" s="35"/>
      <c r="B7" s="5" t="s">
        <v>1</v>
      </c>
      <c r="C7" s="7">
        <v>1236</v>
      </c>
      <c r="D7" s="5" t="s">
        <v>1</v>
      </c>
      <c r="E7" s="15">
        <v>743</v>
      </c>
      <c r="F7" s="65" t="str">
        <f t="shared" si="0"/>
        <v>Նվազել է</v>
      </c>
      <c r="G7" s="63">
        <f t="shared" si="1"/>
        <v>-493</v>
      </c>
    </row>
    <row r="8" spans="1:7" ht="26.25" customHeight="1" x14ac:dyDescent="0.25">
      <c r="A8" s="35"/>
      <c r="B8" s="6" t="s">
        <v>2</v>
      </c>
      <c r="C8" s="7">
        <v>830</v>
      </c>
      <c r="D8" s="6" t="s">
        <v>2</v>
      </c>
      <c r="E8" s="7">
        <v>1106</v>
      </c>
      <c r="F8" s="63" t="str">
        <f t="shared" si="0"/>
        <v>Աճել է</v>
      </c>
      <c r="G8" s="63">
        <f t="shared" si="1"/>
        <v>276</v>
      </c>
    </row>
    <row r="9" spans="1:7" ht="26.25" customHeight="1" x14ac:dyDescent="0.25">
      <c r="A9" s="35">
        <v>5</v>
      </c>
      <c r="B9" s="6" t="s">
        <v>3</v>
      </c>
      <c r="C9" s="7">
        <v>1253</v>
      </c>
      <c r="D9" s="6" t="s">
        <v>3</v>
      </c>
      <c r="E9" s="7">
        <v>1223</v>
      </c>
      <c r="F9" s="63" t="str">
        <f t="shared" si="0"/>
        <v>Նվազել է</v>
      </c>
      <c r="G9" s="63">
        <f t="shared" si="1"/>
        <v>-30</v>
      </c>
    </row>
    <row r="10" spans="1:7" ht="26.25" customHeight="1" x14ac:dyDescent="0.25">
      <c r="A10" s="35"/>
      <c r="B10" s="6" t="s">
        <v>1</v>
      </c>
      <c r="C10" s="7">
        <v>142</v>
      </c>
      <c r="D10" s="6" t="s">
        <v>151</v>
      </c>
      <c r="E10" s="7">
        <v>162</v>
      </c>
      <c r="F10" s="63" t="str">
        <f>IF(G10=0,"Անփոփոխ",IF(G10&gt;0,"Աճել է","Նվազել է"))</f>
        <v>Աճել է</v>
      </c>
      <c r="G10" s="63">
        <f t="shared" si="1"/>
        <v>20</v>
      </c>
    </row>
    <row r="11" spans="1:7" ht="26.25" customHeight="1" x14ac:dyDescent="0.25">
      <c r="A11" s="35"/>
      <c r="B11" s="6" t="s">
        <v>2</v>
      </c>
      <c r="C11" s="7">
        <v>830</v>
      </c>
      <c r="D11" s="6" t="s">
        <v>2</v>
      </c>
      <c r="E11" s="7">
        <v>1106</v>
      </c>
      <c r="F11" s="63" t="str">
        <f t="shared" ref="F11:F19" si="2">IF(G11=0,"Անփոփոխ",IF(G11&gt;0,"Աճել է","Նվազել է"))</f>
        <v>Աճել է</v>
      </c>
      <c r="G11" s="63">
        <f t="shared" si="1"/>
        <v>276</v>
      </c>
    </row>
    <row r="12" spans="1:7" ht="26.25" customHeight="1" x14ac:dyDescent="0.25">
      <c r="A12" s="35"/>
      <c r="B12" s="6" t="s">
        <v>11</v>
      </c>
      <c r="C12" s="7">
        <v>281</v>
      </c>
      <c r="D12" s="6" t="s">
        <v>11</v>
      </c>
      <c r="E12" s="7">
        <v>117</v>
      </c>
      <c r="F12" s="63" t="str">
        <f t="shared" si="2"/>
        <v>Նվազել է</v>
      </c>
      <c r="G12" s="63">
        <f t="shared" si="1"/>
        <v>-164</v>
      </c>
    </row>
    <row r="13" spans="1:7" ht="34.5" customHeight="1" x14ac:dyDescent="0.25">
      <c r="A13" s="41">
        <v>6</v>
      </c>
      <c r="B13" s="6" t="s">
        <v>161</v>
      </c>
      <c r="C13" s="7">
        <v>2220</v>
      </c>
      <c r="D13" s="6" t="s">
        <v>160</v>
      </c>
      <c r="E13" s="7">
        <v>1771</v>
      </c>
      <c r="F13" s="63" t="str">
        <f t="shared" si="2"/>
        <v>Նվազել է</v>
      </c>
      <c r="G13" s="63">
        <f t="shared" si="1"/>
        <v>-449</v>
      </c>
    </row>
    <row r="14" spans="1:7" ht="37.5" customHeight="1" x14ac:dyDescent="0.25">
      <c r="A14" s="35">
        <v>7</v>
      </c>
      <c r="B14" s="6" t="s">
        <v>5</v>
      </c>
      <c r="C14" s="7">
        <v>235</v>
      </c>
      <c r="D14" s="6" t="s">
        <v>164</v>
      </c>
      <c r="E14" s="7">
        <v>280</v>
      </c>
      <c r="F14" s="63" t="str">
        <f t="shared" si="2"/>
        <v>Աճել է</v>
      </c>
      <c r="G14" s="63">
        <f t="shared" si="1"/>
        <v>45</v>
      </c>
    </row>
    <row r="15" spans="1:7" ht="26.25" customHeight="1" thickBot="1" x14ac:dyDescent="0.3">
      <c r="A15" s="46"/>
      <c r="B15" s="8"/>
      <c r="C15" s="24"/>
      <c r="D15" s="8"/>
      <c r="E15" s="9"/>
      <c r="F15" s="66"/>
      <c r="G15" s="67"/>
    </row>
    <row r="16" spans="1:7" s="1" customFormat="1" ht="42" customHeight="1" thickBot="1" x14ac:dyDescent="0.3">
      <c r="A16" s="36"/>
      <c r="B16" s="70" t="s">
        <v>137</v>
      </c>
      <c r="C16" s="70"/>
      <c r="D16" s="70" t="s">
        <v>138</v>
      </c>
      <c r="E16" s="70"/>
      <c r="F16" s="73" t="s">
        <v>10</v>
      </c>
      <c r="G16" s="74"/>
    </row>
    <row r="17" spans="1:7" ht="23.25" customHeight="1" x14ac:dyDescent="0.25">
      <c r="A17" s="43">
        <v>1</v>
      </c>
      <c r="B17" s="5" t="s">
        <v>7</v>
      </c>
      <c r="C17" s="7">
        <v>3495</v>
      </c>
      <c r="D17" s="5" t="s">
        <v>7</v>
      </c>
      <c r="E17" s="15">
        <v>3003</v>
      </c>
      <c r="F17" s="65" t="str">
        <f t="shared" si="2"/>
        <v>Նվազել է</v>
      </c>
      <c r="G17" s="65">
        <f>E17-C17</f>
        <v>-492</v>
      </c>
    </row>
    <row r="18" spans="1:7" ht="25.5" customHeight="1" x14ac:dyDescent="0.25">
      <c r="A18" s="44">
        <v>2</v>
      </c>
      <c r="B18" s="2" t="s">
        <v>136</v>
      </c>
      <c r="C18" s="7">
        <v>2282</v>
      </c>
      <c r="D18" s="2" t="s">
        <v>139</v>
      </c>
      <c r="E18" s="14">
        <v>2296</v>
      </c>
      <c r="F18" s="63" t="str">
        <f t="shared" si="2"/>
        <v>Աճել է</v>
      </c>
      <c r="G18" s="63">
        <f>E18-C18</f>
        <v>14</v>
      </c>
    </row>
    <row r="19" spans="1:7" ht="23.25" customHeight="1" thickBot="1" x14ac:dyDescent="0.3">
      <c r="A19" s="45">
        <v>3</v>
      </c>
      <c r="B19" s="10" t="s">
        <v>9</v>
      </c>
      <c r="C19" s="7">
        <v>1213</v>
      </c>
      <c r="D19" s="10" t="s">
        <v>9</v>
      </c>
      <c r="E19" s="11">
        <v>707</v>
      </c>
      <c r="F19" s="63" t="str">
        <f t="shared" si="2"/>
        <v>Նվազել է</v>
      </c>
      <c r="G19" s="63">
        <f>E19-C19</f>
        <v>-506</v>
      </c>
    </row>
  </sheetData>
  <mergeCells count="6">
    <mergeCell ref="F2:G2"/>
    <mergeCell ref="F16:G16"/>
    <mergeCell ref="B2:C2"/>
    <mergeCell ref="D2:E2"/>
    <mergeCell ref="B16:C16"/>
    <mergeCell ref="D16:E16"/>
  </mergeCells>
  <conditionalFormatting sqref="F3:F14 F17:F19">
    <cfRule type="containsText" dxfId="101" priority="3" operator="containsText" text="Անփոփոխ">
      <formula>NOT(ISERROR(SEARCH("Անփոփոխ",F3)))</formula>
    </cfRule>
    <cfRule type="containsText" dxfId="100" priority="4" operator="containsText" text="Նվազել է">
      <formula>NOT(ISERROR(SEARCH("Նվազել է",F3)))</formula>
    </cfRule>
    <cfRule type="containsText" dxfId="99" priority="6" operator="containsText" text="Աճել է">
      <formula>NOT(ISERROR(SEARCH("Աճել է",F3)))</formula>
    </cfRule>
  </conditionalFormatting>
  <conditionalFormatting sqref="G3:G14 G17:G19">
    <cfRule type="cellIs" dxfId="98" priority="1" operator="equal">
      <formula>0</formula>
    </cfRule>
    <cfRule type="cellIs" dxfId="97" priority="2" operator="lessThan">
      <formula>0</formula>
    </cfRule>
    <cfRule type="cellIs" dxfId="96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topLeftCell="A4" workbookViewId="0">
      <selection activeCell="D13" sqref="D13:D14"/>
    </sheetView>
  </sheetViews>
  <sheetFormatPr defaultColWidth="9.140625" defaultRowHeight="15" x14ac:dyDescent="0.2"/>
  <cols>
    <col min="1" max="1" width="4.140625" style="12" customWidth="1"/>
    <col min="2" max="2" width="33.42578125" style="29" customWidth="1"/>
    <col min="3" max="3" width="9" style="29" customWidth="1"/>
    <col min="4" max="4" width="36.5703125" style="29" customWidth="1"/>
    <col min="5" max="5" width="8.7109375" style="29" customWidth="1"/>
    <col min="6" max="6" width="9" style="20" customWidth="1"/>
    <col min="7" max="7" width="5.85546875" style="21" customWidth="1"/>
    <col min="8" max="16384" width="9.140625" style="29"/>
  </cols>
  <sheetData>
    <row r="1" spans="1:7" ht="15.75" thickBot="1" x14ac:dyDescent="0.25">
      <c r="A1" s="32"/>
    </row>
    <row r="2" spans="1:7" s="1" customFormat="1" ht="37.5" customHeight="1" thickBot="1" x14ac:dyDescent="0.25">
      <c r="A2" s="33"/>
      <c r="B2" s="70" t="s">
        <v>49</v>
      </c>
      <c r="C2" s="70"/>
      <c r="D2" s="70" t="s">
        <v>50</v>
      </c>
      <c r="E2" s="70"/>
      <c r="F2" s="73" t="s">
        <v>10</v>
      </c>
      <c r="G2" s="74"/>
    </row>
    <row r="3" spans="1:7" ht="27.75" customHeight="1" x14ac:dyDescent="0.25">
      <c r="A3" s="34">
        <v>1</v>
      </c>
      <c r="B3" s="6" t="s">
        <v>147</v>
      </c>
      <c r="C3" s="7">
        <v>5880</v>
      </c>
      <c r="D3" s="6" t="s">
        <v>152</v>
      </c>
      <c r="E3" s="7">
        <v>6158</v>
      </c>
      <c r="F3" s="30" t="str">
        <f t="shared" ref="F3:F9" si="0">IF(G3=0,"Անփոփոխ",IF(G3&gt;0,"Աճել է","Նվազել է"))</f>
        <v>Աճել է</v>
      </c>
      <c r="G3" s="30">
        <f t="shared" ref="G3:G14" si="1">E3-C3</f>
        <v>278</v>
      </c>
    </row>
    <row r="4" spans="1:7" ht="27.75" customHeight="1" x14ac:dyDescent="0.25">
      <c r="A4" s="35">
        <v>2</v>
      </c>
      <c r="B4" s="13" t="s">
        <v>150</v>
      </c>
      <c r="C4" s="7">
        <v>2818</v>
      </c>
      <c r="D4" s="6" t="s">
        <v>148</v>
      </c>
      <c r="E4" s="7">
        <v>2762</v>
      </c>
      <c r="F4" s="23" t="str">
        <f t="shared" si="0"/>
        <v>Նվազել է</v>
      </c>
      <c r="G4" s="23">
        <f t="shared" si="1"/>
        <v>-56</v>
      </c>
    </row>
    <row r="5" spans="1:7" ht="27.75" customHeight="1" x14ac:dyDescent="0.25">
      <c r="A5" s="56">
        <v>3</v>
      </c>
      <c r="B5" s="57" t="s">
        <v>4</v>
      </c>
      <c r="C5" s="58">
        <v>1601</v>
      </c>
      <c r="D5" s="57" t="s">
        <v>4</v>
      </c>
      <c r="E5" s="58">
        <v>1863</v>
      </c>
      <c r="F5" s="23" t="str">
        <f t="shared" si="0"/>
        <v>Աճել է</v>
      </c>
      <c r="G5" s="23">
        <f t="shared" si="1"/>
        <v>262</v>
      </c>
    </row>
    <row r="6" spans="1:7" ht="27.75" customHeight="1" x14ac:dyDescent="0.25">
      <c r="A6" s="35">
        <v>4</v>
      </c>
      <c r="B6" s="6" t="s">
        <v>0</v>
      </c>
      <c r="C6" s="7">
        <v>1461</v>
      </c>
      <c r="D6" s="6" t="s">
        <v>0</v>
      </c>
      <c r="E6" s="7">
        <v>1533</v>
      </c>
      <c r="F6" s="23" t="str">
        <f t="shared" si="0"/>
        <v>Աճել է</v>
      </c>
      <c r="G6" s="23">
        <f t="shared" si="1"/>
        <v>72</v>
      </c>
    </row>
    <row r="7" spans="1:7" ht="27.75" customHeight="1" x14ac:dyDescent="0.25">
      <c r="A7" s="35"/>
      <c r="B7" s="5" t="s">
        <v>1</v>
      </c>
      <c r="C7" s="7">
        <v>1019</v>
      </c>
      <c r="D7" s="6" t="s">
        <v>1</v>
      </c>
      <c r="E7" s="7">
        <v>629</v>
      </c>
      <c r="F7" s="23" t="str">
        <f t="shared" si="0"/>
        <v>Նվազել է</v>
      </c>
      <c r="G7" s="23">
        <f t="shared" si="1"/>
        <v>-390</v>
      </c>
    </row>
    <row r="8" spans="1:7" ht="27.75" customHeight="1" x14ac:dyDescent="0.25">
      <c r="A8" s="35"/>
      <c r="B8" s="6" t="s">
        <v>2</v>
      </c>
      <c r="C8" s="7">
        <v>442</v>
      </c>
      <c r="D8" s="6" t="s">
        <v>2</v>
      </c>
      <c r="E8" s="7">
        <v>904</v>
      </c>
      <c r="F8" s="23" t="str">
        <f t="shared" si="0"/>
        <v>Աճել է</v>
      </c>
      <c r="G8" s="23">
        <f t="shared" si="1"/>
        <v>462</v>
      </c>
    </row>
    <row r="9" spans="1:7" ht="27.75" customHeight="1" x14ac:dyDescent="0.25">
      <c r="A9" s="35">
        <v>5</v>
      </c>
      <c r="B9" s="6" t="s">
        <v>3</v>
      </c>
      <c r="C9" s="7">
        <v>860</v>
      </c>
      <c r="D9" s="6" t="s">
        <v>3</v>
      </c>
      <c r="E9" s="7">
        <v>1140</v>
      </c>
      <c r="F9" s="23" t="str">
        <f t="shared" si="0"/>
        <v>Աճել է</v>
      </c>
      <c r="G9" s="23">
        <f t="shared" si="1"/>
        <v>280</v>
      </c>
    </row>
    <row r="10" spans="1:7" ht="27.75" customHeight="1" x14ac:dyDescent="0.25">
      <c r="A10" s="35"/>
      <c r="B10" s="6" t="s">
        <v>1</v>
      </c>
      <c r="C10" s="7">
        <v>139</v>
      </c>
      <c r="D10" s="6" t="s">
        <v>151</v>
      </c>
      <c r="E10" s="7">
        <v>150</v>
      </c>
      <c r="F10" s="23" t="str">
        <f>IF(G10=0,"Անփոփոխ",IF(G10&gt;0,"Աճել է","Նվազել է"))</f>
        <v>Աճել է</v>
      </c>
      <c r="G10" s="23">
        <f t="shared" si="1"/>
        <v>11</v>
      </c>
    </row>
    <row r="11" spans="1:7" ht="27.75" customHeight="1" x14ac:dyDescent="0.25">
      <c r="A11" s="35"/>
      <c r="B11" s="6" t="s">
        <v>2</v>
      </c>
      <c r="C11" s="7">
        <v>442</v>
      </c>
      <c r="D11" s="6" t="s">
        <v>2</v>
      </c>
      <c r="E11" s="7">
        <v>904</v>
      </c>
      <c r="F11" s="23" t="str">
        <f t="shared" ref="F11:F19" si="2">IF(G11=0,"Անփոփոխ",IF(G11&gt;0,"Աճել է","Նվազել է"))</f>
        <v>Աճել է</v>
      </c>
      <c r="G11" s="23">
        <f t="shared" si="1"/>
        <v>462</v>
      </c>
    </row>
    <row r="12" spans="1:7" ht="27.75" customHeight="1" x14ac:dyDescent="0.25">
      <c r="A12" s="35"/>
      <c r="B12" s="6" t="s">
        <v>11</v>
      </c>
      <c r="C12" s="7">
        <v>279</v>
      </c>
      <c r="D12" s="6" t="s">
        <v>11</v>
      </c>
      <c r="E12" s="7">
        <v>236</v>
      </c>
      <c r="F12" s="23" t="str">
        <f t="shared" si="2"/>
        <v>Նվազել է</v>
      </c>
      <c r="G12" s="23">
        <f t="shared" si="1"/>
        <v>-43</v>
      </c>
    </row>
    <row r="13" spans="1:7" ht="27.75" customHeight="1" x14ac:dyDescent="0.25">
      <c r="A13" s="35">
        <v>6</v>
      </c>
      <c r="B13" s="6" t="s">
        <v>154</v>
      </c>
      <c r="C13" s="7">
        <v>2112</v>
      </c>
      <c r="D13" s="6" t="s">
        <v>162</v>
      </c>
      <c r="E13" s="7">
        <v>1593</v>
      </c>
      <c r="F13" s="23" t="str">
        <f t="shared" si="2"/>
        <v>Նվազել է</v>
      </c>
      <c r="G13" s="23">
        <f t="shared" si="1"/>
        <v>-519</v>
      </c>
    </row>
    <row r="14" spans="1:7" ht="40.5" customHeight="1" x14ac:dyDescent="0.25">
      <c r="A14" s="35">
        <v>7</v>
      </c>
      <c r="B14" s="6" t="s">
        <v>5</v>
      </c>
      <c r="C14" s="7">
        <v>273</v>
      </c>
      <c r="D14" s="6" t="s">
        <v>163</v>
      </c>
      <c r="E14" s="7">
        <v>233</v>
      </c>
      <c r="F14" s="23" t="str">
        <f t="shared" si="2"/>
        <v>Նվազել է</v>
      </c>
      <c r="G14" s="23">
        <f t="shared" si="1"/>
        <v>-40</v>
      </c>
    </row>
    <row r="15" spans="1:7" ht="14.25" customHeight="1" thickBot="1" x14ac:dyDescent="0.3">
      <c r="A15" s="17"/>
      <c r="B15" s="8"/>
      <c r="C15" s="24"/>
      <c r="D15" s="8"/>
      <c r="E15" s="9"/>
      <c r="F15" s="25"/>
      <c r="G15" s="26"/>
    </row>
    <row r="16" spans="1:7" s="1" customFormat="1" ht="34.5" customHeight="1" thickBot="1" x14ac:dyDescent="0.3">
      <c r="A16" s="36"/>
      <c r="B16" s="70" t="s">
        <v>62</v>
      </c>
      <c r="C16" s="70"/>
      <c r="D16" s="70" t="s">
        <v>61</v>
      </c>
      <c r="E16" s="70"/>
      <c r="F16" s="73" t="s">
        <v>10</v>
      </c>
      <c r="G16" s="74"/>
    </row>
    <row r="17" spans="1:7" ht="25.5" customHeight="1" x14ac:dyDescent="0.25">
      <c r="A17" s="37">
        <v>1</v>
      </c>
      <c r="B17" s="6" t="s">
        <v>7</v>
      </c>
      <c r="C17" s="7">
        <v>3194</v>
      </c>
      <c r="D17" s="6" t="s">
        <v>7</v>
      </c>
      <c r="E17" s="7">
        <v>2769</v>
      </c>
      <c r="F17" s="22" t="str">
        <f t="shared" si="2"/>
        <v>Նվազել է</v>
      </c>
      <c r="G17" s="22">
        <f>E17-C17</f>
        <v>-425</v>
      </c>
    </row>
    <row r="18" spans="1:7" ht="26.25" customHeight="1" x14ac:dyDescent="0.25">
      <c r="A18" s="38">
        <v>2</v>
      </c>
      <c r="B18" s="6" t="s">
        <v>146</v>
      </c>
      <c r="C18" s="7">
        <v>2010</v>
      </c>
      <c r="D18" s="6" t="s">
        <v>149</v>
      </c>
      <c r="E18" s="7">
        <v>2135</v>
      </c>
      <c r="F18" s="23" t="str">
        <f t="shared" si="2"/>
        <v>Աճել է</v>
      </c>
      <c r="G18" s="23">
        <f>E18-C18</f>
        <v>125</v>
      </c>
    </row>
    <row r="19" spans="1:7" ht="24.75" customHeight="1" x14ac:dyDescent="0.25">
      <c r="A19" s="38">
        <v>3</v>
      </c>
      <c r="B19" s="6" t="s">
        <v>9</v>
      </c>
      <c r="C19" s="7">
        <v>1184</v>
      </c>
      <c r="D19" s="6" t="s">
        <v>9</v>
      </c>
      <c r="E19" s="7">
        <v>634</v>
      </c>
      <c r="F19" s="23" t="str">
        <f t="shared" si="2"/>
        <v>Նվազել է</v>
      </c>
      <c r="G19" s="23">
        <f>E19-C19</f>
        <v>-550</v>
      </c>
    </row>
    <row r="20" spans="1:7" x14ac:dyDescent="0.2">
      <c r="A20" s="39"/>
    </row>
    <row r="21" spans="1:7" x14ac:dyDescent="0.2">
      <c r="A21" s="39"/>
    </row>
    <row r="22" spans="1:7" x14ac:dyDescent="0.2">
      <c r="A22" s="39"/>
    </row>
    <row r="23" spans="1:7" x14ac:dyDescent="0.2">
      <c r="A23" s="39"/>
    </row>
  </sheetData>
  <mergeCells count="6">
    <mergeCell ref="F2:G2"/>
    <mergeCell ref="F16:G16"/>
    <mergeCell ref="B2:C2"/>
    <mergeCell ref="D2:E2"/>
    <mergeCell ref="B16:C16"/>
    <mergeCell ref="D16:E16"/>
  </mergeCells>
  <conditionalFormatting sqref="F3:F14 F17:F19">
    <cfRule type="containsText" dxfId="95" priority="3" operator="containsText" text="Անփոփոխ">
      <formula>NOT(ISERROR(SEARCH("Անփոփոխ",F3)))</formula>
    </cfRule>
    <cfRule type="containsText" dxfId="94" priority="4" operator="containsText" text="Նվազել է">
      <formula>NOT(ISERROR(SEARCH("Նվազել է",F3)))</formula>
    </cfRule>
    <cfRule type="containsText" dxfId="93" priority="6" operator="containsText" text="Աճել է">
      <formula>NOT(ISERROR(SEARCH("Աճել է",F3)))</formula>
    </cfRule>
  </conditionalFormatting>
  <conditionalFormatting sqref="G3:G14 G17:G19">
    <cfRule type="cellIs" dxfId="92" priority="1" operator="equal">
      <formula>0</formula>
    </cfRule>
    <cfRule type="cellIs" dxfId="91" priority="2" operator="lessThan">
      <formula>0</formula>
    </cfRule>
    <cfRule type="cellIs" dxfId="90" priority="5" operator="greaterThan">
      <formula>0</formula>
    </cfRule>
  </conditionalFormatting>
  <pageMargins left="0.7" right="0.7" top="0.75" bottom="0.75" header="0.3" footer="0.3"/>
  <pageSetup paperSize="9" scale="9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workbookViewId="0">
      <selection activeCell="D14" sqref="D14"/>
    </sheetView>
  </sheetViews>
  <sheetFormatPr defaultColWidth="9.140625" defaultRowHeight="12" x14ac:dyDescent="0.25"/>
  <cols>
    <col min="1" max="1" width="4.140625" style="52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0" t="s">
        <v>54</v>
      </c>
      <c r="C2" s="70"/>
      <c r="D2" s="70" t="s">
        <v>55</v>
      </c>
      <c r="E2" s="70"/>
      <c r="F2" s="73" t="s">
        <v>10</v>
      </c>
      <c r="G2" s="74"/>
    </row>
    <row r="3" spans="1:7" ht="33" customHeight="1" x14ac:dyDescent="0.25">
      <c r="A3" s="34">
        <v>1</v>
      </c>
      <c r="B3" s="5" t="s">
        <v>52</v>
      </c>
      <c r="C3" s="15"/>
      <c r="D3" s="5" t="s">
        <v>56</v>
      </c>
      <c r="E3" s="15"/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53</v>
      </c>
      <c r="C4" s="7"/>
      <c r="D4" s="13" t="s">
        <v>57</v>
      </c>
      <c r="E4" s="7"/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56">
        <v>3</v>
      </c>
      <c r="B5" s="57" t="s">
        <v>4</v>
      </c>
      <c r="C5" s="58"/>
      <c r="D5" s="57" t="s">
        <v>4</v>
      </c>
      <c r="E5" s="58"/>
      <c r="F5" s="23" t="str">
        <f t="shared" si="0"/>
        <v>Անփոփոխ</v>
      </c>
      <c r="G5" s="23">
        <f t="shared" si="1"/>
        <v>0</v>
      </c>
    </row>
    <row r="6" spans="1:7" ht="22.5" customHeight="1" thickBot="1" x14ac:dyDescent="0.3">
      <c r="A6" s="55">
        <v>4</v>
      </c>
      <c r="B6" s="10" t="s">
        <v>0</v>
      </c>
      <c r="C6" s="27"/>
      <c r="D6" s="10" t="s">
        <v>0</v>
      </c>
      <c r="E6" s="27"/>
      <c r="F6" s="54" t="str">
        <f t="shared" si="0"/>
        <v>Անփոփոխ</v>
      </c>
      <c r="G6" s="54">
        <f t="shared" si="1"/>
        <v>0</v>
      </c>
    </row>
    <row r="7" spans="1:7" ht="21.75" customHeight="1" x14ac:dyDescent="0.25">
      <c r="A7" s="34"/>
      <c r="B7" s="5" t="s">
        <v>15</v>
      </c>
      <c r="C7" s="15"/>
      <c r="D7" s="5" t="s">
        <v>1</v>
      </c>
      <c r="E7" s="15"/>
      <c r="F7" s="22" t="str">
        <f t="shared" si="0"/>
        <v>Անփոփոխ</v>
      </c>
      <c r="G7" s="22">
        <f t="shared" si="1"/>
        <v>0</v>
      </c>
    </row>
    <row r="8" spans="1:7" ht="21.75" customHeight="1" x14ac:dyDescent="0.25">
      <c r="A8" s="35"/>
      <c r="B8" s="6" t="s">
        <v>2</v>
      </c>
      <c r="C8" s="7"/>
      <c r="D8" s="6" t="s">
        <v>2</v>
      </c>
      <c r="E8" s="7"/>
      <c r="F8" s="23" t="str">
        <f t="shared" si="0"/>
        <v>Անփոփոխ</v>
      </c>
      <c r="G8" s="23">
        <f t="shared" si="1"/>
        <v>0</v>
      </c>
    </row>
    <row r="9" spans="1:7" ht="28.5" customHeight="1" x14ac:dyDescent="0.25">
      <c r="A9" s="35">
        <v>5</v>
      </c>
      <c r="B9" s="6" t="s">
        <v>3</v>
      </c>
      <c r="C9" s="7"/>
      <c r="D9" s="6" t="s">
        <v>3</v>
      </c>
      <c r="E9" s="7"/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7"/>
      <c r="D10" s="6" t="s">
        <v>1</v>
      </c>
      <c r="E10" s="7"/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7"/>
      <c r="D11" s="6" t="s">
        <v>2</v>
      </c>
      <c r="E11" s="7"/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7"/>
      <c r="D12" s="6" t="s">
        <v>11</v>
      </c>
      <c r="E12" s="7"/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7"/>
      <c r="D13" s="6" t="s">
        <v>6</v>
      </c>
      <c r="E13" s="7"/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7"/>
      <c r="D14" s="6" t="s">
        <v>5</v>
      </c>
      <c r="E14" s="7"/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0" t="s">
        <v>59</v>
      </c>
      <c r="C16" s="70"/>
      <c r="D16" s="70" t="s">
        <v>60</v>
      </c>
      <c r="E16" s="70"/>
      <c r="F16" s="73" t="s">
        <v>10</v>
      </c>
      <c r="G16" s="74"/>
    </row>
    <row r="17" spans="1:7" ht="29.25" customHeight="1" x14ac:dyDescent="0.25">
      <c r="A17" s="37">
        <v>1</v>
      </c>
      <c r="B17" s="5" t="s">
        <v>7</v>
      </c>
      <c r="C17" s="15"/>
      <c r="D17" s="5" t="s">
        <v>7</v>
      </c>
      <c r="E17" s="15"/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64</v>
      </c>
      <c r="C18" s="7"/>
      <c r="D18" s="6" t="s">
        <v>58</v>
      </c>
      <c r="E18" s="7"/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7"/>
      <c r="D19" s="6" t="s">
        <v>9</v>
      </c>
      <c r="E19" s="7"/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89" priority="3" operator="containsText" text="Անփոփոխ">
      <formula>NOT(ISERROR(SEARCH("Անփոփոխ",F3)))</formula>
    </cfRule>
    <cfRule type="containsText" dxfId="88" priority="4" operator="containsText" text="Նվազել է">
      <formula>NOT(ISERROR(SEARCH("Նվազել է",F3)))</formula>
    </cfRule>
    <cfRule type="containsText" dxfId="87" priority="6" operator="containsText" text="Աճել է">
      <formula>NOT(ISERROR(SEARCH("Աճել է",F3)))</formula>
    </cfRule>
  </conditionalFormatting>
  <conditionalFormatting sqref="G3:G14 G17:G19">
    <cfRule type="cellIs" dxfId="86" priority="1" operator="equal">
      <formula>0</formula>
    </cfRule>
    <cfRule type="cellIs" dxfId="85" priority="2" operator="lessThan">
      <formula>0</formula>
    </cfRule>
    <cfRule type="cellIs" dxfId="84" priority="5" operator="greaterThan">
      <formula>0</formula>
    </cfRule>
  </conditionalFormatting>
  <pageMargins left="0.7" right="0.7" top="0.75" bottom="0.75" header="0.3" footer="0.3"/>
  <pageSetup paperSize="9" scale="9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SheetLayoutView="70" workbookViewId="0">
      <selection activeCell="D4" sqref="D4"/>
    </sheetView>
  </sheetViews>
  <sheetFormatPr defaultColWidth="9.140625" defaultRowHeight="12" x14ac:dyDescent="0.25"/>
  <cols>
    <col min="1" max="1" width="4.140625" style="52" customWidth="1"/>
    <col min="2" max="2" width="39.7109375" style="20" customWidth="1"/>
    <col min="3" max="3" width="7" style="20" customWidth="1"/>
    <col min="4" max="4" width="42.7109375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0" t="s">
        <v>70</v>
      </c>
      <c r="C2" s="70"/>
      <c r="D2" s="70" t="s">
        <v>71</v>
      </c>
      <c r="E2" s="70"/>
      <c r="F2" s="73" t="s">
        <v>10</v>
      </c>
      <c r="G2" s="74"/>
    </row>
    <row r="3" spans="1:7" ht="23.25" customHeight="1" x14ac:dyDescent="0.25">
      <c r="A3" s="34">
        <v>1</v>
      </c>
      <c r="B3" s="5" t="s">
        <v>56</v>
      </c>
      <c r="C3" s="15"/>
      <c r="D3" s="5" t="s">
        <v>72</v>
      </c>
      <c r="E3" s="15"/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69</v>
      </c>
      <c r="C4" s="7"/>
      <c r="D4" s="13" t="s">
        <v>69</v>
      </c>
      <c r="E4" s="7"/>
      <c r="F4" s="23" t="str">
        <f t="shared" si="0"/>
        <v>Անփոփոխ</v>
      </c>
      <c r="G4" s="23">
        <f t="shared" si="1"/>
        <v>0</v>
      </c>
    </row>
    <row r="5" spans="1:7" s="60" customFormat="1" ht="23.25" customHeight="1" x14ac:dyDescent="0.25">
      <c r="A5" s="56">
        <v>3</v>
      </c>
      <c r="B5" s="57" t="s">
        <v>4</v>
      </c>
      <c r="C5" s="58"/>
      <c r="D5" s="57" t="s">
        <v>4</v>
      </c>
      <c r="E5" s="58"/>
      <c r="F5" s="59" t="str">
        <f t="shared" si="0"/>
        <v>Անփոփոխ</v>
      </c>
      <c r="G5" s="59">
        <f t="shared" si="1"/>
        <v>0</v>
      </c>
    </row>
    <row r="6" spans="1:7" ht="22.5" customHeight="1" x14ac:dyDescent="0.25">
      <c r="A6" s="35">
        <v>4</v>
      </c>
      <c r="B6" s="6" t="s">
        <v>0</v>
      </c>
      <c r="C6" s="7"/>
      <c r="D6" s="6" t="s">
        <v>0</v>
      </c>
      <c r="E6" s="7"/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</v>
      </c>
      <c r="C7" s="7"/>
      <c r="D7" s="6" t="s">
        <v>1</v>
      </c>
      <c r="E7" s="7"/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7"/>
      <c r="D8" s="6" t="s">
        <v>2</v>
      </c>
      <c r="E8" s="7"/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7"/>
      <c r="D9" s="6" t="s">
        <v>3</v>
      </c>
      <c r="E9" s="7"/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7"/>
      <c r="D10" s="6" t="s">
        <v>1</v>
      </c>
      <c r="E10" s="7"/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7"/>
      <c r="D11" s="6" t="s">
        <v>2</v>
      </c>
      <c r="E11" s="7"/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7"/>
      <c r="D12" s="6" t="s">
        <v>11</v>
      </c>
      <c r="E12" s="7"/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7"/>
      <c r="D13" s="6" t="s">
        <v>6</v>
      </c>
      <c r="E13" s="7"/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7"/>
      <c r="D14" s="6" t="s">
        <v>5</v>
      </c>
      <c r="E14" s="7"/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0" t="s">
        <v>66</v>
      </c>
      <c r="C16" s="70"/>
      <c r="D16" s="70" t="s">
        <v>67</v>
      </c>
      <c r="E16" s="70"/>
      <c r="F16" s="73" t="s">
        <v>10</v>
      </c>
      <c r="G16" s="74"/>
    </row>
    <row r="17" spans="1:7" ht="29.25" customHeight="1" x14ac:dyDescent="0.25">
      <c r="A17" s="37">
        <v>1</v>
      </c>
      <c r="B17" s="5" t="s">
        <v>7</v>
      </c>
      <c r="C17" s="15"/>
      <c r="D17" s="5" t="s">
        <v>7</v>
      </c>
      <c r="E17" s="15"/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65</v>
      </c>
      <c r="C18" s="7"/>
      <c r="D18" s="6" t="s">
        <v>68</v>
      </c>
      <c r="E18" s="7"/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7"/>
      <c r="D19" s="6" t="s">
        <v>9</v>
      </c>
      <c r="E19" s="7"/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83" priority="3" operator="containsText" text="Անփոփոխ">
      <formula>NOT(ISERROR(SEARCH("Անփոփոխ",F3)))</formula>
    </cfRule>
    <cfRule type="containsText" dxfId="82" priority="4" operator="containsText" text="Նվազել է">
      <formula>NOT(ISERROR(SEARCH("Նվազել է",F3)))</formula>
    </cfRule>
    <cfRule type="containsText" dxfId="81" priority="6" operator="containsText" text="Աճել է">
      <formula>NOT(ISERROR(SEARCH("Աճել է",F3)))</formula>
    </cfRule>
  </conditionalFormatting>
  <conditionalFormatting sqref="G3:G14 G17:G19">
    <cfRule type="cellIs" dxfId="80" priority="1" operator="equal">
      <formula>0</formula>
    </cfRule>
    <cfRule type="cellIs" dxfId="79" priority="2" operator="lessThan">
      <formula>0</formula>
    </cfRule>
    <cfRule type="cellIs" dxfId="78" priority="5" operator="greaterThan">
      <formula>0</formula>
    </cfRule>
  </conditionalFormatting>
  <pageMargins left="0.7" right="0.7" top="0.75" bottom="0.75" header="0.3" footer="0.3"/>
  <pageSetup paperSize="9" scale="9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opLeftCell="B1" zoomScaleSheetLayoutView="80" workbookViewId="0">
      <selection activeCell="B4" sqref="B4"/>
    </sheetView>
  </sheetViews>
  <sheetFormatPr defaultColWidth="9.140625" defaultRowHeight="12" x14ac:dyDescent="0.25"/>
  <cols>
    <col min="1" max="1" width="4.140625" style="52" customWidth="1"/>
    <col min="2" max="2" width="39.7109375" style="20" customWidth="1"/>
    <col min="3" max="3" width="15.42578125" style="20" customWidth="1"/>
    <col min="4" max="4" width="38" style="20" customWidth="1"/>
    <col min="5" max="5" width="15.710937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0" t="s">
        <v>75</v>
      </c>
      <c r="C2" s="70"/>
      <c r="D2" s="70" t="s">
        <v>74</v>
      </c>
      <c r="E2" s="70"/>
      <c r="F2" s="73" t="s">
        <v>10</v>
      </c>
      <c r="G2" s="74"/>
    </row>
    <row r="3" spans="1:7" ht="23.25" customHeight="1" x14ac:dyDescent="0.25">
      <c r="A3" s="34">
        <v>1</v>
      </c>
      <c r="B3" s="5" t="s">
        <v>51</v>
      </c>
      <c r="C3" s="15"/>
      <c r="D3" s="5" t="s">
        <v>73</v>
      </c>
      <c r="E3" s="15"/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6" t="s">
        <v>63</v>
      </c>
      <c r="C4" s="7"/>
      <c r="D4" s="13" t="s">
        <v>69</v>
      </c>
      <c r="E4" s="7"/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57" t="s">
        <v>4</v>
      </c>
      <c r="C5" s="7"/>
      <c r="D5" s="57" t="s">
        <v>4</v>
      </c>
      <c r="E5" s="7"/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7"/>
      <c r="D6" s="6" t="s">
        <v>0</v>
      </c>
      <c r="E6" s="7"/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15</v>
      </c>
      <c r="C7" s="7"/>
      <c r="D7" s="6" t="s">
        <v>13</v>
      </c>
      <c r="E7" s="7"/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7"/>
      <c r="D8" s="6" t="s">
        <v>2</v>
      </c>
      <c r="E8" s="7"/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7"/>
      <c r="D9" s="6" t="s">
        <v>3</v>
      </c>
      <c r="E9" s="7"/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7"/>
      <c r="D10" s="6" t="s">
        <v>1</v>
      </c>
      <c r="E10" s="7"/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7"/>
      <c r="D11" s="6" t="s">
        <v>2</v>
      </c>
      <c r="E11" s="7"/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7"/>
      <c r="D12" s="6" t="s">
        <v>11</v>
      </c>
      <c r="E12" s="7"/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7"/>
      <c r="D13" s="6" t="s">
        <v>6</v>
      </c>
      <c r="E13" s="7"/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7"/>
      <c r="D14" s="6" t="s">
        <v>5</v>
      </c>
      <c r="E14" s="7"/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17"/>
      <c r="D15" s="16"/>
      <c r="E15" s="17"/>
      <c r="F15" s="25"/>
      <c r="G15" s="26"/>
    </row>
    <row r="16" spans="1:7" ht="42" customHeight="1" thickBot="1" x14ac:dyDescent="0.3">
      <c r="A16" s="50"/>
      <c r="B16" s="70" t="s">
        <v>76</v>
      </c>
      <c r="C16" s="70"/>
      <c r="D16" s="70" t="s">
        <v>77</v>
      </c>
      <c r="E16" s="70"/>
      <c r="F16" s="73" t="s">
        <v>10</v>
      </c>
      <c r="G16" s="74"/>
    </row>
    <row r="17" spans="1:7" ht="29.25" customHeight="1" x14ac:dyDescent="0.25">
      <c r="A17" s="37">
        <v>1</v>
      </c>
      <c r="B17" s="5" t="s">
        <v>7</v>
      </c>
      <c r="C17" s="15"/>
      <c r="D17" s="5" t="s">
        <v>7</v>
      </c>
      <c r="E17" s="15"/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78</v>
      </c>
      <c r="C18" s="7"/>
      <c r="D18" s="6" t="s">
        <v>78</v>
      </c>
      <c r="E18" s="7"/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7"/>
      <c r="D19" s="6" t="s">
        <v>9</v>
      </c>
      <c r="E19" s="7"/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77" priority="3" operator="containsText" text="Անփոփոխ">
      <formula>NOT(ISERROR(SEARCH("Անփոփոխ",F3)))</formula>
    </cfRule>
    <cfRule type="containsText" dxfId="76" priority="4" operator="containsText" text="Նվազել է">
      <formula>NOT(ISERROR(SEARCH("Նվազել է",F3)))</formula>
    </cfRule>
    <cfRule type="containsText" dxfId="75" priority="6" operator="containsText" text="Աճել է">
      <formula>NOT(ISERROR(SEARCH("Աճել է",F3)))</formula>
    </cfRule>
  </conditionalFormatting>
  <conditionalFormatting sqref="G3:G14 G17:G19">
    <cfRule type="cellIs" dxfId="74" priority="1" operator="equal">
      <formula>0</formula>
    </cfRule>
    <cfRule type="cellIs" dxfId="73" priority="2" operator="lessThan">
      <formula>0</formula>
    </cfRule>
    <cfRule type="cellIs" dxfId="72" priority="5" operator="greaterThan">
      <formula>0</formula>
    </cfRule>
  </conditionalFormatting>
  <pageMargins left="0.7" right="0.7" top="0.75" bottom="0.75" header="0.3" footer="0.3"/>
  <pageSetup paperSize="9" scale="9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="124" zoomScaleNormal="124" workbookViewId="0">
      <selection activeCell="D18" sqref="D18"/>
    </sheetView>
  </sheetViews>
  <sheetFormatPr defaultColWidth="9.140625" defaultRowHeight="12" x14ac:dyDescent="0.25"/>
  <cols>
    <col min="1" max="1" width="4.140625" style="52" customWidth="1"/>
    <col min="2" max="2" width="35.42578125" style="20" customWidth="1"/>
    <col min="3" max="3" width="7" style="20" customWidth="1"/>
    <col min="4" max="4" width="33.28515625" style="20" customWidth="1"/>
    <col min="5" max="5" width="13.8554687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0" t="s">
        <v>81</v>
      </c>
      <c r="C2" s="70"/>
      <c r="D2" s="70" t="s">
        <v>82</v>
      </c>
      <c r="E2" s="70"/>
      <c r="F2" s="73" t="s">
        <v>10</v>
      </c>
      <c r="G2" s="74"/>
    </row>
    <row r="3" spans="1:7" ht="23.25" customHeight="1" x14ac:dyDescent="0.25">
      <c r="A3" s="34">
        <v>1</v>
      </c>
      <c r="B3" s="5" t="s">
        <v>56</v>
      </c>
      <c r="C3" s="15"/>
      <c r="D3" s="5" t="s">
        <v>56</v>
      </c>
      <c r="E3" s="15"/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79</v>
      </c>
      <c r="C4" s="7"/>
      <c r="D4" s="13" t="s">
        <v>80</v>
      </c>
      <c r="E4" s="7"/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57" t="s">
        <v>4</v>
      </c>
      <c r="C5" s="7"/>
      <c r="D5" s="57" t="s">
        <v>4</v>
      </c>
      <c r="E5" s="7"/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7"/>
      <c r="D6" s="6" t="s">
        <v>0</v>
      </c>
      <c r="E6" s="7"/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15</v>
      </c>
      <c r="C7" s="7"/>
      <c r="D7" s="6" t="s">
        <v>1</v>
      </c>
      <c r="E7" s="7"/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7"/>
      <c r="D8" s="6" t="s">
        <v>2</v>
      </c>
      <c r="E8" s="7"/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7"/>
      <c r="D9" s="6" t="s">
        <v>3</v>
      </c>
      <c r="E9" s="7"/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7"/>
      <c r="D10" s="6" t="s">
        <v>1</v>
      </c>
      <c r="E10" s="7"/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7"/>
      <c r="D11" s="6" t="s">
        <v>2</v>
      </c>
      <c r="E11" s="7"/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7"/>
      <c r="D12" s="6" t="s">
        <v>11</v>
      </c>
      <c r="E12" s="7"/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7"/>
      <c r="D13" s="6" t="s">
        <v>6</v>
      </c>
      <c r="E13" s="7"/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7"/>
      <c r="D14" s="6" t="s">
        <v>5</v>
      </c>
      <c r="E14" s="7"/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0" t="s">
        <v>83</v>
      </c>
      <c r="C16" s="70"/>
      <c r="D16" s="70" t="s">
        <v>84</v>
      </c>
      <c r="E16" s="70"/>
      <c r="F16" s="73" t="s">
        <v>10</v>
      </c>
      <c r="G16" s="74"/>
    </row>
    <row r="17" spans="1:7" ht="29.25" customHeight="1" x14ac:dyDescent="0.25">
      <c r="A17" s="37">
        <v>1</v>
      </c>
      <c r="B17" s="5" t="s">
        <v>7</v>
      </c>
      <c r="C17" s="15"/>
      <c r="D17" s="5" t="s">
        <v>7</v>
      </c>
      <c r="E17" s="15"/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85</v>
      </c>
      <c r="C18" s="7"/>
      <c r="D18" s="6" t="s">
        <v>86</v>
      </c>
      <c r="E18" s="7"/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7"/>
      <c r="D19" s="6" t="s">
        <v>9</v>
      </c>
      <c r="E19" s="7"/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71" priority="3" operator="containsText" text="Անփոփոխ">
      <formula>NOT(ISERROR(SEARCH("Անփոփոխ",F3)))</formula>
    </cfRule>
    <cfRule type="containsText" dxfId="70" priority="4" operator="containsText" text="Նվազել է">
      <formula>NOT(ISERROR(SEARCH("Նվազել է",F3)))</formula>
    </cfRule>
    <cfRule type="containsText" dxfId="69" priority="6" operator="containsText" text="Աճել է">
      <formula>NOT(ISERROR(SEARCH("Աճել է",F3)))</formula>
    </cfRule>
  </conditionalFormatting>
  <conditionalFormatting sqref="G3:G14 G17:G19">
    <cfRule type="cellIs" dxfId="68" priority="1" operator="equal">
      <formula>0</formula>
    </cfRule>
    <cfRule type="cellIs" dxfId="67" priority="2" operator="lessThan">
      <formula>0</formula>
    </cfRule>
    <cfRule type="cellIs" dxfId="66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workbookViewId="0">
      <selection activeCell="B4" sqref="B4"/>
    </sheetView>
  </sheetViews>
  <sheetFormatPr defaultColWidth="9.140625" defaultRowHeight="12" x14ac:dyDescent="0.25"/>
  <cols>
    <col min="1" max="1" width="4.140625" style="52" customWidth="1"/>
    <col min="2" max="2" width="41.28515625" style="20" customWidth="1"/>
    <col min="3" max="3" width="7" style="20" customWidth="1"/>
    <col min="4" max="4" width="38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0" t="s">
        <v>87</v>
      </c>
      <c r="C2" s="70"/>
      <c r="D2" s="70" t="s">
        <v>88</v>
      </c>
      <c r="E2" s="70"/>
      <c r="F2" s="73" t="s">
        <v>10</v>
      </c>
      <c r="G2" s="74"/>
    </row>
    <row r="3" spans="1:7" ht="23.25" customHeight="1" x14ac:dyDescent="0.25">
      <c r="A3" s="34">
        <v>1</v>
      </c>
      <c r="B3" s="5" t="s">
        <v>56</v>
      </c>
      <c r="C3" s="15"/>
      <c r="D3" s="5" t="s">
        <v>56</v>
      </c>
      <c r="E3" s="15"/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21</v>
      </c>
      <c r="C4" s="7"/>
      <c r="D4" s="13" t="s">
        <v>89</v>
      </c>
      <c r="E4" s="7"/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57" t="s">
        <v>4</v>
      </c>
      <c r="C5" s="7"/>
      <c r="D5" s="57" t="s">
        <v>4</v>
      </c>
      <c r="E5" s="7"/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7"/>
      <c r="D6" s="6" t="s">
        <v>0</v>
      </c>
      <c r="E6" s="7"/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</v>
      </c>
      <c r="C7" s="7"/>
      <c r="D7" s="6" t="s">
        <v>1</v>
      </c>
      <c r="E7" s="7"/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7"/>
      <c r="D8" s="6" t="s">
        <v>2</v>
      </c>
      <c r="E8" s="7"/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7"/>
      <c r="D9" s="6" t="s">
        <v>3</v>
      </c>
      <c r="E9" s="7"/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7"/>
      <c r="D10" s="6" t="s">
        <v>1</v>
      </c>
      <c r="E10" s="7"/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7"/>
      <c r="D11" s="6" t="s">
        <v>2</v>
      </c>
      <c r="E11" s="7"/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7"/>
      <c r="D12" s="6" t="s">
        <v>11</v>
      </c>
      <c r="E12" s="7"/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7"/>
      <c r="D13" s="6" t="s">
        <v>6</v>
      </c>
      <c r="E13" s="7"/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7"/>
      <c r="D14" s="6" t="s">
        <v>5</v>
      </c>
      <c r="E14" s="7"/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17"/>
      <c r="D15" s="16"/>
      <c r="E15" s="17"/>
      <c r="F15" s="25"/>
      <c r="G15" s="26"/>
    </row>
    <row r="16" spans="1:7" ht="42" customHeight="1" thickBot="1" x14ac:dyDescent="0.3">
      <c r="A16" s="50"/>
      <c r="B16" s="70" t="s">
        <v>90</v>
      </c>
      <c r="C16" s="70"/>
      <c r="D16" s="70" t="s">
        <v>91</v>
      </c>
      <c r="E16" s="70"/>
      <c r="F16" s="73" t="s">
        <v>10</v>
      </c>
      <c r="G16" s="74"/>
    </row>
    <row r="17" spans="1:7" ht="29.25" customHeight="1" x14ac:dyDescent="0.25">
      <c r="A17" s="37">
        <v>1</v>
      </c>
      <c r="B17" s="5" t="s">
        <v>7</v>
      </c>
      <c r="C17" s="15"/>
      <c r="D17" s="5" t="s">
        <v>7</v>
      </c>
      <c r="E17" s="15"/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93</v>
      </c>
      <c r="C18" s="7"/>
      <c r="D18" s="6" t="s">
        <v>92</v>
      </c>
      <c r="E18" s="7"/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7"/>
      <c r="D19" s="6" t="s">
        <v>9</v>
      </c>
      <c r="E19" s="7"/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65" priority="3" operator="containsText" text="Անփոփոխ">
      <formula>NOT(ISERROR(SEARCH("Անփոփոխ",F3)))</formula>
    </cfRule>
    <cfRule type="containsText" dxfId="64" priority="4" operator="containsText" text="Նվազել է">
      <formula>NOT(ISERROR(SEARCH("Նվազել է",F3)))</formula>
    </cfRule>
    <cfRule type="containsText" dxfId="63" priority="6" operator="containsText" text="Աճել է">
      <formula>NOT(ISERROR(SEARCH("Աճել է",F3)))</formula>
    </cfRule>
  </conditionalFormatting>
  <conditionalFormatting sqref="G3:G14 G17:G19">
    <cfRule type="cellIs" dxfId="62" priority="1" operator="equal">
      <formula>0</formula>
    </cfRule>
    <cfRule type="cellIs" dxfId="61" priority="2" operator="lessThan">
      <formula>0</formula>
    </cfRule>
    <cfRule type="cellIs" dxfId="60" priority="5" operator="greaterThan">
      <formula>0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Հ-01</vt:lpstr>
      <vt:lpstr>Հ-02</vt:lpstr>
      <vt:lpstr>Հ-03</vt:lpstr>
      <vt:lpstr>Հ-04</vt:lpstr>
      <vt:lpstr>Հ-05</vt:lpstr>
      <vt:lpstr>Հ-06</vt:lpstr>
      <vt:lpstr>Հ-07</vt:lpstr>
      <vt:lpstr>Հ-08</vt:lpstr>
      <vt:lpstr>Հ-09</vt:lpstr>
      <vt:lpstr>Հ-10</vt:lpstr>
      <vt:lpstr>Հ-11</vt:lpstr>
      <vt:lpstr>Հ-12</vt:lpstr>
      <vt:lpstr>Հ-1-ին եռ</vt:lpstr>
      <vt:lpstr>Հ-2-րդ եռ.</vt:lpstr>
      <vt:lpstr>Հ-3-րդ եռ.</vt:lpstr>
      <vt:lpstr>Հ-4-րդ եռ.</vt:lpstr>
      <vt:lpstr>Հ-1-ին կիս.</vt:lpstr>
      <vt:lpstr>Հ-2-րդ կիս.</vt:lpstr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2023-06-28T06:52:19Z</dcterms:modified>
</cp:coreProperties>
</file>